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mc:Choice Requires="x15">
      <x15ac:absPath xmlns:x15ac="http://schemas.microsoft.com/office/spreadsheetml/2010/11/ac" url="C:\Users\00414\Desktop\260303_令和６年度財政状況資料集の作成・公表について\"/>
    </mc:Choice>
  </mc:AlternateContent>
  <xr:revisionPtr revIDLastSave="0" documentId="13_ncr:1_{71F8773E-473E-46E9-9A46-2655B2F6A83B}" xr6:coauthVersionLast="47" xr6:coauthVersionMax="47" xr10:uidLastSave="{00000000-0000-0000-0000-000000000000}"/>
  <bookViews>
    <workbookView xWindow="-120" yWindow="-1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<sst xmlns="http://schemas.openxmlformats.org/spreadsheetml/2006/main" count="1058" uniqueCount="557">
  <si>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</si>
  <si>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</si>
  <si>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</si>
  <si>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</si>
  <si>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</si>
  <si>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</si>
  <si>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</si>
  <si>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</si>
  <si>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</si>
  <si>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</si>
  <si>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</si>
  <si>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</si>
  <si>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</si>
  <si>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</si>
  <si>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</si>
  <si>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</si>
  <si>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</si>
  <si>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</si>
  <si>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</si>
  <si>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</si>
  <si>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</si>
  <si>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</si>
  <si>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</si>
  <si>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</si>
  <si>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</si>
  <si>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</si>
  <si>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</si>
  <si>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</si>
  <si>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</si>
  <si>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</si>
  <si>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</si>
  <si>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</si>
  <si>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</si>
  <si>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</si>
  <si>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</si>
  <si>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</si>
  <si>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</si>
  <si>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</si>
  <si>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</si>
  <si>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</si>
  <si>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</si>
  <si>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</si>
  <si>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</si>
  <si>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</si>
  <si>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</si>
  <si>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</si>
  <si>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</si>
  <si>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</si>
  <si>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</si>
  <si>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</si>
  <si>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</si>
  <si>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</si>
  <si>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</si>
  <si>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</si>
  <si>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</si>
  <si>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</si>
  <si>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</si>
  <si>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</si>
  <si>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</si>
  <si>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</si>
  <si>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</si>
  <si>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</si>
  <si>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</si>
  <si>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</si>
  <si>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</si>
  <si>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</si>
  <si>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</si>
  <si>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</si>
  <si>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</si>
  <si>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</si>
  <si>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</si>
  <si>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</si>
  <si>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</si>
  <si>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</si>
  <si>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</si>
  <si>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</si>
  <si>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</si>
  <si>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</si>
  <si>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</si>
  <si>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</si>
  <si>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</si>
  <si>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</si>
  <si>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</si>
  <si>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</si>
  <si>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</si>
  <si>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</si>
  <si>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</si>
  <si>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</si>
  <si>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</si>
  <si>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</si>
  <si>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</si>
  <si>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</si>
  <si>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</si>
  <si>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</si>
  <si>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本部町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</si>
  <si>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</si>
  <si>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</si>
  <si>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</si>
  <si>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</si>
  <si>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</si>
  <si>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</si>
  <si>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</si>
  <si>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</si>
  <si>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</si>
  <si>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</si>
  <si>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</si>
  <si>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</si>
  <si>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</si>
  <si>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</si>
  <si>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</si>
  <si>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</si>
  <si>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</si>
  <si>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</si>
  <si>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</si>
  <si>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</si>
  <si>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</si>
  <si>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</si>
  <si>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</si>
  <si>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</si>
  <si>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</si>
  <si>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</si>
  <si>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</si>
  <si>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</si>
  <si>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</si>
  <si>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</si>
  <si>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</si>
  <si>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</si>
  <si>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</si>
  <si>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</si>
  <si>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</si>
  <si>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</si>
  <si>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</si>
  <si>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</si>
  <si>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</si>
  <si>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</si>
  <si>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</si>
  <si>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</si>
  <si>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</si>
  <si>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</si>
  <si>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</si>
  <si>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</si>
  <si>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</si>
  <si>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</si>
  <si>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</si>
  <si>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</si>
  <si>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</si>
  <si>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</si>
  <si>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</si>
  <si>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</si>
  <si>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</si>
  <si>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</si>
  <si>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</si>
  <si>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</si>
  <si>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</si>
  <si>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</si>
  <si>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</si>
  <si>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</si>
  <si>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</si>
  <si>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</si>
  <si>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</si>
  <si>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</si>
  <si>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</si>
  <si>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</si>
  <si>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</si>
  <si>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</si>
  <si>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</si>
  <si>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</si>
  <si>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</si>
  <si>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</si>
  <si>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</si>
  <si>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</si>
  <si>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</si>
  <si>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</si>
  <si>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</si>
  <si>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</si>
  <si>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</si>
  <si>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</si>
  <si>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</si>
  <si>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</si>
  <si>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</si>
  <si>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</si>
  <si>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</si>
  <si>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</si>
  <si>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</si>
  <si>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</si>
  <si>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</si>
  <si>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</si>
  <si>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</si>
  <si>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</si>
  <si>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</si>
  <si>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</si>
  <si>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</si>
  <si>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</si>
  <si>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</si>
  <si>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</si>
  <si>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</si>
  <si>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</si>
  <si>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</si>
  <si>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</si>
  <si>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</si>
  <si>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</si>
  <si>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</si>
  <si>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</si>
  <si>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沖縄県本部町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</si>
  <si>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</si>
  <si>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</si>
  <si>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</si>
  <si>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</si>
  <si>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</si>
  <si>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</si>
  <si>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</si>
  <si>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</si>
  <si>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</si>
  <si>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</si>
  <si>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</si>
  <si>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</si>
  <si>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</si>
  <si>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</si>
  <si>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</si>
  <si>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</si>
  <si>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</si>
  <si>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</si>
  <si>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</si>
  <si>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</si>
  <si>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</si>
  <si>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</si>
  <si>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</si>
  <si>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</si>
  <si>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</si>
  <si>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</si>
  <si>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</si>
  <si>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</si>
  <si>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</si>
  <si>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</si>
  <si>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</si>
  <si>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</si>
  <si>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</si>
  <si>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</si>
  <si>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</si>
  <si>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</si>
  <si>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</si>
  <si>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</si>
  <si>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</si>
  <si>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</si>
  <si>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</si>
  <si>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</si>
  <si>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</si>
  <si>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</si>
  <si>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</si>
  <si>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</si>
  <si>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</si>
  <si>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</si>
  <si>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</si>
  <si>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</si>
  <si>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</si>
  <si>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</si>
  <si>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</si>
  <si>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</si>
  <si>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</si>
  <si>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</si>
  <si>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</si>
  <si>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</si>
  <si>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</si>
  <si>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</si>
  <si>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</si>
  <si>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</si>
  <si>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</si>
  <si>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</si>
  <si>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</si>
  <si>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</si>
  <si>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</si>
  <si>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</si>
  <si>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</si>
  <si>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</si>
  <si>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</si>
  <si>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</si>
  <si>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</si>
  <si>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</si>
  <si>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</si>
  <si>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</si>
  <si>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</si>
  <si>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</si>
  <si>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</si>
  <si>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</si>
  <si>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</si>
  <si>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</si>
  <si>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</si>
  <si>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</si>
  <si>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</si>
  <si>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</si>
  <si>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</si>
  <si>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</si>
  <si>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</si>
  <si>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</si>
  <si>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</si>
  <si>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</si>
  <si>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</si>
  <si>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</si>
  <si>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</si>
  <si>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</si>
  <si>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</si>
  <si>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</si>
  <si>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</si>
  <si>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</si>
  <si>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</si>
  <si>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</si>
  <si>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</si>
  <si>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</si>
  <si>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</si>
  <si>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</si>
  <si>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</si>
  <si>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</si>
  <si>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</si>
  <si>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</si>
  <si>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</si>
  <si>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</si>
  <si>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</si>
  <si>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</si>
  <si>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</si>
  <si>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</si>
  <si>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</si>
  <si>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</si>
  <si>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</si>
  <si>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</si>
  <si>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</si>
  <si>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</si>
  <si>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</si>
  <si>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</si>
  <si>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</si>
  <si>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</si>
  <si>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</si>
  <si>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</si>
  <si>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</si>
  <si>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</si>
  <si>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</si>
  <si>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</si>
  <si>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</si>
  <si>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</si>
  <si>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</si>
  <si>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</si>
  <si>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</si>
  <si>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</si>
  <si>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</si>
  <si>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</si>
  <si>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</si>
  <si>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</si>
  <si>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</si>
  <si>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</si>
  <si>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</si>
  <si>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</si>
  <si>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</si>
  <si>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</si>
  <si>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</si>
  <si>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</si>
  <si>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沖縄県本部町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</si>
  <si>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</si>
  <si>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</si>
  <si>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</si>
  <si>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</si>
  <si>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</si>
  <si>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</si>
  <si>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</si>
  <si>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</si>
  <si>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</si>
  <si>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</si>
  <si>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</si>
  <si>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</si>
  <si>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</si>
  <si>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</si>
  <si>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</si>
  <si>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</si>
  <si>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</si>
  <si>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</si>
  <si>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</si>
  <si>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</si>
  <si>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</si>
  <si>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</si>
  <si>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</si>
  <si>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</si>
  <si>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</si>
  <si>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</si>
  <si>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</si>
  <si>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</si>
  <si>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</si>
  <si>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</si>
  <si>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</si>
  <si>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</si>
  <si>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</si>
  <si>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</si>
  <si>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</si>
  <si>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</si>
  <si>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</si>
  <si>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</si>
  <si>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</si>
  <si>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</si>
  <si>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</si>
  <si>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</si>
  <si>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</si>
  <si>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</si>
  <si>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</si>
  <si>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</si>
  <si>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</si>
  <si>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</si>
  <si>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</si>
  <si>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</si>
  <si>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</si>
  <si>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</si>
  <si>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</si>
  <si>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</si>
  <si>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</si>
  <si>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</si>
  <si>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</si>
  <si>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</si>
  <si>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</si>
  <si>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</si>
  <si>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</si>
  <si>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</si>
  <si>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</si>
  <si>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</si>
  <si>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</si>
  <si>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</si>
  <si>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</si>
  <si>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</si>
  <si>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</si>
  <si>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</si>
  <si>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</si>
  <si>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</si>
  <si>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</si>
  <si>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</si>
  <si>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</si>
  <si>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</si>
  <si>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</si>
  <si>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</si>
  <si>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</si>
  <si>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</si>
  <si>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</si>
  <si>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</si>
  <si>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</si>
  <si>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</si>
  <si>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</si>
  <si>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</si>
  <si>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</si>
  <si>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</si>
  <si>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</si>
  <si>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</si>
  <si>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</si>
  <si>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</si>
  <si>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</si>
  <si>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</si>
  <si>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</si>
  <si>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</si>
  <si>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</si>
  <si>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</si>
  <si>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</si>
  <si>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</si>
  <si>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</si>
  <si>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</si>
  <si>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</si>
  <si>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</si>
  <si>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</si>
  <si>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</si>
  <si>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</si>
  <si>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</si>
  <si>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</si>
  <si>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</si>
  <si>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</si>
  <si>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</si>
  <si>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</si>
  <si>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</si>
  <si>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</si>
  <si>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</si>
  <si>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</si>
  <si>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</si>
  <si>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</si>
  <si>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</si>
  <si>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</si>
  <si>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</si>
  <si>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</si>
  <si>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</si>
  <si>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</si>
  <si>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</si>
  <si>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</si>
  <si>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</si>
  <si>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</si>
  <si>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</si>
  <si>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</si>
  <si>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</si>
  <si>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</si>
  <si>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</si>
  <si>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</si>
  <si>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</si>
  <si>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</si>
  <si>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</si>
  <si>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</si>
  <si>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</si>
  <si>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</si>
  <si>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</si>
  <si>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</si>
  <si>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</si>
  <si>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</si>
  <si>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</si>
  <si>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</si>
  <si>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</si>
  <si>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</si>
  <si>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</si>
  <si>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</si>
  <si>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</si>
  <si>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</si>
  <si>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</si>
  <si>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</si>
  <si>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</si>
  <si>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</si>
  <si>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</si>
  <si>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</si>
  <si>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</si>
  <si>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</si>
  <si>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</si>
  <si>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</si>
  <si>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</si>
  <si>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</si>
  <si>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</si>
  <si>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</si>
  <si>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</si>
  <si>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</si>
  <si>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</si>
  <si>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</si>
  <si>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</si>
  <si>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</si>
  <si>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2.60</t>
  </si>
  <si>
    <t>一般会計</t>
  </si>
  <si>
    <t>水道事業会計</t>
  </si>
  <si>
    <t>下水道事業会計</t>
  </si>
  <si>
    <t>国民健康保険特別会計</t>
  </si>
  <si>
    <t>後期高齢者医療特別会計</t>
  </si>
  <si>
    <t>その他会計（赤字）</t>
  </si>
  <si>
    <t>▲ 0.63</t>
  </si>
  <si>
    <t>その他会計（黒字）</t>
  </si>
  <si>
    <t>R02</t>
    <phoneticPr fontId="5"/>
  </si>
  <si>
    <t>R03</t>
    <phoneticPr fontId="5"/>
  </si>
  <si>
    <t>R04</t>
    <phoneticPr fontId="5"/>
  </si>
  <si>
    <t>R05</t>
    <phoneticPr fontId="5"/>
  </si>
  <si>
    <t>R06</t>
    <phoneticPr fontId="5"/>
  </si>
  <si>
    <t>沖縄県後期高齢者医療広域連合（一般会計）</t>
    <rPh sb="0" eb="3">
      <t>オキナワケン</t>
    </rPh>
    <rPh sb="3" eb="5">
      <t>コウキ</t>
    </rPh>
    <rPh sb="5" eb="8">
      <t>コウレイシャ</t>
    </rPh>
    <rPh sb="8" eb="10">
      <t>イリョウ</t>
    </rPh>
    <rPh sb="10" eb="12">
      <t>コウイキ</t>
    </rPh>
    <rPh sb="12" eb="14">
      <t>レンゴウ</t>
    </rPh>
    <rPh sb="15" eb="17">
      <t>イッパン</t>
    </rPh>
    <rPh sb="17" eb="19">
      <t>カイケイ</t>
    </rPh>
    <phoneticPr fontId="2"/>
  </si>
  <si>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2"/>
  </si>
  <si>
    <t>沖縄県介護保険広域連合（一般会計）</t>
    <rPh sb="0" eb="3">
      <t>オキナワケン</t>
    </rPh>
    <rPh sb="3" eb="5">
      <t>カイゴ</t>
    </rPh>
    <rPh sb="5" eb="7">
      <t>ホケン</t>
    </rPh>
    <rPh sb="7" eb="9">
      <t>コウイキ</t>
    </rPh>
    <rPh sb="9" eb="11">
      <t>レンゴウ</t>
    </rPh>
    <rPh sb="12" eb="14">
      <t>イッパン</t>
    </rPh>
    <rPh sb="14" eb="16">
      <t>カイケイ</t>
    </rPh>
    <phoneticPr fontId="2"/>
  </si>
  <si>
    <t>沖縄県介護保険広域連合（特別会計）</t>
    <rPh sb="0" eb="3">
      <t>オキナワケン</t>
    </rPh>
    <rPh sb="3" eb="5">
      <t>カイゴ</t>
    </rPh>
    <rPh sb="5" eb="7">
      <t>ホケン</t>
    </rPh>
    <rPh sb="7" eb="9">
      <t>コウイキ</t>
    </rPh>
    <rPh sb="9" eb="11">
      <t>レンゴウ</t>
    </rPh>
    <rPh sb="12" eb="14">
      <t>トクベツ</t>
    </rPh>
    <rPh sb="14" eb="16">
      <t>カイケイ</t>
    </rPh>
    <phoneticPr fontId="2"/>
  </si>
  <si>
    <t>北部市町村圏事務組合（一般会計）</t>
    <rPh sb="0" eb="2">
      <t>ホクブ</t>
    </rPh>
    <rPh sb="2" eb="5">
      <t>シチョウソン</t>
    </rPh>
    <rPh sb="5" eb="6">
      <t>ケン</t>
    </rPh>
    <rPh sb="6" eb="8">
      <t>ジム</t>
    </rPh>
    <rPh sb="8" eb="10">
      <t>クミアイ</t>
    </rPh>
    <rPh sb="11" eb="13">
      <t>イッパン</t>
    </rPh>
    <rPh sb="13" eb="15">
      <t>カイケイ</t>
    </rPh>
    <phoneticPr fontId="2"/>
  </si>
  <si>
    <t>沖縄県市町村総合事務組合（一般会計）</t>
    <rPh sb="0" eb="3">
      <t>オキナワケン</t>
    </rPh>
    <rPh sb="3" eb="6">
      <t>シチョウソン</t>
    </rPh>
    <rPh sb="6" eb="8">
      <t>ソウゴウ</t>
    </rPh>
    <rPh sb="8" eb="10">
      <t>ジム</t>
    </rPh>
    <rPh sb="10" eb="12">
      <t>クミアイ</t>
    </rPh>
    <rPh sb="13" eb="15">
      <t>イッパン</t>
    </rPh>
    <rPh sb="15" eb="17">
      <t>カイケイ</t>
    </rPh>
    <phoneticPr fontId="2"/>
  </si>
  <si>
    <t>本部町今帰仁村清掃施設組合（一般会計）</t>
    <rPh sb="0" eb="3">
      <t>モトブチョウ</t>
    </rPh>
    <rPh sb="3" eb="7">
      <t>ナキジンソン</t>
    </rPh>
    <rPh sb="7" eb="9">
      <t>セイソウ</t>
    </rPh>
    <rPh sb="9" eb="11">
      <t>シセツ</t>
    </rPh>
    <rPh sb="11" eb="13">
      <t>クミアイ</t>
    </rPh>
    <rPh sb="14" eb="16">
      <t>イッパン</t>
    </rPh>
    <rPh sb="16" eb="18">
      <t>カイケイ</t>
    </rPh>
    <phoneticPr fontId="2"/>
  </si>
  <si>
    <t>沖縄県市町村自治会館管理組合（一般会計）</t>
    <rPh sb="0" eb="3">
      <t>オキナワケン</t>
    </rPh>
    <rPh sb="3" eb="6">
      <t>シチョウソン</t>
    </rPh>
    <rPh sb="6" eb="8">
      <t>ジチ</t>
    </rPh>
    <rPh sb="8" eb="10">
      <t>カイカン</t>
    </rPh>
    <rPh sb="10" eb="12">
      <t>カンリ</t>
    </rPh>
    <rPh sb="12" eb="14">
      <t>クミアイ</t>
    </rPh>
    <rPh sb="15" eb="17">
      <t>イッパン</t>
    </rPh>
    <rPh sb="17" eb="19">
      <t>カイケイ</t>
    </rPh>
    <phoneticPr fontId="2"/>
  </si>
  <si>
    <t>本部町今帰仁村消防組合（一般会計）</t>
    <rPh sb="0" eb="3">
      <t>モトブチョウ</t>
    </rPh>
    <rPh sb="3" eb="7">
      <t>ナキジンソン</t>
    </rPh>
    <rPh sb="7" eb="9">
      <t>ショウボウ</t>
    </rPh>
    <rPh sb="9" eb="11">
      <t>クミアイ</t>
    </rPh>
    <rPh sb="12" eb="14">
      <t>イッパン</t>
    </rPh>
    <rPh sb="14" eb="16">
      <t>カイケイ</t>
    </rPh>
    <phoneticPr fontId="2"/>
  </si>
  <si>
    <t>-</t>
    <phoneticPr fontId="2"/>
  </si>
  <si>
    <t>本部町ちゅらまちづくり応援基金</t>
    <rPh sb="0" eb="3">
      <t>モトブチョウ</t>
    </rPh>
    <rPh sb="11" eb="13">
      <t>オウエン</t>
    </rPh>
    <rPh sb="13" eb="15">
      <t>キキン</t>
    </rPh>
    <phoneticPr fontId="5"/>
  </si>
  <si>
    <t>本部町学校給食費無償化基金</t>
    <rPh sb="0" eb="3">
      <t>モトブチョウ</t>
    </rPh>
    <rPh sb="3" eb="5">
      <t>ガッコウ</t>
    </rPh>
    <rPh sb="5" eb="7">
      <t>キュウショク</t>
    </rPh>
    <rPh sb="7" eb="8">
      <t>ヒ</t>
    </rPh>
    <rPh sb="8" eb="11">
      <t>ムショウカ</t>
    </rPh>
    <rPh sb="11" eb="13">
      <t>キキン</t>
    </rPh>
    <phoneticPr fontId="5"/>
  </si>
  <si>
    <t>本部町庁舎の維持管理及び建設に関する基金</t>
    <rPh sb="0" eb="3">
      <t>モトブチョウ</t>
    </rPh>
    <rPh sb="3" eb="5">
      <t>チョウシャ</t>
    </rPh>
    <rPh sb="6" eb="8">
      <t>イジ</t>
    </rPh>
    <rPh sb="8" eb="10">
      <t>カンリ</t>
    </rPh>
    <rPh sb="10" eb="11">
      <t>オヨ</t>
    </rPh>
    <rPh sb="12" eb="14">
      <t>ケンセツ</t>
    </rPh>
    <rPh sb="15" eb="16">
      <t>カン</t>
    </rPh>
    <rPh sb="18" eb="20">
      <t>キキン</t>
    </rPh>
    <phoneticPr fontId="5"/>
  </si>
  <si>
    <t>本部町物流拠点施設維持管理基金</t>
    <rPh sb="0" eb="3">
      <t>モトブチョウ</t>
    </rPh>
    <rPh sb="3" eb="5">
      <t>ブツリュウ</t>
    </rPh>
    <rPh sb="5" eb="7">
      <t>キョテン</t>
    </rPh>
    <rPh sb="7" eb="9">
      <t>シセツ</t>
    </rPh>
    <rPh sb="9" eb="11">
      <t>イジ</t>
    </rPh>
    <rPh sb="11" eb="13">
      <t>カンリ</t>
    </rPh>
    <rPh sb="13" eb="15">
      <t>キキン</t>
    </rPh>
    <phoneticPr fontId="5"/>
  </si>
  <si>
    <t>南米本部町出身子弟研修生受入基金</t>
    <rPh sb="0" eb="2">
      <t>ナンベイ</t>
    </rPh>
    <rPh sb="2" eb="5">
      <t>モトブチョウ</t>
    </rPh>
    <rPh sb="5" eb="7">
      <t>シュッシン</t>
    </rPh>
    <rPh sb="7" eb="9">
      <t>シテイ</t>
    </rPh>
    <rPh sb="9" eb="12">
      <t>ケンシュウセイ</t>
    </rPh>
    <rPh sb="12" eb="14">
      <t>ウケイレ</t>
    </rPh>
    <rPh sb="14" eb="1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</si>
</sst>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5666-4D63-A74C-066D1B626E2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247507</c:v>
                </c:pt>
                <c:pt idx="1">
                  <c:v>245644</c:v>
                </c:pt>
                <c:pt idx="2">
                  <c:v>93609</c:v>
                </c:pt>
                <c:pt idx="3">
                  <c:v>141645</c:v>
                </c:pt>
                <c:pt idx="4">
                  <c:v>120924</c:v>
                </c:pt>
              </c:numCache>
            </c:numRef>
          </c:val>
          <c:smooth val="0"/>
          <c:extLst>
            <c:ext xmlns:c16="http://schemas.microsoft.com/office/drawing/2014/chart" uri="{C3380CC4-5D6E-409C-BE32-E72D297353CC}">
              <c16:uniqueId val="{00000001-5666-4D63-A74C-066D1B626E2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4.12</c:v>
                </c:pt>
                <c:pt idx="1">
                  <c:v>10.14</c:v>
                </c:pt>
                <c:pt idx="2">
                  <c:v>8.4</c:v>
                </c:pt>
                <c:pt idx="3">
                  <c:v>1.74</c:v>
                </c:pt>
                <c:pt idx="4">
                  <c:v>12.24</c:v>
                </c:pt>
              </c:numCache>
            </c:numRef>
          </c:val>
          <c:extLst>
            <c:ext xmlns:c16="http://schemas.microsoft.com/office/drawing/2014/chart" uri="{C3380CC4-5D6E-409C-BE32-E72D297353CC}">
              <c16:uniqueId val="{00000000-1A5B-4D72-8329-D4689BF84B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42.64</c:v>
                </c:pt>
                <c:pt idx="1">
                  <c:v>39.69</c:v>
                </c:pt>
                <c:pt idx="2">
                  <c:v>45.49</c:v>
                </c:pt>
                <c:pt idx="3">
                  <c:v>45</c:v>
                </c:pt>
                <c:pt idx="4">
                  <c:v>37.380000000000003</c:v>
                </c:pt>
              </c:numCache>
            </c:numRef>
          </c:val>
          <c:extLst>
            <c:ext xmlns:c16="http://schemas.microsoft.com/office/drawing/2014/chart" uri="{C3380CC4-5D6E-409C-BE32-E72D297353CC}">
              <c16:uniqueId val="{00000001-1A5B-4D72-8329-D4689BF84B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c:v>
                </c:pt>
                <c:pt idx="1">
                  <c:v>6.3</c:v>
                </c:pt>
                <c:pt idx="2">
                  <c:v>2.68</c:v>
                </c:pt>
                <c:pt idx="3">
                  <c:v>4.8499999999999996</c:v>
                </c:pt>
                <c:pt idx="4">
                  <c:v>4.72</c:v>
                </c:pt>
              </c:numCache>
            </c:numRef>
          </c:val>
          <c:smooth val="0"/>
          <c:extLst>
            <c:ext xmlns:c16="http://schemas.microsoft.com/office/drawing/2014/chart" uri="{C3380CC4-5D6E-409C-BE32-E72D297353CC}">
              <c16:uniqueId val="{00000002-1A5B-4D72-8329-D4689BF84B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#N/A</c:v>
                </c:pt>
                <c:pt idx="3">
                  <c:v>0.5</c:v>
                </c:pt>
                <c:pt idx="4">
                  <c:v>#N/A</c:v>
                </c:pt>
                <c:pt idx="5">
                  <c:v>0.76</c:v>
                </c:pt>
                <c:pt idx="6">
                  <c:v>#N/A</c:v>
                </c:pt>
                <c:pt idx="7">
                  <c:v>0.81</c:v>
                </c:pt>
                <c:pt idx="8">
                  <c:v>0</c:v>
                </c:pt>
                <c:pt idx="9">
                  <c:v>0</c:v>
                </c:pt>
              </c:numCache>
            </c:numRef>
          </c:val>
          <c:extLst>
            <c:ext xmlns:c16="http://schemas.microsoft.com/office/drawing/2014/chart" uri="{C3380CC4-5D6E-409C-BE32-E72D297353CC}">
              <c16:uniqueId val="{00000000-C3B7-47E5-B15A-8B03DAF823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0.63</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B7-47E5-B15A-8B03DAF823E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3B7-47E5-B15A-8B03DAF823E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3B7-47E5-B15A-8B03DAF823E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3B7-47E5-B15A-8B03DAF823E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0.03</c:v>
                </c:pt>
                <c:pt idx="6">
                  <c:v>#N/A</c:v>
                </c:pt>
                <c:pt idx="7">
                  <c:v>0</c:v>
                </c:pt>
                <c:pt idx="8">
                  <c:v>#N/A</c:v>
                </c:pt>
                <c:pt idx="9">
                  <c:v>0.02</c:v>
                </c:pt>
              </c:numCache>
            </c:numRef>
          </c:val>
          <c:extLst>
            <c:ext xmlns:c16="http://schemas.microsoft.com/office/drawing/2014/chart" uri="{C3380CC4-5D6E-409C-BE32-E72D297353CC}">
              <c16:uniqueId val="{00000005-C3B7-47E5-B15A-8B03DAF823E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1.97</c:v>
                </c:pt>
                <c:pt idx="2">
                  <c:v>#N/A</c:v>
                </c:pt>
                <c:pt idx="3">
                  <c:v>1.71</c:v>
                </c:pt>
                <c:pt idx="4">
                  <c:v>#N/A</c:v>
                </c:pt>
                <c:pt idx="5">
                  <c:v>1.6</c:v>
                </c:pt>
                <c:pt idx="6">
                  <c:v>#N/A</c:v>
                </c:pt>
                <c:pt idx="7">
                  <c:v>1.73</c:v>
                </c:pt>
                <c:pt idx="8">
                  <c:v>#N/A</c:v>
                </c:pt>
                <c:pt idx="9">
                  <c:v>1.18</c:v>
                </c:pt>
              </c:numCache>
            </c:numRef>
          </c:val>
          <c:extLst>
            <c:ext xmlns:c16="http://schemas.microsoft.com/office/drawing/2014/chart" uri="{C3380CC4-5D6E-409C-BE32-E72D297353CC}">
              <c16:uniqueId val="{00000006-C3B7-47E5-B15A-8B03DAF823E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2.98</c:v>
                </c:pt>
              </c:numCache>
            </c:numRef>
          </c:val>
          <c:extLst>
            <c:ext xmlns:c16="http://schemas.microsoft.com/office/drawing/2014/chart" uri="{C3380CC4-5D6E-409C-BE32-E72D297353CC}">
              <c16:uniqueId val="{00000007-C3B7-47E5-B15A-8B03DAF823E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11.18</c:v>
                </c:pt>
                <c:pt idx="2">
                  <c:v>#N/A</c:v>
                </c:pt>
                <c:pt idx="3">
                  <c:v>7.35</c:v>
                </c:pt>
                <c:pt idx="4">
                  <c:v>#N/A</c:v>
                </c:pt>
                <c:pt idx="5">
                  <c:v>5.36</c:v>
                </c:pt>
                <c:pt idx="6">
                  <c:v>#N/A</c:v>
                </c:pt>
                <c:pt idx="7">
                  <c:v>6.17</c:v>
                </c:pt>
                <c:pt idx="8">
                  <c:v>#N/A</c:v>
                </c:pt>
                <c:pt idx="9">
                  <c:v>7.55</c:v>
                </c:pt>
              </c:numCache>
            </c:numRef>
          </c:val>
          <c:extLst>
            <c:ext xmlns:c16="http://schemas.microsoft.com/office/drawing/2014/chart" uri="{C3380CC4-5D6E-409C-BE32-E72D297353CC}">
              <c16:uniqueId val="{00000008-C3B7-47E5-B15A-8B03DAF823E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4.12</c:v>
                </c:pt>
                <c:pt idx="2">
                  <c:v>#N/A</c:v>
                </c:pt>
                <c:pt idx="3">
                  <c:v>10.130000000000001</c:v>
                </c:pt>
                <c:pt idx="4">
                  <c:v>#N/A</c:v>
                </c:pt>
                <c:pt idx="5">
                  <c:v>8.4</c:v>
                </c:pt>
                <c:pt idx="6">
                  <c:v>#N/A</c:v>
                </c:pt>
                <c:pt idx="7">
                  <c:v>1.74</c:v>
                </c:pt>
                <c:pt idx="8">
                  <c:v>#N/A</c:v>
                </c:pt>
                <c:pt idx="9">
                  <c:v>12.24</c:v>
                </c:pt>
              </c:numCache>
            </c:numRef>
          </c:val>
          <c:extLst>
            <c:ext xmlns:c16="http://schemas.microsoft.com/office/drawing/2014/chart" uri="{C3380CC4-5D6E-409C-BE32-E72D297353CC}">
              <c16:uniqueId val="{00000009-C3B7-47E5-B15A-8B03DAF823E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593</c:v>
                </c:pt>
                <c:pt idx="5">
                  <c:v>611</c:v>
                </c:pt>
                <c:pt idx="8">
                  <c:v>627</c:v>
                </c:pt>
                <c:pt idx="11">
                  <c:v>605</c:v>
                </c:pt>
                <c:pt idx="14">
                  <c:v>645</c:v>
                </c:pt>
              </c:numCache>
            </c:numRef>
          </c:val>
          <c:extLst>
            <c:ext xmlns:c16="http://schemas.microsoft.com/office/drawing/2014/chart" uri="{C3380CC4-5D6E-409C-BE32-E72D297353CC}">
              <c16:uniqueId val="{00000000-C327-41CE-B851-215109B3BE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C327-41CE-B851-215109B3BE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327-41CE-B851-215109B3BE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107</c:v>
                </c:pt>
                <c:pt idx="3">
                  <c:v>110</c:v>
                </c:pt>
                <c:pt idx="6">
                  <c:v>94</c:v>
                </c:pt>
                <c:pt idx="9">
                  <c:v>72</c:v>
                </c:pt>
                <c:pt idx="12">
                  <c:v>51</c:v>
                </c:pt>
              </c:numCache>
            </c:numRef>
          </c:val>
          <c:extLst>
            <c:ext xmlns:c16="http://schemas.microsoft.com/office/drawing/2014/chart" uri="{C3380CC4-5D6E-409C-BE32-E72D297353CC}">
              <c16:uniqueId val="{00000003-C327-41CE-B851-215109B3BE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181</c:v>
                </c:pt>
                <c:pt idx="3">
                  <c:v>157</c:v>
                </c:pt>
                <c:pt idx="6">
                  <c:v>168</c:v>
                </c:pt>
                <c:pt idx="9">
                  <c:v>124</c:v>
                </c:pt>
                <c:pt idx="12">
                  <c:v>100</c:v>
                </c:pt>
              </c:numCache>
            </c:numRef>
          </c:val>
          <c:extLst>
            <c:ext xmlns:c16="http://schemas.microsoft.com/office/drawing/2014/chart" uri="{C3380CC4-5D6E-409C-BE32-E72D297353CC}">
              <c16:uniqueId val="{00000004-C327-41CE-B851-215109B3BE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27-41CE-B851-215109B3BE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327-41CE-B851-215109B3BE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685</c:v>
                </c:pt>
                <c:pt idx="3">
                  <c:v>720</c:v>
                </c:pt>
                <c:pt idx="6">
                  <c:v>767</c:v>
                </c:pt>
                <c:pt idx="9">
                  <c:v>784</c:v>
                </c:pt>
                <c:pt idx="12">
                  <c:v>794</c:v>
                </c:pt>
              </c:numCache>
            </c:numRef>
          </c:val>
          <c:extLst>
            <c:ext xmlns:c16="http://schemas.microsoft.com/office/drawing/2014/chart" uri="{C3380CC4-5D6E-409C-BE32-E72D297353CC}">
              <c16:uniqueId val="{00000007-C327-41CE-B851-215109B3BE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381</c:v>
                </c:pt>
                <c:pt idx="2">
                  <c:v>#N/A</c:v>
                </c:pt>
                <c:pt idx="3">
                  <c:v>#N/A</c:v>
                </c:pt>
                <c:pt idx="4">
                  <c:v>376</c:v>
                </c:pt>
                <c:pt idx="5">
                  <c:v>#N/A</c:v>
                </c:pt>
                <c:pt idx="6">
                  <c:v>#N/A</c:v>
                </c:pt>
                <c:pt idx="7">
                  <c:v>402</c:v>
                </c:pt>
                <c:pt idx="8">
                  <c:v>#N/A</c:v>
                </c:pt>
                <c:pt idx="9">
                  <c:v>#N/A</c:v>
                </c:pt>
                <c:pt idx="10">
                  <c:v>375</c:v>
                </c:pt>
                <c:pt idx="11">
                  <c:v>#N/A</c:v>
                </c:pt>
                <c:pt idx="12">
                  <c:v>#N/A</c:v>
                </c:pt>
                <c:pt idx="13">
                  <c:v>300</c:v>
                </c:pt>
                <c:pt idx="14">
                  <c:v>#N/A</c:v>
                </c:pt>
              </c:numCache>
            </c:numRef>
          </c:val>
          <c:smooth val="0"/>
          <c:extLst>
            <c:ext xmlns:c16="http://schemas.microsoft.com/office/drawing/2014/chart" uri="{C3380CC4-5D6E-409C-BE32-E72D297353CC}">
              <c16:uniqueId val="{00000008-C327-41CE-B851-215109B3BE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6193</c:v>
                </c:pt>
                <c:pt idx="5">
                  <c:v>5762</c:v>
                </c:pt>
                <c:pt idx="8">
                  <c:v>6080</c:v>
                </c:pt>
                <c:pt idx="11">
                  <c:v>6305</c:v>
                </c:pt>
                <c:pt idx="14">
                  <c:v>6051</c:v>
                </c:pt>
              </c:numCache>
            </c:numRef>
          </c:val>
          <c:extLst>
            <c:ext xmlns:c16="http://schemas.microsoft.com/office/drawing/2014/chart" uri="{C3380CC4-5D6E-409C-BE32-E72D297353CC}">
              <c16:uniqueId val="{00000000-710B-46A3-B121-E1B236EF02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479</c:v>
                </c:pt>
                <c:pt idx="5">
                  <c:v>475</c:v>
                </c:pt>
                <c:pt idx="8">
                  <c:v>486</c:v>
                </c:pt>
                <c:pt idx="11">
                  <c:v>452</c:v>
                </c:pt>
                <c:pt idx="14">
                  <c:v>407</c:v>
                </c:pt>
              </c:numCache>
            </c:numRef>
          </c:val>
          <c:extLst>
            <c:ext xmlns:c16="http://schemas.microsoft.com/office/drawing/2014/chart" uri="{C3380CC4-5D6E-409C-BE32-E72D297353CC}">
              <c16:uniqueId val="{00000001-710B-46A3-B121-E1B236EF02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2134</c:v>
                </c:pt>
                <c:pt idx="5">
                  <c:v>2686</c:v>
                </c:pt>
                <c:pt idx="8">
                  <c:v>3059</c:v>
                </c:pt>
                <c:pt idx="11">
                  <c:v>2627</c:v>
                </c:pt>
                <c:pt idx="14">
                  <c:v>2366</c:v>
                </c:pt>
              </c:numCache>
            </c:numRef>
          </c:val>
          <c:extLst>
            <c:ext xmlns:c16="http://schemas.microsoft.com/office/drawing/2014/chart" uri="{C3380CC4-5D6E-409C-BE32-E72D297353CC}">
              <c16:uniqueId val="{00000002-710B-46A3-B121-E1B236EF02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0B-46A3-B121-E1B236EF02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10B-46A3-B121-E1B236EF02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0B-46A3-B121-E1B236EF02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c:v>
                </c:pt>
                <c:pt idx="3">
                  <c:v>44</c:v>
                </c:pt>
                <c:pt idx="6">
                  <c:v>45</c:v>
                </c:pt>
                <c:pt idx="9">
                  <c:v>9</c:v>
                </c:pt>
                <c:pt idx="12">
                  <c:v>0</c:v>
                </c:pt>
              </c:numCache>
            </c:numRef>
          </c:val>
          <c:extLst>
            <c:ext xmlns:c16="http://schemas.microsoft.com/office/drawing/2014/chart" uri="{C3380CC4-5D6E-409C-BE32-E72D297353CC}">
              <c16:uniqueId val="{00000006-710B-46A3-B121-E1B236EF02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473</c:v>
                </c:pt>
                <c:pt idx="3">
                  <c:v>366</c:v>
                </c:pt>
                <c:pt idx="6">
                  <c:v>340</c:v>
                </c:pt>
                <c:pt idx="9">
                  <c:v>588</c:v>
                </c:pt>
                <c:pt idx="12">
                  <c:v>973</c:v>
                </c:pt>
              </c:numCache>
            </c:numRef>
          </c:val>
          <c:extLst>
            <c:ext xmlns:c16="http://schemas.microsoft.com/office/drawing/2014/chart" uri="{C3380CC4-5D6E-409C-BE32-E72D297353CC}">
              <c16:uniqueId val="{00000007-710B-46A3-B121-E1B236EF02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933</c:v>
                </c:pt>
                <c:pt idx="3">
                  <c:v>847</c:v>
                </c:pt>
                <c:pt idx="6">
                  <c:v>881</c:v>
                </c:pt>
                <c:pt idx="9">
                  <c:v>596</c:v>
                </c:pt>
                <c:pt idx="12">
                  <c:v>621</c:v>
                </c:pt>
              </c:numCache>
            </c:numRef>
          </c:val>
          <c:extLst>
            <c:ext xmlns:c16="http://schemas.microsoft.com/office/drawing/2014/chart" uri="{C3380CC4-5D6E-409C-BE32-E72D297353CC}">
              <c16:uniqueId val="{00000008-710B-46A3-B121-E1B236EF02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10B-46A3-B121-E1B236EF02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8307</c:v>
                </c:pt>
                <c:pt idx="3">
                  <c:v>8345</c:v>
                </c:pt>
                <c:pt idx="6">
                  <c:v>8109</c:v>
                </c:pt>
                <c:pt idx="9">
                  <c:v>7718</c:v>
                </c:pt>
                <c:pt idx="12">
                  <c:v>7385</c:v>
                </c:pt>
              </c:numCache>
            </c:numRef>
          </c:val>
          <c:extLst>
            <c:ext xmlns:c16="http://schemas.microsoft.com/office/drawing/2014/chart" uri="{C3380CC4-5D6E-409C-BE32-E72D297353CC}">
              <c16:uniqueId val="{0000000A-710B-46A3-B121-E1B236EF02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921</c:v>
                </c:pt>
                <c:pt idx="2">
                  <c:v>#N/A</c:v>
                </c:pt>
                <c:pt idx="3">
                  <c:v>#N/A</c:v>
                </c:pt>
                <c:pt idx="4">
                  <c:v>677</c:v>
                </c:pt>
                <c:pt idx="5">
                  <c:v>#N/A</c:v>
                </c:pt>
                <c:pt idx="6">
                  <c:v>#N/A</c:v>
                </c:pt>
                <c:pt idx="7">
                  <c:v>0</c:v>
                </c:pt>
                <c:pt idx="8">
                  <c:v>#N/A</c:v>
                </c:pt>
                <c:pt idx="9">
                  <c:v>#N/A</c:v>
                </c:pt>
                <c:pt idx="10">
                  <c:v>0</c:v>
                </c:pt>
                <c:pt idx="11">
                  <c:v>#N/A</c:v>
                </c:pt>
                <c:pt idx="12">
                  <c:v>#N/A</c:v>
                </c:pt>
                <c:pt idx="13">
                  <c:v>156</c:v>
                </c:pt>
                <c:pt idx="14">
                  <c:v>#N/A</c:v>
                </c:pt>
              </c:numCache>
            </c:numRef>
          </c:val>
          <c:smooth val="0"/>
          <c:extLst>
            <c:ext xmlns:c16="http://schemas.microsoft.com/office/drawing/2014/chart" uri="{C3380CC4-5D6E-409C-BE32-E72D297353CC}">
              <c16:uniqueId val="{0000000B-710B-46A3-B121-E1B236EF02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1965</c:v>
                </c:pt>
                <c:pt idx="1">
                  <c:v>1990</c:v>
                </c:pt>
                <c:pt idx="2">
                  <c:v>1721</c:v>
                </c:pt>
              </c:numCache>
            </c:numRef>
          </c:val>
          <c:extLst>
            <c:ext xmlns:c16="http://schemas.microsoft.com/office/drawing/2014/chart" uri="{C3380CC4-5D6E-409C-BE32-E72D297353CC}">
              <c16:uniqueId val="{00000000-0700-4DFD-AC11-8192D43AB9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528</c:v>
                </c:pt>
                <c:pt idx="1">
                  <c:v>79</c:v>
                </c:pt>
                <c:pt idx="2">
                  <c:v>91</c:v>
                </c:pt>
              </c:numCache>
            </c:numRef>
          </c:val>
          <c:extLst>
            <c:ext xmlns:c16="http://schemas.microsoft.com/office/drawing/2014/chart" uri="{C3380CC4-5D6E-409C-BE32-E72D297353CC}">
              <c16:uniqueId val="{00000001-0700-4DFD-AC11-8192D43AB9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565</c:v>
                </c:pt>
                <c:pt idx="1">
                  <c:v>559</c:v>
                </c:pt>
                <c:pt idx="2">
                  <c:v>554</c:v>
                </c:pt>
              </c:numCache>
            </c:numRef>
          </c:val>
          <c:extLst>
            <c:ext xmlns:c16="http://schemas.microsoft.com/office/drawing/2014/chart" uri="{C3380CC4-5D6E-409C-BE32-E72D297353CC}">
              <c16:uniqueId val="{00000002-0700-4DFD-AC11-8192D43AB96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沖縄県本部町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公営企業債の元利償還金対する繰入金が</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百万円の減、組合等が起こした地方債の元利償還金に対する負担金等が</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百万円の減。また、算入公債費等の</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百万円の増により、実質公債費比率の分子が</a:t>
          </a:r>
          <a:r>
            <a:rPr kumimoji="1" lang="en-US" altLang="ja-JP" sz="1400">
              <a:latin typeface="ＭＳ ゴシック" pitchFamily="49" charset="-128"/>
              <a:ea typeface="ＭＳ ゴシック" pitchFamily="49" charset="-128"/>
            </a:rPr>
            <a:t>75</a:t>
          </a:r>
          <a:r>
            <a:rPr kumimoji="1" lang="ja-JP" altLang="en-US" sz="1400">
              <a:latin typeface="ＭＳ ゴシック" pitchFamily="49" charset="-128"/>
              <a:ea typeface="ＭＳ ゴシック" pitchFamily="49" charset="-128"/>
            </a:rPr>
            <a:t>百万円の減となっている。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今後、新規施設の整備が控えているため、施設規模の適正化や施設整備の標準化を図り、実質公債費比率の上昇の抑制に努める必要がある。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沖縄県本部町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令和５年度比べ、将来負担額は公営企業債等繰入見込額が</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百万円の増、組合等負担等見込額</a:t>
          </a:r>
          <a:r>
            <a:rPr kumimoji="1" lang="en-US" altLang="ja-JP" sz="1400">
              <a:latin typeface="ＭＳ ゴシック" pitchFamily="49" charset="-128"/>
              <a:ea typeface="ＭＳ ゴシック" pitchFamily="49" charset="-128"/>
            </a:rPr>
            <a:t>385</a:t>
          </a:r>
          <a:r>
            <a:rPr kumimoji="1" lang="ja-JP" altLang="en-US" sz="1400">
              <a:latin typeface="ＭＳ ゴシック" pitchFamily="49" charset="-128"/>
              <a:ea typeface="ＭＳ ゴシック" pitchFamily="49" charset="-128"/>
            </a:rPr>
            <a:t>百万円の増などにより、</a:t>
          </a:r>
          <a:r>
            <a:rPr kumimoji="1" lang="en-US" altLang="ja-JP" sz="1400">
              <a:latin typeface="ＭＳ ゴシック" pitchFamily="49" charset="-128"/>
              <a:ea typeface="ＭＳ ゴシック" pitchFamily="49" charset="-128"/>
            </a:rPr>
            <a:t>77</a:t>
          </a:r>
          <a:r>
            <a:rPr kumimoji="1" lang="ja-JP" altLang="en-US" sz="1400">
              <a:latin typeface="ＭＳ ゴシック" pitchFamily="49" charset="-128"/>
              <a:ea typeface="ＭＳ ゴシック" pitchFamily="49" charset="-128"/>
            </a:rPr>
            <a:t>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また、充当可能財源等は充当可能基金が</a:t>
          </a:r>
          <a:r>
            <a:rPr kumimoji="1" lang="en-US" altLang="ja-JP" sz="1400">
              <a:latin typeface="ＭＳ ゴシック" pitchFamily="49" charset="-128"/>
              <a:ea typeface="ＭＳ ゴシック" pitchFamily="49" charset="-128"/>
            </a:rPr>
            <a:t>261</a:t>
          </a:r>
          <a:r>
            <a:rPr kumimoji="1" lang="ja-JP" altLang="en-US" sz="1400">
              <a:latin typeface="ＭＳ ゴシック" pitchFamily="49" charset="-128"/>
              <a:ea typeface="ＭＳ ゴシック" pitchFamily="49" charset="-128"/>
            </a:rPr>
            <a:t>百万円の減、基準財政需要額算入見込額が</a:t>
          </a:r>
          <a:r>
            <a:rPr kumimoji="1" lang="en-US" altLang="ja-JP" sz="1400">
              <a:latin typeface="ＭＳ ゴシック" pitchFamily="49" charset="-128"/>
              <a:ea typeface="ＭＳ ゴシック" pitchFamily="49" charset="-128"/>
            </a:rPr>
            <a:t>254</a:t>
          </a:r>
          <a:r>
            <a:rPr kumimoji="1" lang="ja-JP" altLang="en-US" sz="1400">
              <a:latin typeface="ＭＳ ゴシック" pitchFamily="49" charset="-128"/>
              <a:ea typeface="ＭＳ ゴシック" pitchFamily="49" charset="-128"/>
            </a:rPr>
            <a:t>百万円の減となったため、</a:t>
          </a:r>
          <a:r>
            <a:rPr kumimoji="1" lang="en-US" altLang="ja-JP" sz="1400">
              <a:latin typeface="ＭＳ ゴシック" pitchFamily="49" charset="-128"/>
              <a:ea typeface="ＭＳ ゴシック" pitchFamily="49" charset="-128"/>
            </a:rPr>
            <a:t>560</a:t>
          </a:r>
          <a:r>
            <a:rPr kumimoji="1" lang="ja-JP" altLang="en-US" sz="1400">
              <a:latin typeface="ＭＳ ゴシック" pitchFamily="49" charset="-128"/>
              <a:ea typeface="ＭＳ ゴシック" pitchFamily="49" charset="-128"/>
            </a:rPr>
            <a:t>百万円の減となったため将来負担比率の分子が</a:t>
          </a:r>
          <a:r>
            <a:rPr kumimoji="1" lang="en-US" altLang="ja-JP" sz="1400">
              <a:latin typeface="ＭＳ ゴシック" pitchFamily="49" charset="-128"/>
              <a:ea typeface="ＭＳ ゴシック" pitchFamily="49" charset="-128"/>
            </a:rPr>
            <a:t>629</a:t>
          </a:r>
          <a:r>
            <a:rPr kumimoji="1" lang="ja-JP" altLang="en-US" sz="1400">
              <a:latin typeface="ＭＳ ゴシック" pitchFamily="49" charset="-128"/>
              <a:ea typeface="ＭＳ ゴシック" pitchFamily="49" charset="-128"/>
            </a:rPr>
            <a:t>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施設整備の標準化や整備規模の適正化を図り、将来負担額の抑制を図り、充当可能基金の財政調整基金や減債基金を増加を図る必要がある。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沖縄県本部町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百万円の財政調整基金の取り崩しや本部町子ども・子育てゆいまーる基金の取り崩しなどを行ったため、基金全体では、前年度より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庁舎の維持管理及び建設に関する基金については、積立を行い庁舎更新費用の確保に努める。また、旧上本部飛行場跡地の活用が想定されるため、土地の先行取得を行うため、本部町土地開発基金の積立などを行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本部町ちゅらまちづくり応援基金：ふるさと納税寄付金を積立し、寄付金使途による事業の財源に充てる。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本部町学校給食費無償化基金：子育て世代の経済的な負担軽減することを目的とした、学校給食費無償化事業の財源に充てる。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本部町庁舎の維持管理及び建設に関する基金：庁舎の維持管理及び建設資金に充てる。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本部町物流拠点施設維持管理基金：本部町物流拠点施設の維持管理資金に充てる。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南米本部町出身子弟研修生受入基金：南米に在住する本部町出身の子弟を受入のための財源に充てる。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本部町子ども・子育てゆいまーる基金について、本部町育英会運営事業や母子手帳デジタル事業などを行ったため、令和５年度の基金財高が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百万円の減となった。その影響でその他特定目的基金の残高が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本部町庁舎の維持管理及び建設に関する基金については、減価償却の累積分まで積立できてない状況であり、庁舎の大型修繕や庁舎更新費用の確保のため、年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本部町土地開発基金については、旧上本部飛行場跡地の活用を行うため土地の取得が必要となっていく見込みであるので積み増しが必要である。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百万円の減となっている。歳入不足を補うために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百万円の取り崩しや実質収支が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百万円の積立しかできなかったためである。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基金残額を維持するため、財源の確保や歳出抑制に努める。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普通交付税で算定された臨時財政対策債償還基金費分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今後、償還額の増が予想されるため、積立額の増額を検討する。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沖縄県本部町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12,899
12,645
54.37
10,528,805
9,835,495
563,475
4,602,605
7,384,793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令和５年度に比べ固定資産税等の税収や地方特例交付金が伸びており、基準財政収入額が増加しているため、財政力指数が増加している。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依然として、類似団体や県平均を下回っているため、今後も税収等の歳入確保に努める。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165629</xdr:rowOff>
    </xdr:from>
    <xdr:to>
      <xdr:col>23</xdr:col>
      <xdr:colOff>133350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53797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165629</xdr:rowOff>
    </xdr:from>
    <xdr:to>
      <xdr:col>19</xdr:col>
      <xdr:colOff>133350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3797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165629</xdr:rowOff>
    </xdr:from>
    <xdr:to>
      <xdr:col>15</xdr:col>
      <xdr:colOff>82550</xdr:colOff>
      <xdr:row>43</xdr:row>
      <xdr:rowOff>165629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379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165629</xdr:rowOff>
    </xdr:from>
    <xdr:to>
      <xdr:col>11</xdr:col>
      <xdr:colOff>31750</xdr:colOff>
      <xdr:row>43</xdr:row>
      <xdr:rowOff>165629</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379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114829</xdr:rowOff>
    </xdr:from>
    <xdr:to>
      <xdr:col>23</xdr:col>
      <xdr:colOff>184150</xdr:colOff>
      <xdr:row>44</xdr:row>
      <xdr:rowOff>44979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86906</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114829</xdr:rowOff>
    </xdr:from>
    <xdr:to>
      <xdr:col>15</xdr:col>
      <xdr:colOff>133350</xdr:colOff>
      <xdr:row>44</xdr:row>
      <xdr:rowOff>44979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29756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114829</xdr:rowOff>
    </xdr:from>
    <xdr:to>
      <xdr:col>11</xdr:col>
      <xdr:colOff>82550</xdr:colOff>
      <xdr:row>44</xdr:row>
      <xdr:rowOff>44979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29756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114829</xdr:rowOff>
    </xdr:from>
    <xdr:to>
      <xdr:col>7</xdr:col>
      <xdr:colOff>31750</xdr:colOff>
      <xdr:row>44</xdr:row>
      <xdr:rowOff>44979</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29756</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地方税や地方交付税の増額により、経常一般財源が増加したがそれ以上に人件費や補助費等等が増加により経常経費が増加したことで、令和５年度より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人件費・扶助費等が財政の硬直化の原因となっており、今後も経常経費の圧縮に向けた行政改革を進めていく必要がある。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4656</xdr:rowOff>
    </xdr:from>
    <xdr:to>
      <xdr:col>23</xdr:col>
      <xdr:colOff>133350</xdr:colOff>
      <xdr:row>65</xdr:row>
      <xdr:rowOff>44873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4890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4656</xdr:rowOff>
    </xdr:from>
    <xdr:to>
      <xdr:col>19</xdr:col>
      <xdr:colOff>133350</xdr:colOff>
      <xdr:row>65</xdr:row>
      <xdr:rowOff>161502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148906"/>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151977</xdr:rowOff>
    </xdr:from>
    <xdr:to>
      <xdr:col>15</xdr:col>
      <xdr:colOff>82550</xdr:colOff>
      <xdr:row>65</xdr:row>
      <xdr:rowOff>161502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124777"/>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151977</xdr:rowOff>
    </xdr:from>
    <xdr:to>
      <xdr:col>11</xdr:col>
      <xdr:colOff>31750</xdr:colOff>
      <xdr:row>66</xdr:row>
      <xdr:rowOff>66463</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124777"/>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137600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125306</xdr:rowOff>
    </xdr:from>
    <xdr:to>
      <xdr:col>19</xdr:col>
      <xdr:colOff>184150</xdr:colOff>
      <xdr:row>65</xdr:row>
      <xdr:rowOff>55456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110702</xdr:rowOff>
    </xdr:from>
    <xdr:to>
      <xdr:col>15</xdr:col>
      <xdr:colOff>133350</xdr:colOff>
      <xdr:row>66</xdr:row>
      <xdr:rowOff>40852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25629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101177</xdr:rowOff>
    </xdr:from>
    <xdr:to>
      <xdr:col>11</xdr:col>
      <xdr:colOff>82550</xdr:colOff>
      <xdr:row>65</xdr:row>
      <xdr:rowOff>31327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15663</xdr:rowOff>
    </xdr:from>
    <xdr:to>
      <xdr:col>7</xdr:col>
      <xdr:colOff>31750</xdr:colOff>
      <xdr:row>66</xdr:row>
      <xdr:rowOff>117263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102040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41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[230,345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人件費については、職員の基本給の増加等で令和５年度より</a:t>
          </a:r>
          <a:r>
            <a:rPr kumimoji="1" lang="en-US" altLang="ja-JP" sz="1300">
              <a:latin typeface="ＭＳ Ｐゴシック" panose="020B0600070205080204" pitchFamily="50" charset="-128"/>
              <a:ea typeface="ＭＳ Ｐゴシック" panose="020B0600070205080204" pitchFamily="50" charset="-128"/>
            </a:rPr>
            <a:t>198</a:t>
          </a:r>
          <a:r>
            <a:rPr kumimoji="1" lang="ja-JP" altLang="en-US" sz="1300">
              <a:latin typeface="ＭＳ Ｐゴシック" panose="020B0600070205080204" pitchFamily="50" charset="-128"/>
              <a:ea typeface="ＭＳ Ｐゴシック" panose="020B0600070205080204" pitchFamily="50" charset="-128"/>
            </a:rPr>
            <a:t>百万円の増加となっている。また、物件費については、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の推進や各種計画の策定などの影響により、令和５年度より</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百万円の増加となっている。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類似団体よりも下回っているものの、引き続き人件費・物件費等の抑制を図っていく必要がある。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143246</xdr:rowOff>
    </xdr:from>
    <xdr:to>
      <xdr:col>23</xdr:col>
      <xdr:colOff>133350</xdr:colOff>
      <xdr:row>83</xdr:row>
      <xdr:rowOff>33502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02146"/>
          <a:ext cx="838200" cy="6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136979</xdr:rowOff>
    </xdr:from>
    <xdr:to>
      <xdr:col>19</xdr:col>
      <xdr:colOff>133350</xdr:colOff>
      <xdr:row>82</xdr:row>
      <xdr:rowOff>143246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95879"/>
          <a:ext cx="889000" cy="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102172</xdr:rowOff>
    </xdr:from>
    <xdr:to>
      <xdr:col>15</xdr:col>
      <xdr:colOff>82550</xdr:colOff>
      <xdr:row>82</xdr:row>
      <xdr:rowOff>136979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61072"/>
          <a:ext cx="889000" cy="3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101567</xdr:rowOff>
    </xdr:from>
    <xdr:to>
      <xdr:col>11</xdr:col>
      <xdr:colOff>31750</xdr:colOff>
      <xdr:row>82</xdr:row>
      <xdr:rowOff>102172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60467"/>
          <a:ext cx="8890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154152</xdr:rowOff>
    </xdr:from>
    <xdr:to>
      <xdr:col>23</xdr:col>
      <xdr:colOff>184150</xdr:colOff>
      <xdr:row>83</xdr:row>
      <xdr:rowOff>84302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1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170679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58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92446</xdr:rowOff>
    </xdr:from>
    <xdr:to>
      <xdr:col>19</xdr:col>
      <xdr:colOff>184150</xdr:colOff>
      <xdr:row>83</xdr:row>
      <xdr:rowOff>22596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5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32773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20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86179</xdr:rowOff>
    </xdr:from>
    <xdr:to>
      <xdr:col>15</xdr:col>
      <xdr:colOff>133350</xdr:colOff>
      <xdr:row>83</xdr:row>
      <xdr:rowOff>16329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4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26506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1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51372</xdr:rowOff>
    </xdr:from>
    <xdr:to>
      <xdr:col>11</xdr:col>
      <xdr:colOff>82550</xdr:colOff>
      <xdr:row>82</xdr:row>
      <xdr:rowOff>152972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1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163149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7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50767</xdr:rowOff>
    </xdr:from>
    <xdr:to>
      <xdr:col>7</xdr:col>
      <xdr:colOff>31750</xdr:colOff>
      <xdr:row>82</xdr:row>
      <xdr:rowOff>152367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0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162544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7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過去５年間と同様に類似団体よりも低い水準で推移している。各手当の上限額の設定等により継続して職員給の抑制を図っており、今後も給与体系の適正化に努めていく。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23284</xdr:rowOff>
    </xdr:from>
    <xdr:to>
      <xdr:col>81</xdr:col>
      <xdr:colOff>44450</xdr:colOff>
      <xdr:row>84</xdr:row>
      <xdr:rowOff>95955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082184"/>
          <a:ext cx="838200" cy="41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83</xdr:row>
      <xdr:rowOff>12700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08218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117122</xdr:rowOff>
    </xdr:from>
    <xdr:to>
      <xdr:col>72</xdr:col>
      <xdr:colOff>203200</xdr:colOff>
      <xdr:row>83</xdr:row>
      <xdr:rowOff>12700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1760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117122</xdr:rowOff>
    </xdr:from>
    <xdr:to>
      <xdr:col>68</xdr:col>
      <xdr:colOff>152400</xdr:colOff>
      <xdr:row>83</xdr:row>
      <xdr:rowOff>119945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176022"/>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45155</xdr:rowOff>
    </xdr:from>
    <xdr:to>
      <xdr:col>81</xdr:col>
      <xdr:colOff>95250</xdr:colOff>
      <xdr:row>84</xdr:row>
      <xdr:rowOff>146755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61682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9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143934</xdr:rowOff>
    </xdr:from>
    <xdr:to>
      <xdr:col>77</xdr:col>
      <xdr:colOff>95250</xdr:colOff>
      <xdr:row>82</xdr:row>
      <xdr:rowOff>74084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84261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800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66322</xdr:rowOff>
    </xdr:from>
    <xdr:to>
      <xdr:col>68</xdr:col>
      <xdr:colOff>203200</xdr:colOff>
      <xdr:row>82</xdr:row>
      <xdr:rowOff>167922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6649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89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69145</xdr:rowOff>
    </xdr:from>
    <xdr:to>
      <xdr:col>64</xdr:col>
      <xdr:colOff>152400</xdr:colOff>
      <xdr:row>83</xdr:row>
      <xdr:rowOff>170745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9472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度、退職者と同等程度での新規採用等を行っているため、類似団体の平均より下回っている。引き続き、行政サービスの質を低下させることなく、バランスを考慮した職員採用を行い定員管理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85116</xdr:rowOff>
    </xdr:from>
    <xdr:to>
      <xdr:col>81</xdr:col>
      <xdr:colOff>44450</xdr:colOff>
      <xdr:row>61</xdr:row>
      <xdr:rowOff>91389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43566"/>
          <a:ext cx="838200" cy="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58089</xdr:rowOff>
    </xdr:from>
    <xdr:to>
      <xdr:col>77</xdr:col>
      <xdr:colOff>44450</xdr:colOff>
      <xdr:row>61</xdr:row>
      <xdr:rowOff>85116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16539"/>
          <a:ext cx="889000" cy="2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46990</xdr:rowOff>
    </xdr:from>
    <xdr:to>
      <xdr:col>72</xdr:col>
      <xdr:colOff>203200</xdr:colOff>
      <xdr:row>61</xdr:row>
      <xdr:rowOff>58089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05440"/>
          <a:ext cx="8890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45542</xdr:rowOff>
    </xdr:from>
    <xdr:to>
      <xdr:col>68</xdr:col>
      <xdr:colOff>152400</xdr:colOff>
      <xdr:row>61</xdr:row>
      <xdr:rowOff>46990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03992"/>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40589</xdr:rowOff>
    </xdr:from>
    <xdr:to>
      <xdr:col>81</xdr:col>
      <xdr:colOff>95250</xdr:colOff>
      <xdr:row>61</xdr:row>
      <xdr:rowOff>142189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9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57116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4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34316</xdr:rowOff>
    </xdr:from>
    <xdr:to>
      <xdr:col>77</xdr:col>
      <xdr:colOff>95250</xdr:colOff>
      <xdr:row>61</xdr:row>
      <xdr:rowOff>135916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9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146093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61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7289</xdr:rowOff>
    </xdr:from>
    <xdr:to>
      <xdr:col>73</xdr:col>
      <xdr:colOff>44450</xdr:colOff>
      <xdr:row>61</xdr:row>
      <xdr:rowOff>108889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6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119066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167640</xdr:rowOff>
    </xdr:from>
    <xdr:to>
      <xdr:col>68</xdr:col>
      <xdr:colOff>203200</xdr:colOff>
      <xdr:row>61</xdr:row>
      <xdr:rowOff>97790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107967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166192</xdr:rowOff>
    </xdr:from>
    <xdr:to>
      <xdr:col>64</xdr:col>
      <xdr:colOff>152400</xdr:colOff>
      <xdr:row>61</xdr:row>
      <xdr:rowOff>96342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5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106519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令和５年度より利率の高い起債の繰上げ償還を行っており、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の改善が図られているが、実質公債費比率が類似団体、県平均を上回っている。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今後は、施設規模の適正化や施設整備の平準化を図り、実質公債費比率の上昇の抑制に努める。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42</xdr:row>
      <xdr:rowOff>35052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15873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35052</xdr:rowOff>
    </xdr:from>
    <xdr:to>
      <xdr:col>77</xdr:col>
      <xdr:colOff>44450</xdr:colOff>
      <xdr:row>42</xdr:row>
      <xdr:rowOff>54356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2359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35052</xdr:rowOff>
    </xdr:from>
    <xdr:to>
      <xdr:col>72</xdr:col>
      <xdr:colOff>203200</xdr:colOff>
      <xdr:row>42</xdr:row>
      <xdr:rowOff>54356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2359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35052</xdr:rowOff>
    </xdr:from>
    <xdr:to>
      <xdr:col>68</xdr:col>
      <xdr:colOff>152400</xdr:colOff>
      <xdr:row>42</xdr:row>
      <xdr:rowOff>35052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359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50563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155702</xdr:rowOff>
    </xdr:from>
    <xdr:to>
      <xdr:col>77</xdr:col>
      <xdr:colOff>95250</xdr:colOff>
      <xdr:row>42</xdr:row>
      <xdr:rowOff>85852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70629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7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3556</xdr:rowOff>
    </xdr:from>
    <xdr:to>
      <xdr:col>73</xdr:col>
      <xdr:colOff>44450</xdr:colOff>
      <xdr:row>42</xdr:row>
      <xdr:rowOff>105156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89933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155702</xdr:rowOff>
    </xdr:from>
    <xdr:to>
      <xdr:col>68</xdr:col>
      <xdr:colOff>203200</xdr:colOff>
      <xdr:row>42</xdr:row>
      <xdr:rowOff>85852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70629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将来負担比率については、地方債の現在高が</a:t>
          </a:r>
          <a:r>
            <a:rPr kumimoji="1" lang="en-US" altLang="ja-JP" sz="1300">
              <a:latin typeface="ＭＳ Ｐゴシック" panose="020B0600070205080204" pitchFamily="50" charset="-128"/>
              <a:ea typeface="ＭＳ Ｐゴシック" panose="020B0600070205080204" pitchFamily="50" charset="-128"/>
            </a:rPr>
            <a:t>333</a:t>
          </a:r>
          <a:r>
            <a:rPr kumimoji="1" lang="ja-JP" altLang="en-US" sz="1300">
              <a:latin typeface="ＭＳ Ｐゴシック" panose="020B0600070205080204" pitchFamily="50" charset="-128"/>
              <a:ea typeface="ＭＳ Ｐゴシック" panose="020B0600070205080204" pitchFamily="50" charset="-128"/>
            </a:rPr>
            <a:t>百万円の減少したが組合負担等見込額が</a:t>
          </a:r>
          <a:r>
            <a:rPr kumimoji="1" lang="en-US" altLang="ja-JP" sz="1300">
              <a:latin typeface="ＭＳ Ｐゴシック" panose="020B0600070205080204" pitchFamily="50" charset="-128"/>
              <a:ea typeface="ＭＳ Ｐゴシック" panose="020B0600070205080204" pitchFamily="50" charset="-128"/>
            </a:rPr>
            <a:t>385</a:t>
          </a:r>
          <a:r>
            <a:rPr kumimoji="1" lang="ja-JP" altLang="en-US" sz="1300">
              <a:latin typeface="ＭＳ Ｐゴシック" panose="020B0600070205080204" pitchFamily="50" charset="-128"/>
              <a:ea typeface="ＭＳ Ｐゴシック" panose="020B0600070205080204" pitchFamily="50" charset="-128"/>
            </a:rPr>
            <a:t>百万円の増加し、充当可能基金が</a:t>
          </a:r>
          <a:r>
            <a:rPr kumimoji="1" lang="en-US" altLang="ja-JP" sz="1300">
              <a:latin typeface="ＭＳ Ｐゴシック" panose="020B0600070205080204" pitchFamily="50" charset="-128"/>
              <a:ea typeface="ＭＳ Ｐゴシック" panose="020B0600070205080204" pitchFamily="50" charset="-128"/>
            </a:rPr>
            <a:t>261</a:t>
          </a:r>
          <a:r>
            <a:rPr kumimoji="1" lang="ja-JP" altLang="en-US" sz="1300">
              <a:latin typeface="ＭＳ Ｐゴシック" panose="020B0600070205080204" pitchFamily="50" charset="-128"/>
              <a:ea typeface="ＭＳ Ｐゴシック" panose="020B0600070205080204" pitchFamily="50" charset="-128"/>
            </a:rPr>
            <a:t>百万円の減少したことなどにより</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今後も施設整備の平準化や整備規模の適正化を図っていき、将来負担比率の上昇抑制に努めていく。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47295</xdr:rowOff>
    </xdr:from>
    <xdr:to>
      <xdr:col>68</xdr:col>
      <xdr:colOff>152400</xdr:colOff>
      <xdr:row>15</xdr:row>
      <xdr:rowOff>127406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619045"/>
          <a:ext cx="889000" cy="8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36678</xdr:rowOff>
    </xdr:from>
    <xdr:to>
      <xdr:col>81</xdr:col>
      <xdr:colOff>95250</xdr:colOff>
      <xdr:row>14</xdr:row>
      <xdr:rowOff>138278</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43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8755</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40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167945</xdr:rowOff>
    </xdr:from>
    <xdr:to>
      <xdr:col>68</xdr:col>
      <xdr:colOff>203200</xdr:colOff>
      <xdr:row>15</xdr:row>
      <xdr:rowOff>98095</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56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82872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65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76606</xdr:rowOff>
    </xdr:from>
    <xdr:to>
      <xdr:col>64</xdr:col>
      <xdr:colOff>152400</xdr:colOff>
      <xdr:row>16</xdr:row>
      <xdr:rowOff>6756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6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162983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73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沖縄県本部町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12,899
12,645
54.37
10,528,805
9,835,495
563,475
4,602,605
7,384,793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人件費に対しての経常収支比率については、類似団体の平均より低いものの、職員のベースアップや会計年度任用職員（パートタイム）の勤勉手当の創設により、</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百万円の人件費の増となったことに伴い</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引き続き、行政サービスの質の低下させることないよう、業務とのバランスを考慮した職員採用を行い定員管理に努めていく。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111760</xdr:rowOff>
    </xdr:from>
    <xdr:to>
      <xdr:col>24</xdr:col>
      <xdr:colOff>25400</xdr:colOff>
      <xdr:row>35</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4106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111760</xdr:rowOff>
    </xdr:from>
    <xdr:to>
      <xdr:col>19</xdr:col>
      <xdr:colOff>187325</xdr:colOff>
      <xdr:row>35</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410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168910</xdr:rowOff>
    </xdr:from>
    <xdr:to>
      <xdr:col>15</xdr:col>
      <xdr:colOff>98425</xdr:colOff>
      <xdr:row>35</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982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168910</xdr:rowOff>
    </xdr:from>
    <xdr:to>
      <xdr:col>11</xdr:col>
      <xdr:colOff>9525</xdr:colOff>
      <xdr:row>35</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982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163830</xdr:rowOff>
    </xdr:from>
    <xdr:to>
      <xdr:col>24</xdr:col>
      <xdr:colOff>76200</xdr:colOff>
      <xdr:row>35</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3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60960</xdr:rowOff>
    </xdr:from>
    <xdr:to>
      <xdr:col>20</xdr:col>
      <xdr:colOff>38100</xdr:colOff>
      <xdr:row>34</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5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125730</xdr:rowOff>
    </xdr:from>
    <xdr:to>
      <xdr:col>15</xdr:col>
      <xdr:colOff>149225</xdr:colOff>
      <xdr:row>35</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2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118110</xdr:rowOff>
    </xdr:from>
    <xdr:to>
      <xdr:col>11</xdr:col>
      <xdr:colOff>60325</xdr:colOff>
      <xdr:row>35</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58437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1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物件費に対しての経常収支比率については、令和５年度より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増加となっており、令和２年度から類似団体平均値より高い値で推移している。人件費の抑制を図っていることもあり、業務委託費等の経費の削減が困難な状況ではあるが、引き続き増加の抑制に努め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60325</xdr:rowOff>
    </xdr:from>
    <xdr:to>
      <xdr:col>82</xdr:col>
      <xdr:colOff>107950</xdr:colOff>
      <xdr:row>17</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97497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60325</xdr:rowOff>
    </xdr:from>
    <xdr:to>
      <xdr:col>78</xdr:col>
      <xdr:colOff>69850</xdr:colOff>
      <xdr:row>17</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9749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79375</xdr:rowOff>
    </xdr:from>
    <xdr:to>
      <xdr:col>73</xdr:col>
      <xdr:colOff>180975</xdr:colOff>
      <xdr:row>17</xdr:row>
      <xdr:rowOff>127000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22575"/>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79375</xdr:rowOff>
    </xdr:from>
    <xdr:to>
      <xdr:col>69</xdr:col>
      <xdr:colOff>92075</xdr:colOff>
      <xdr:row>16</xdr:row>
      <xdr:rowOff>146050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225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48277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xdr:rowOff>
    </xdr:from>
    <xdr:to>
      <xdr:col>78</xdr:col>
      <xdr:colOff>120650</xdr:colOff>
      <xdr:row>17</xdr:row>
      <xdr:rowOff>111125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95902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1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76200</xdr:rowOff>
    </xdr:from>
    <xdr:to>
      <xdr:col>74</xdr:col>
      <xdr:colOff>31750</xdr:colOff>
      <xdr:row>18</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28575</xdr:rowOff>
    </xdr:from>
    <xdr:to>
      <xdr:col>69</xdr:col>
      <xdr:colOff>142875</xdr:colOff>
      <xdr:row>16</xdr:row>
      <xdr:rowOff>130175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114952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95250</xdr:rowOff>
    </xdr:from>
    <xdr:to>
      <xdr:col>65</xdr:col>
      <xdr:colOff>53975</xdr:colOff>
      <xdr:row>17</xdr:row>
      <xdr:rowOff>25400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10177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扶助費に対しての経常収支比率については、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百万円の扶助費の増となったが経常一般財源等が</a:t>
          </a:r>
          <a:r>
            <a:rPr kumimoji="1" lang="en-US" altLang="ja-JP" sz="1300">
              <a:latin typeface="ＭＳ Ｐゴシック" panose="020B0600070205080204" pitchFamily="50" charset="-128"/>
              <a:ea typeface="ＭＳ Ｐゴシック" panose="020B0600070205080204" pitchFamily="50" charset="-128"/>
            </a:rPr>
            <a:t>269</a:t>
          </a:r>
          <a:r>
            <a:rPr kumimoji="1" lang="ja-JP" altLang="en-US" sz="1300">
              <a:latin typeface="ＭＳ Ｐゴシック" panose="020B0600070205080204" pitchFamily="50" charset="-128"/>
              <a:ea typeface="ＭＳ Ｐゴシック" panose="020B0600070205080204" pitchFamily="50" charset="-128"/>
            </a:rPr>
            <a:t>百万円の増となったため、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の減少となった。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72572</xdr:rowOff>
    </xdr:from>
    <xdr:to>
      <xdr:col>24</xdr:col>
      <xdr:colOff>25400</xdr:colOff>
      <xdr:row>58</xdr:row>
      <xdr:rowOff>105228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10016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58</xdr:row>
      <xdr:rowOff>105228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8751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58</xdr:row>
      <xdr:rowOff>18143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8751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18143</xdr:rowOff>
    </xdr:from>
    <xdr:to>
      <xdr:col>11</xdr:col>
      <xdr:colOff>9525</xdr:colOff>
      <xdr:row>58</xdr:row>
      <xdr:rowOff>105228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9622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21772</xdr:rowOff>
    </xdr:from>
    <xdr:to>
      <xdr:col>24</xdr:col>
      <xdr:colOff>76200</xdr:colOff>
      <xdr:row>58</xdr:row>
      <xdr:rowOff>123372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165299</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54428</xdr:rowOff>
    </xdr:from>
    <xdr:to>
      <xdr:col>20</xdr:col>
      <xdr:colOff>38100</xdr:colOff>
      <xdr:row>58</xdr:row>
      <xdr:rowOff>156028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140805</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138793</xdr:rowOff>
    </xdr:from>
    <xdr:to>
      <xdr:col>11</xdr:col>
      <xdr:colOff>60325</xdr:colOff>
      <xdr:row>58</xdr:row>
      <xdr:rowOff>68943</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53720</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54428</xdr:rowOff>
    </xdr:from>
    <xdr:to>
      <xdr:col>6</xdr:col>
      <xdr:colOff>171450</xdr:colOff>
      <xdr:row>58</xdr:row>
      <xdr:rowOff>156028</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140805</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その他の経常経費比率については、令和５年度より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減少している。主な要因としては、下水道事業が法非適から法適になったことにより、</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百万円の減少となったためである。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60</xdr:row>
      <xdr:rowOff>56243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10103757"/>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56243</xdr:rowOff>
    </xdr:from>
    <xdr:to>
      <xdr:col>78</xdr:col>
      <xdr:colOff>69850</xdr:colOff>
      <xdr:row>61</xdr:row>
      <xdr:rowOff>80735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103432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154215</xdr:rowOff>
    </xdr:from>
    <xdr:to>
      <xdr:col>73</xdr:col>
      <xdr:colOff>180975</xdr:colOff>
      <xdr:row>61</xdr:row>
      <xdr:rowOff>80735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441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154215</xdr:rowOff>
    </xdr:from>
    <xdr:to>
      <xdr:col>69</xdr:col>
      <xdr:colOff>92075</xdr:colOff>
      <xdr:row>61</xdr:row>
      <xdr:rowOff>146050</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4412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5443</xdr:rowOff>
    </xdr:from>
    <xdr:to>
      <xdr:col>78</xdr:col>
      <xdr:colOff>120650</xdr:colOff>
      <xdr:row>60</xdr:row>
      <xdr:rowOff>107043</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91820</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37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29935</xdr:rowOff>
    </xdr:from>
    <xdr:to>
      <xdr:col>74</xdr:col>
      <xdr:colOff>31750</xdr:colOff>
      <xdr:row>61</xdr:row>
      <xdr:rowOff>131535</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116312</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57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103415</xdr:rowOff>
    </xdr:from>
    <xdr:to>
      <xdr:col>69</xdr:col>
      <xdr:colOff>142875</xdr:colOff>
      <xdr:row>61</xdr:row>
      <xdr:rowOff>33565</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18342</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95250</xdr:rowOff>
    </xdr:from>
    <xdr:to>
      <xdr:col>65</xdr:col>
      <xdr:colOff>53975</xdr:colOff>
      <xdr:row>62</xdr:row>
      <xdr:rowOff>25400</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10177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補助費等に対しての経常収支比率については、下水道事業が法非適から法適になったことにより、</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百万円の増加となり、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今後は、下水道施設の更新業務が見込まれているため、悪化することが見込まれる。独立採算の原則に立ち返った料金の値上げによる健全化などを検討していく必要がある。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129286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40435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152146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4043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152146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468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38</xdr:row>
      <xdr:rowOff>17272</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4683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95013</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6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公債費に対しての経常収支比率については、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百万円の公債費の減となり、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の減少となった。類似団体平均を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上回っている要因として、文教施設の整備事業が集中したことにより、地方債の元利償還金が膨らんでいる。今後も元利償還金は増える見込みであるため引き続き増加を抑制していく必要がある。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97282</xdr:rowOff>
    </xdr:from>
    <xdr:to>
      <xdr:col>24</xdr:col>
      <xdr:colOff>25400</xdr:colOff>
      <xdr:row>77</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98932"/>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129287</xdr:rowOff>
    </xdr:from>
    <xdr:to>
      <xdr:col>19</xdr:col>
      <xdr:colOff>187325</xdr:colOff>
      <xdr:row>77</xdr:row>
      <xdr:rowOff>161289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309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129287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715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92711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715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18559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78487</xdr:rowOff>
    </xdr:from>
    <xdr:to>
      <xdr:col>15</xdr:col>
      <xdr:colOff>149225</xdr:colOff>
      <xdr:row>78</xdr:row>
      <xdr:rowOff>8637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164864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人件費及び補助費等については類似団体平均を下回っているが、それ以外の経費については、類似団体平均を上回っている。経常経費の削減に向け、必要経費の見直しを行っていく必要がある。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94996</xdr:rowOff>
    </xdr:from>
    <xdr:to>
      <xdr:col>82</xdr:col>
      <xdr:colOff>107950</xdr:colOff>
      <xdr:row>77</xdr:row>
      <xdr:rowOff>33274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2519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94996</xdr:rowOff>
    </xdr:from>
    <xdr:to>
      <xdr:col>78</xdr:col>
      <xdr:colOff>69850</xdr:colOff>
      <xdr:row>77</xdr:row>
      <xdr:rowOff>133858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125196"/>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159004</xdr:rowOff>
    </xdr:from>
    <xdr:to>
      <xdr:col>73</xdr:col>
      <xdr:colOff>180975</xdr:colOff>
      <xdr:row>77</xdr:row>
      <xdr:rowOff>133858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8920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78</xdr:row>
      <xdr:rowOff>85852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89204"/>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170451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44196</xdr:rowOff>
    </xdr:from>
    <xdr:to>
      <xdr:col>78</xdr:col>
      <xdr:colOff>120650</xdr:colOff>
      <xdr:row>76</xdr:row>
      <xdr:rowOff>145796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108204</xdr:rowOff>
    </xdr:from>
    <xdr:to>
      <xdr:col>69</xdr:col>
      <xdr:colOff>142875</xdr:colOff>
      <xdr:row>77</xdr:row>
      <xdr:rowOff>38354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23131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35052</xdr:rowOff>
    </xdr:from>
    <xdr:to>
      <xdr:col>65</xdr:col>
      <xdr:colOff>53975</xdr:colOff>
      <xdr:row>78</xdr:row>
      <xdr:rowOff>136652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121429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沖縄県本部町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170254</xdr:rowOff>
    </xdr:from>
    <xdr:to>
      <xdr:col>29</xdr:col>
      <xdr:colOff>127000</xdr:colOff>
      <xdr:row>16</xdr:row>
      <xdr:rowOff>88292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89629"/>
          <a:ext cx="647700" cy="89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155031</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744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88292</xdr:rowOff>
    </xdr:from>
    <xdr:to>
      <xdr:col>26</xdr:col>
      <xdr:colOff>50800</xdr:colOff>
      <xdr:row>16</xdr:row>
      <xdr:rowOff>123300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79117"/>
          <a:ext cx="698500" cy="35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123300</xdr:rowOff>
    </xdr:from>
    <xdr:to>
      <xdr:col>22</xdr:col>
      <xdr:colOff>114300</xdr:colOff>
      <xdr:row>16</xdr:row>
      <xdr:rowOff>157580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14125"/>
          <a:ext cx="698500" cy="34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157580</xdr:rowOff>
    </xdr:from>
    <xdr:to>
      <xdr:col>18</xdr:col>
      <xdr:colOff>177800</xdr:colOff>
      <xdr:row>17</xdr:row>
      <xdr:rowOff>8131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48405"/>
          <a:ext cx="698500" cy="22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119454</xdr:rowOff>
    </xdr:from>
    <xdr:to>
      <xdr:col>29</xdr:col>
      <xdr:colOff>177800</xdr:colOff>
      <xdr:row>16</xdr:row>
      <xdr:rowOff>49604</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38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135981</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8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37492</xdr:rowOff>
    </xdr:from>
    <xdr:to>
      <xdr:col>26</xdr:col>
      <xdr:colOff>101600</xdr:colOff>
      <xdr:row>16</xdr:row>
      <xdr:rowOff>139092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28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149269</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97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72500</xdr:rowOff>
    </xdr:from>
    <xdr:to>
      <xdr:col>22</xdr:col>
      <xdr:colOff>165100</xdr:colOff>
      <xdr:row>17</xdr:row>
      <xdr:rowOff>2650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63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158877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94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106780</xdr:rowOff>
    </xdr:from>
    <xdr:to>
      <xdr:col>19</xdr:col>
      <xdr:colOff>38100</xdr:colOff>
      <xdr:row>17</xdr:row>
      <xdr:rowOff>36930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97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21707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98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128781</xdr:rowOff>
    </xdr:from>
    <xdr:to>
      <xdr:col>15</xdr:col>
      <xdr:colOff>101600</xdr:colOff>
      <xdr:row>17</xdr:row>
      <xdr:rowOff>58931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19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43708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0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49467</xdr:rowOff>
    </xdr:from>
    <xdr:to>
      <xdr:col>29</xdr:col>
      <xdr:colOff>127000</xdr:colOff>
      <xdr:row>36</xdr:row>
      <xdr:rowOff>159004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002717"/>
          <a:ext cx="647700" cy="109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11462</xdr:rowOff>
    </xdr:from>
    <xdr:to>
      <xdr:col>26</xdr:col>
      <xdr:colOff>50800</xdr:colOff>
      <xdr:row>36</xdr:row>
      <xdr:rowOff>49467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64712"/>
          <a:ext cx="698500" cy="38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11462</xdr:rowOff>
    </xdr:from>
    <xdr:to>
      <xdr:col>22</xdr:col>
      <xdr:colOff>114300</xdr:colOff>
      <xdr:row>36</xdr:row>
      <xdr:rowOff>57201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64712"/>
          <a:ext cx="698500" cy="45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50591</xdr:rowOff>
    </xdr:from>
    <xdr:to>
      <xdr:col>18</xdr:col>
      <xdr:colOff>177800</xdr:colOff>
      <xdr:row>36</xdr:row>
      <xdr:rowOff>57201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003841"/>
          <a:ext cx="698500" cy="6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108204</xdr:rowOff>
    </xdr:from>
    <xdr:to>
      <xdr:col>29</xdr:col>
      <xdr:colOff>177800</xdr:colOff>
      <xdr:row>37</xdr:row>
      <xdr:rowOff>38354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61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80281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33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341567</xdr:rowOff>
    </xdr:from>
    <xdr:to>
      <xdr:col>26</xdr:col>
      <xdr:colOff>101600</xdr:colOff>
      <xdr:row>36</xdr:row>
      <xdr:rowOff>100267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51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110444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2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303562</xdr:rowOff>
    </xdr:from>
    <xdr:to>
      <xdr:col>22</xdr:col>
      <xdr:colOff>165100</xdr:colOff>
      <xdr:row>36</xdr:row>
      <xdr:rowOff>62262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13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72439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8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6401</xdr:rowOff>
    </xdr:from>
    <xdr:to>
      <xdr:col>19</xdr:col>
      <xdr:colOff>38100</xdr:colOff>
      <xdr:row>36</xdr:row>
      <xdr:rowOff>108001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5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118178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2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342691</xdr:rowOff>
    </xdr:from>
    <xdr:to>
      <xdr:col>15</xdr:col>
      <xdr:colOff>101600</xdr:colOff>
      <xdr:row>36</xdr:row>
      <xdr:rowOff>101391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53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111568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2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沖縄県本部町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12,899
12,645
54.37
10,528,805
9,835,495
563,475
4,602,605
7,384,793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96298</xdr:rowOff>
    </xdr:from>
    <xdr:to>
      <xdr:col>24</xdr:col>
      <xdr:colOff>63500</xdr:colOff>
      <xdr:row>35</xdr:row>
      <xdr:rowOff>169496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97048"/>
          <a:ext cx="838200" cy="7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169496</xdr:rowOff>
    </xdr:from>
    <xdr:to>
      <xdr:col>19</xdr:col>
      <xdr:colOff>177800</xdr:colOff>
      <xdr:row>36</xdr:row>
      <xdr:rowOff>30192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70246"/>
          <a:ext cx="889000" cy="3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30192</xdr:rowOff>
    </xdr:from>
    <xdr:to>
      <xdr:col>15</xdr:col>
      <xdr:colOff>50800</xdr:colOff>
      <xdr:row>36</xdr:row>
      <xdr:rowOff>59269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02392"/>
          <a:ext cx="889000" cy="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59269</xdr:rowOff>
    </xdr:from>
    <xdr:to>
      <xdr:col>10</xdr:col>
      <xdr:colOff>114300</xdr:colOff>
      <xdr:row>36</xdr:row>
      <xdr:rowOff>79322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31469"/>
          <a:ext cx="889000" cy="2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45498</xdr:rowOff>
    </xdr:from>
    <xdr:to>
      <xdr:col>24</xdr:col>
      <xdr:colOff>114300</xdr:colOff>
      <xdr:row>35</xdr:row>
      <xdr:rowOff>147098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68375</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9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118696</xdr:rowOff>
    </xdr:from>
    <xdr:to>
      <xdr:col>20</xdr:col>
      <xdr:colOff>38100</xdr:colOff>
      <xdr:row>36</xdr:row>
      <xdr:rowOff>48846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1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39973</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21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150842</xdr:rowOff>
    </xdr:from>
    <xdr:to>
      <xdr:col>15</xdr:col>
      <xdr:colOff>101600</xdr:colOff>
      <xdr:row>36</xdr:row>
      <xdr:rowOff>80992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5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72119</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4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8469</xdr:rowOff>
    </xdr:from>
    <xdr:to>
      <xdr:col>10</xdr:col>
      <xdr:colOff>165100</xdr:colOff>
      <xdr:row>36</xdr:row>
      <xdr:rowOff>110069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101196</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7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28522</xdr:rowOff>
    </xdr:from>
    <xdr:to>
      <xdr:col>6</xdr:col>
      <xdr:colOff>38100</xdr:colOff>
      <xdr:row>36</xdr:row>
      <xdr:rowOff>130122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0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121249</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29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124319</xdr:rowOff>
    </xdr:from>
    <xdr:to>
      <xdr:col>24</xdr:col>
      <xdr:colOff>63500</xdr:colOff>
      <xdr:row>57</xdr:row>
      <xdr:rowOff>163905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96969"/>
          <a:ext cx="838200" cy="3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139511</xdr:rowOff>
    </xdr:from>
    <xdr:to>
      <xdr:col>19</xdr:col>
      <xdr:colOff>177800</xdr:colOff>
      <xdr:row>57</xdr:row>
      <xdr:rowOff>163905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12161"/>
          <a:ext cx="889000" cy="2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139511</xdr:rowOff>
    </xdr:from>
    <xdr:to>
      <xdr:col>15</xdr:col>
      <xdr:colOff>50800</xdr:colOff>
      <xdr:row>58</xdr:row>
      <xdr:rowOff>6116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12161"/>
          <a:ext cx="889000" cy="3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166446</xdr:rowOff>
    </xdr:from>
    <xdr:to>
      <xdr:col>10</xdr:col>
      <xdr:colOff>114300</xdr:colOff>
      <xdr:row>58</xdr:row>
      <xdr:rowOff>6116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39096"/>
          <a:ext cx="889000" cy="1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73519</xdr:rowOff>
    </xdr:from>
    <xdr:to>
      <xdr:col>24</xdr:col>
      <xdr:colOff>114300</xdr:colOff>
      <xdr:row>58</xdr:row>
      <xdr:rowOff>3669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4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51946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113105</xdr:rowOff>
    </xdr:from>
    <xdr:to>
      <xdr:col>20</xdr:col>
      <xdr:colOff>38100</xdr:colOff>
      <xdr:row>58</xdr:row>
      <xdr:rowOff>43255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34382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88711</xdr:rowOff>
    </xdr:from>
    <xdr:to>
      <xdr:col>15</xdr:col>
      <xdr:colOff>101600</xdr:colOff>
      <xdr:row>58</xdr:row>
      <xdr:rowOff>18861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6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9988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5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126766</xdr:rowOff>
    </xdr:from>
    <xdr:to>
      <xdr:col>10</xdr:col>
      <xdr:colOff>165100</xdr:colOff>
      <xdr:row>58</xdr:row>
      <xdr:rowOff>56916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9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48043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9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115646</xdr:rowOff>
    </xdr:from>
    <xdr:to>
      <xdr:col>6</xdr:col>
      <xdr:colOff>38100</xdr:colOff>
      <xdr:row>58</xdr:row>
      <xdr:rowOff>45796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36923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74915</xdr:rowOff>
    </xdr:from>
    <xdr:to>
      <xdr:col>24</xdr:col>
      <xdr:colOff>63500</xdr:colOff>
      <xdr:row>77</xdr:row>
      <xdr:rowOff>94004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76565"/>
          <a:ext cx="8382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94004</xdr:rowOff>
    </xdr:from>
    <xdr:to>
      <xdr:col>19</xdr:col>
      <xdr:colOff>177800</xdr:colOff>
      <xdr:row>77</xdr:row>
      <xdr:rowOff>160206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95654"/>
          <a:ext cx="889000" cy="6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146603</xdr:rowOff>
    </xdr:from>
    <xdr:to>
      <xdr:col>15</xdr:col>
      <xdr:colOff>50800</xdr:colOff>
      <xdr:row>77</xdr:row>
      <xdr:rowOff>160206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48253"/>
          <a:ext cx="889000" cy="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137917</xdr:rowOff>
    </xdr:from>
    <xdr:to>
      <xdr:col>10</xdr:col>
      <xdr:colOff>114300</xdr:colOff>
      <xdr:row>77</xdr:row>
      <xdr:rowOff>146603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39567"/>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24115</xdr:rowOff>
    </xdr:from>
    <xdr:to>
      <xdr:col>24</xdr:col>
      <xdr:colOff>114300</xdr:colOff>
      <xdr:row>77</xdr:row>
      <xdr:rowOff>125715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2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46992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7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43204</xdr:rowOff>
    </xdr:from>
    <xdr:to>
      <xdr:col>20</xdr:col>
      <xdr:colOff>38100</xdr:colOff>
      <xdr:row>77</xdr:row>
      <xdr:rowOff>144804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4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161331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02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109406</xdr:rowOff>
    </xdr:from>
    <xdr:to>
      <xdr:col>15</xdr:col>
      <xdr:colOff>101600</xdr:colOff>
      <xdr:row>78</xdr:row>
      <xdr:rowOff>39556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1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30683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0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95803</xdr:rowOff>
    </xdr:from>
    <xdr:to>
      <xdr:col>10</xdr:col>
      <xdr:colOff>165100</xdr:colOff>
      <xdr:row>78</xdr:row>
      <xdr:rowOff>25953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42480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07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87117</xdr:rowOff>
    </xdr:from>
    <xdr:to>
      <xdr:col>6</xdr:col>
      <xdr:colOff>38100</xdr:colOff>
      <xdr:row>78</xdr:row>
      <xdr:rowOff>17267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33794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6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89190</xdr:rowOff>
    </xdr:from>
    <xdr:to>
      <xdr:col>24</xdr:col>
      <xdr:colOff>63500</xdr:colOff>
      <xdr:row>91</xdr:row>
      <xdr:rowOff>41500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519690"/>
          <a:ext cx="838200" cy="12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146786</xdr:rowOff>
    </xdr:from>
    <xdr:to>
      <xdr:col>19</xdr:col>
      <xdr:colOff>177800</xdr:colOff>
      <xdr:row>91</xdr:row>
      <xdr:rowOff>41500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5577286"/>
          <a:ext cx="889000" cy="6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146786</xdr:rowOff>
    </xdr:from>
    <xdr:to>
      <xdr:col>15</xdr:col>
      <xdr:colOff>50800</xdr:colOff>
      <xdr:row>92</xdr:row>
      <xdr:rowOff>7200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5577286"/>
          <a:ext cx="889000" cy="20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7200</xdr:rowOff>
    </xdr:from>
    <xdr:to>
      <xdr:col>10</xdr:col>
      <xdr:colOff>114300</xdr:colOff>
      <xdr:row>93</xdr:row>
      <xdr:rowOff>54149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780600"/>
          <a:ext cx="889000" cy="21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38390</xdr:rowOff>
    </xdr:from>
    <xdr:to>
      <xdr:col>24</xdr:col>
      <xdr:colOff>114300</xdr:colOff>
      <xdr:row>90</xdr:row>
      <xdr:rowOff>139990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4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162867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42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162150</xdr:rowOff>
    </xdr:from>
    <xdr:to>
      <xdr:col>20</xdr:col>
      <xdr:colOff>38100</xdr:colOff>
      <xdr:row>91</xdr:row>
      <xdr:rowOff>92300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59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108827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95986</xdr:rowOff>
    </xdr:from>
    <xdr:to>
      <xdr:col>15</xdr:col>
      <xdr:colOff>101600</xdr:colOff>
      <xdr:row>91</xdr:row>
      <xdr:rowOff>26136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52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42663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30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127850</xdr:rowOff>
    </xdr:from>
    <xdr:to>
      <xdr:col>10</xdr:col>
      <xdr:colOff>165100</xdr:colOff>
      <xdr:row>92</xdr:row>
      <xdr:rowOff>58000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7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74527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50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3349</xdr:rowOff>
    </xdr:from>
    <xdr:to>
      <xdr:col>6</xdr:col>
      <xdr:colOff>38100</xdr:colOff>
      <xdr:row>93</xdr:row>
      <xdr:rowOff>104949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594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121476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72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136049</xdr:rowOff>
    </xdr:from>
    <xdr:to>
      <xdr:col>55</xdr:col>
      <xdr:colOff>0</xdr:colOff>
      <xdr:row>37</xdr:row>
      <xdr:rowOff>160042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79699"/>
          <a:ext cx="838200" cy="2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155062</xdr:rowOff>
    </xdr:from>
    <xdr:to>
      <xdr:col>50</xdr:col>
      <xdr:colOff>114300</xdr:colOff>
      <xdr:row>37</xdr:row>
      <xdr:rowOff>160042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498712"/>
          <a:ext cx="8890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155062</xdr:rowOff>
    </xdr:from>
    <xdr:to>
      <xdr:col>45</xdr:col>
      <xdr:colOff>177800</xdr:colOff>
      <xdr:row>38</xdr:row>
      <xdr:rowOff>38153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498712"/>
          <a:ext cx="889000" cy="5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41170</xdr:rowOff>
    </xdr:from>
    <xdr:to>
      <xdr:col>41</xdr:col>
      <xdr:colOff>50800</xdr:colOff>
      <xdr:row>38</xdr:row>
      <xdr:rowOff>38153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213370"/>
          <a:ext cx="889000" cy="33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85249</xdr:rowOff>
    </xdr:from>
    <xdr:to>
      <xdr:col>55</xdr:col>
      <xdr:colOff>50800</xdr:colOff>
      <xdr:row>38</xdr:row>
      <xdr:rowOff>15399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2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63676</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0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109242</xdr:rowOff>
    </xdr:from>
    <xdr:to>
      <xdr:col>50</xdr:col>
      <xdr:colOff>165100</xdr:colOff>
      <xdr:row>38</xdr:row>
      <xdr:rowOff>39392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5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30519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4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104262</xdr:rowOff>
    </xdr:from>
    <xdr:to>
      <xdr:col>46</xdr:col>
      <xdr:colOff>38100</xdr:colOff>
      <xdr:row>38</xdr:row>
      <xdr:rowOff>34412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4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25539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158803</xdr:rowOff>
    </xdr:from>
    <xdr:to>
      <xdr:col>41</xdr:col>
      <xdr:colOff>101600</xdr:colOff>
      <xdr:row>38</xdr:row>
      <xdr:rowOff>88953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0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80080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9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161820</xdr:rowOff>
    </xdr:from>
    <xdr:to>
      <xdr:col>36</xdr:col>
      <xdr:colOff>165100</xdr:colOff>
      <xdr:row>36</xdr:row>
      <xdr:rowOff>91970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6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83097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25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158800</xdr:rowOff>
    </xdr:from>
    <xdr:to>
      <xdr:col>55</xdr:col>
      <xdr:colOff>0</xdr:colOff>
      <xdr:row>57</xdr:row>
      <xdr:rowOff>34718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760000"/>
          <a:ext cx="838200" cy="4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158800</xdr:rowOff>
    </xdr:from>
    <xdr:to>
      <xdr:col>50</xdr:col>
      <xdr:colOff>114300</xdr:colOff>
      <xdr:row>57</xdr:row>
      <xdr:rowOff>97160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60000"/>
          <a:ext cx="889000" cy="10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92508</xdr:rowOff>
    </xdr:from>
    <xdr:to>
      <xdr:col>45</xdr:col>
      <xdr:colOff>177800</xdr:colOff>
      <xdr:row>57</xdr:row>
      <xdr:rowOff>97160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522258"/>
          <a:ext cx="889000" cy="34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88249</xdr:rowOff>
    </xdr:from>
    <xdr:to>
      <xdr:col>41</xdr:col>
      <xdr:colOff>50800</xdr:colOff>
      <xdr:row>55</xdr:row>
      <xdr:rowOff>92508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517999"/>
          <a:ext cx="8890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155368</xdr:rowOff>
    </xdr:from>
    <xdr:to>
      <xdr:col>55</xdr:col>
      <xdr:colOff>50800</xdr:colOff>
      <xdr:row>57</xdr:row>
      <xdr:rowOff>85518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6795</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0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108000</xdr:rowOff>
    </xdr:from>
    <xdr:to>
      <xdr:col>50</xdr:col>
      <xdr:colOff>165100</xdr:colOff>
      <xdr:row>57</xdr:row>
      <xdr:rowOff>38150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54677</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48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46360</xdr:rowOff>
    </xdr:from>
    <xdr:to>
      <xdr:col>46</xdr:col>
      <xdr:colOff>38100</xdr:colOff>
      <xdr:row>57</xdr:row>
      <xdr:rowOff>147960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1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164487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59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41708</xdr:rowOff>
    </xdr:from>
    <xdr:to>
      <xdr:col>41</xdr:col>
      <xdr:colOff>101600</xdr:colOff>
      <xdr:row>55</xdr:row>
      <xdr:rowOff>143308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47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159835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24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37449</xdr:rowOff>
    </xdr:from>
    <xdr:to>
      <xdr:col>36</xdr:col>
      <xdr:colOff>165100</xdr:colOff>
      <xdr:row>55</xdr:row>
      <xdr:rowOff>139049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46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155576</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24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135917</xdr:rowOff>
    </xdr:from>
    <xdr:to>
      <xdr:col>55</xdr:col>
      <xdr:colOff>0</xdr:colOff>
      <xdr:row>76</xdr:row>
      <xdr:rowOff>46917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994667"/>
          <a:ext cx="838200" cy="8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106909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3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46917</xdr:rowOff>
    </xdr:from>
    <xdr:to>
      <xdr:col>50</xdr:col>
      <xdr:colOff>114300</xdr:colOff>
      <xdr:row>77</xdr:row>
      <xdr:rowOff>43431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077117"/>
          <a:ext cx="889000" cy="16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82133</xdr:rowOff>
    </xdr:from>
    <xdr:to>
      <xdr:col>45</xdr:col>
      <xdr:colOff>177800</xdr:colOff>
      <xdr:row>77</xdr:row>
      <xdr:rowOff>43431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2769433"/>
          <a:ext cx="889000" cy="47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89826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9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135562</xdr:rowOff>
    </xdr:from>
    <xdr:to>
      <xdr:col>41</xdr:col>
      <xdr:colOff>50800</xdr:colOff>
      <xdr:row>74</xdr:row>
      <xdr:rowOff>82133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651412"/>
          <a:ext cx="889000" cy="11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48051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85117</xdr:rowOff>
    </xdr:from>
    <xdr:to>
      <xdr:col>55</xdr:col>
      <xdr:colOff>50800</xdr:colOff>
      <xdr:row>76</xdr:row>
      <xdr:rowOff>15267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94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107994</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79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167567</xdr:rowOff>
    </xdr:from>
    <xdr:to>
      <xdr:col>50</xdr:col>
      <xdr:colOff>165100</xdr:colOff>
      <xdr:row>76</xdr:row>
      <xdr:rowOff>97717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02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114244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80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164081</xdr:rowOff>
    </xdr:from>
    <xdr:to>
      <xdr:col>46</xdr:col>
      <xdr:colOff>38100</xdr:colOff>
      <xdr:row>77</xdr:row>
      <xdr:rowOff>94231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19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110758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6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31333</xdr:rowOff>
    </xdr:from>
    <xdr:to>
      <xdr:col>41</xdr:col>
      <xdr:colOff>101600</xdr:colOff>
      <xdr:row>74</xdr:row>
      <xdr:rowOff>132933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71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149460</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61795" y="1249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84762</xdr:rowOff>
    </xdr:from>
    <xdr:to>
      <xdr:col>36</xdr:col>
      <xdr:colOff>165100</xdr:colOff>
      <xdr:row>74</xdr:row>
      <xdr:rowOff>14912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60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31439</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672795" y="1237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125369</xdr:rowOff>
    </xdr:from>
    <xdr:to>
      <xdr:col>55</xdr:col>
      <xdr:colOff>0</xdr:colOff>
      <xdr:row>98</xdr:row>
      <xdr:rowOff>43658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756019"/>
          <a:ext cx="838200" cy="8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125369</xdr:rowOff>
    </xdr:from>
    <xdr:to>
      <xdr:col>50</xdr:col>
      <xdr:colOff>114300</xdr:colOff>
      <xdr:row>97</xdr:row>
      <xdr:rowOff>163029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756019"/>
          <a:ext cx="889000" cy="3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34500</xdr:rowOff>
    </xdr:from>
    <xdr:to>
      <xdr:col>45</xdr:col>
      <xdr:colOff>177800</xdr:colOff>
      <xdr:row>97</xdr:row>
      <xdr:rowOff>163029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665150"/>
          <a:ext cx="889000" cy="1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34500</xdr:rowOff>
    </xdr:from>
    <xdr:to>
      <xdr:col>41</xdr:col>
      <xdr:colOff>50800</xdr:colOff>
      <xdr:row>97</xdr:row>
      <xdr:rowOff>80573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665150"/>
          <a:ext cx="889000" cy="4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164308</xdr:rowOff>
    </xdr:from>
    <xdr:to>
      <xdr:col>55</xdr:col>
      <xdr:colOff>50800</xdr:colOff>
      <xdr:row>98</xdr:row>
      <xdr:rowOff>94458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79235</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74569</xdr:rowOff>
    </xdr:from>
    <xdr:to>
      <xdr:col>50</xdr:col>
      <xdr:colOff>165100</xdr:colOff>
      <xdr:row>98</xdr:row>
      <xdr:rowOff>4719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21246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48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112229</xdr:rowOff>
    </xdr:from>
    <xdr:to>
      <xdr:col>46</xdr:col>
      <xdr:colOff>38100</xdr:colOff>
      <xdr:row>98</xdr:row>
      <xdr:rowOff>42379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4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58906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51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155150</xdr:rowOff>
    </xdr:from>
    <xdr:to>
      <xdr:col>41</xdr:col>
      <xdr:colOff>101600</xdr:colOff>
      <xdr:row>97</xdr:row>
      <xdr:rowOff>85300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101827</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38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29773</xdr:rowOff>
    </xdr:from>
    <xdr:to>
      <xdr:col>36</xdr:col>
      <xdr:colOff>165100</xdr:colOff>
      <xdr:row>97</xdr:row>
      <xdr:rowOff>131373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147900</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4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23960</xdr:rowOff>
    </xdr:from>
    <xdr:to>
      <xdr:col>85</xdr:col>
      <xdr:colOff>127000</xdr:colOff>
      <xdr:row>37</xdr:row>
      <xdr:rowOff>130236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367610"/>
          <a:ext cx="838200" cy="10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6222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130236</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473886"/>
          <a:ext cx="889000" cy="18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76951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9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99740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14840"/>
          <a:ext cx="889000" cy="3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99740</xdr:rowOff>
    </xdr:from>
    <xdr:to>
      <xdr:col>71</xdr:col>
      <xdr:colOff>177800</xdr:colOff>
      <xdr:row>38</xdr:row>
      <xdr:rowOff>139266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14840"/>
          <a:ext cx="889000" cy="3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144610</xdr:rowOff>
    </xdr:from>
    <xdr:to>
      <xdr:col>85</xdr:col>
      <xdr:colOff>177800</xdr:colOff>
      <xdr:row>37</xdr:row>
      <xdr:rowOff>74760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31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167487</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1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79436</xdr:rowOff>
    </xdr:from>
    <xdr:to>
      <xdr:col>81</xdr:col>
      <xdr:colOff>101600</xdr:colOff>
      <xdr:row>38</xdr:row>
      <xdr:rowOff>9585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230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26113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19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48940</xdr:rowOff>
    </xdr:from>
    <xdr:to>
      <xdr:col>72</xdr:col>
      <xdr:colOff>38100</xdr:colOff>
      <xdr:row>38</xdr:row>
      <xdr:rowOff>150540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141667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5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88466</xdr:rowOff>
    </xdr:from>
    <xdr:to>
      <xdr:col>67</xdr:col>
      <xdr:colOff>101600</xdr:colOff>
      <xdr:row>39</xdr:row>
      <xdr:rowOff>18616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9743</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57333" y="669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38343</xdr:rowOff>
    </xdr:from>
    <xdr:to>
      <xdr:col>85</xdr:col>
      <xdr:colOff>127000</xdr:colOff>
      <xdr:row>77</xdr:row>
      <xdr:rowOff>29666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068543"/>
          <a:ext cx="838200" cy="16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38343</xdr:rowOff>
    </xdr:from>
    <xdr:to>
      <xdr:col>81</xdr:col>
      <xdr:colOff>50800</xdr:colOff>
      <xdr:row>77</xdr:row>
      <xdr:rowOff>41402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068543"/>
          <a:ext cx="889000" cy="17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41402</xdr:rowOff>
    </xdr:from>
    <xdr:to>
      <xdr:col>76</xdr:col>
      <xdr:colOff>114300</xdr:colOff>
      <xdr:row>77</xdr:row>
      <xdr:rowOff>59860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43052"/>
          <a:ext cx="889000" cy="1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59860</xdr:rowOff>
    </xdr:from>
    <xdr:to>
      <xdr:col>71</xdr:col>
      <xdr:colOff>177800</xdr:colOff>
      <xdr:row>77</xdr:row>
      <xdr:rowOff>72907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61510"/>
          <a:ext cx="889000" cy="1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150316</xdr:rowOff>
    </xdr:from>
    <xdr:to>
      <xdr:col>85</xdr:col>
      <xdr:colOff>177800</xdr:colOff>
      <xdr:row>77</xdr:row>
      <xdr:rowOff>80466</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8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128743</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15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158993</xdr:rowOff>
    </xdr:from>
    <xdr:to>
      <xdr:col>81</xdr:col>
      <xdr:colOff>101600</xdr:colOff>
      <xdr:row>76</xdr:row>
      <xdr:rowOff>89143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105670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79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162052</xdr:rowOff>
    </xdr:from>
    <xdr:to>
      <xdr:col>76</xdr:col>
      <xdr:colOff>165100</xdr:colOff>
      <xdr:row>77</xdr:row>
      <xdr:rowOff>92202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9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83329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2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9060</xdr:rowOff>
    </xdr:from>
    <xdr:to>
      <xdr:col>72</xdr:col>
      <xdr:colOff>38100</xdr:colOff>
      <xdr:row>77</xdr:row>
      <xdr:rowOff>110660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1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101787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0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22107</xdr:rowOff>
    </xdr:from>
    <xdr:to>
      <xdr:col>67</xdr:col>
      <xdr:colOff>101600</xdr:colOff>
      <xdr:row>77</xdr:row>
      <xdr:rowOff>123707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2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114834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1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128598</xdr:rowOff>
    </xdr:from>
    <xdr:to>
      <xdr:col>85</xdr:col>
      <xdr:colOff>127000</xdr:colOff>
      <xdr:row>98</xdr:row>
      <xdr:rowOff>165368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30698"/>
          <a:ext cx="8382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102031</xdr:rowOff>
    </xdr:from>
    <xdr:to>
      <xdr:col>81</xdr:col>
      <xdr:colOff>50800</xdr:colOff>
      <xdr:row>98</xdr:row>
      <xdr:rowOff>128598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904131"/>
          <a:ext cx="889000" cy="2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53094</xdr:rowOff>
    </xdr:from>
    <xdr:to>
      <xdr:col>76</xdr:col>
      <xdr:colOff>114300</xdr:colOff>
      <xdr:row>98</xdr:row>
      <xdr:rowOff>102031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55194"/>
          <a:ext cx="889000" cy="4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53094</xdr:rowOff>
    </xdr:from>
    <xdr:to>
      <xdr:col>71</xdr:col>
      <xdr:colOff>177800</xdr:colOff>
      <xdr:row>98</xdr:row>
      <xdr:rowOff>144094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55194"/>
          <a:ext cx="889000" cy="9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114568</xdr:rowOff>
    </xdr:from>
    <xdr:to>
      <xdr:col>85</xdr:col>
      <xdr:colOff>177800</xdr:colOff>
      <xdr:row>99</xdr:row>
      <xdr:rowOff>44718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29495</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3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77798</xdr:rowOff>
    </xdr:from>
    <xdr:to>
      <xdr:col>81</xdr:col>
      <xdr:colOff>101600</xdr:colOff>
      <xdr:row>99</xdr:row>
      <xdr:rowOff>7948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170525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7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51231</xdr:rowOff>
    </xdr:from>
    <xdr:to>
      <xdr:col>76</xdr:col>
      <xdr:colOff>165100</xdr:colOff>
      <xdr:row>98</xdr:row>
      <xdr:rowOff>152831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5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143958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2294</xdr:rowOff>
    </xdr:from>
    <xdr:to>
      <xdr:col>72</xdr:col>
      <xdr:colOff>38100</xdr:colOff>
      <xdr:row>98</xdr:row>
      <xdr:rowOff>103894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95021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89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93294</xdr:rowOff>
    </xdr:from>
    <xdr:to>
      <xdr:col>67</xdr:col>
      <xdr:colOff>101600</xdr:colOff>
      <xdr:row>99</xdr:row>
      <xdr:rowOff>23444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9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14571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8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49899</xdr:rowOff>
    </xdr:from>
    <xdr:to>
      <xdr:col>116</xdr:col>
      <xdr:colOff>63500</xdr:colOff>
      <xdr:row>72</xdr:row>
      <xdr:rowOff>132290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222849"/>
          <a:ext cx="838200" cy="25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49899</xdr:rowOff>
    </xdr:from>
    <xdr:to>
      <xdr:col>111</xdr:col>
      <xdr:colOff>177800</xdr:colOff>
      <xdr:row>71</xdr:row>
      <xdr:rowOff>81293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222849"/>
          <a:ext cx="889000" cy="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81293</xdr:rowOff>
    </xdr:from>
    <xdr:to>
      <xdr:col>107</xdr:col>
      <xdr:colOff>50800</xdr:colOff>
      <xdr:row>71</xdr:row>
      <xdr:rowOff>102991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254243"/>
          <a:ext cx="8890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102991</xdr:rowOff>
    </xdr:from>
    <xdr:to>
      <xdr:col>102</xdr:col>
      <xdr:colOff>114300</xdr:colOff>
      <xdr:row>71</xdr:row>
      <xdr:rowOff>117583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275941"/>
          <a:ext cx="889000" cy="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81490</xdr:rowOff>
    </xdr:from>
    <xdr:to>
      <xdr:col>116</xdr:col>
      <xdr:colOff>114300</xdr:colOff>
      <xdr:row>73</xdr:row>
      <xdr:rowOff>11640</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42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104367</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2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170549</xdr:rowOff>
    </xdr:from>
    <xdr:to>
      <xdr:col>112</xdr:col>
      <xdr:colOff>38100</xdr:colOff>
      <xdr:row>71</xdr:row>
      <xdr:rowOff>100699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17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117226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194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30493</xdr:rowOff>
    </xdr:from>
    <xdr:to>
      <xdr:col>107</xdr:col>
      <xdr:colOff>101600</xdr:colOff>
      <xdr:row>71</xdr:row>
      <xdr:rowOff>132093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20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148620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197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52191</xdr:rowOff>
    </xdr:from>
    <xdr:to>
      <xdr:col>102</xdr:col>
      <xdr:colOff>165100</xdr:colOff>
      <xdr:row>71</xdr:row>
      <xdr:rowOff>153791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22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170318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0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66783</xdr:rowOff>
    </xdr:from>
    <xdr:to>
      <xdr:col>98</xdr:col>
      <xdr:colOff>38100</xdr:colOff>
      <xdr:row>71</xdr:row>
      <xdr:rowOff>168383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23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13460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0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住民一人当たりのコストが性質別で類似団体平均を大きく上回っているのは、扶助費、普通建設事業費である。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扶助費については、低所得者支援給付金事業の実施、障害福祉及び児童福祉の事業費の増などによる影響で類似団体の平均より高い。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普通建設事業費については、共同調理場改築事業、東浜川線道路改良事業の完了により、住民一人当たりのコストが</a:t>
          </a:r>
          <a:r>
            <a:rPr kumimoji="1" lang="en-US" altLang="ja-JP" sz="1300">
              <a:latin typeface="ＭＳ Ｐゴシック" panose="020B0600070205080204" pitchFamily="50" charset="-128"/>
              <a:ea typeface="ＭＳ Ｐゴシック" panose="020B0600070205080204" pitchFamily="50" charset="-128"/>
            </a:rPr>
            <a:t>20,721</a:t>
          </a:r>
          <a:r>
            <a:rPr kumimoji="1" lang="ja-JP" altLang="en-US" sz="1300">
              <a:latin typeface="ＭＳ Ｐゴシック" panose="020B0600070205080204" pitchFamily="50" charset="-128"/>
              <a:ea typeface="ＭＳ Ｐゴシック" panose="020B0600070205080204" pitchFamily="50" charset="-128"/>
            </a:rPr>
            <a:t>円の減少となったが、町道満名本線整備事業、本部港（渡久地地区）水産整備事業及び町道上本部学園線整備事業など費用の増の理由で、類似団体平均より高い。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沖縄県本部町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12,899
12,645
54.37
10,528,805
9,835,495
563,475
4,602,605
7,384,793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123508</xdr:rowOff>
    </xdr:from>
    <xdr:to>
      <xdr:col>24</xdr:col>
      <xdr:colOff>63500</xdr:colOff>
      <xdr:row>36</xdr:row>
      <xdr:rowOff>30163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24258"/>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110363</xdr:rowOff>
    </xdr:from>
    <xdr:to>
      <xdr:col>19</xdr:col>
      <xdr:colOff>177800</xdr:colOff>
      <xdr:row>35</xdr:row>
      <xdr:rowOff>123508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11113"/>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110363</xdr:rowOff>
    </xdr:from>
    <xdr:to>
      <xdr:col>15</xdr:col>
      <xdr:colOff>50800</xdr:colOff>
      <xdr:row>35</xdr:row>
      <xdr:rowOff>118935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11113"/>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118935</xdr:rowOff>
    </xdr:from>
    <xdr:to>
      <xdr:col>10</xdr:col>
      <xdr:colOff>114300</xdr:colOff>
      <xdr:row>35</xdr:row>
      <xdr:rowOff>128841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19685"/>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150813</xdr:rowOff>
    </xdr:from>
    <xdr:to>
      <xdr:col>24</xdr:col>
      <xdr:colOff>114300</xdr:colOff>
      <xdr:row>36</xdr:row>
      <xdr:rowOff>80963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129240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72708</xdr:rowOff>
    </xdr:from>
    <xdr:to>
      <xdr:col>20</xdr:col>
      <xdr:colOff>38100</xdr:colOff>
      <xdr:row>36</xdr:row>
      <xdr:rowOff>2858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19385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4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59563</xdr:rowOff>
    </xdr:from>
    <xdr:to>
      <xdr:col>15</xdr:col>
      <xdr:colOff>101600</xdr:colOff>
      <xdr:row>35</xdr:row>
      <xdr:rowOff>161163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6240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3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68135</xdr:rowOff>
    </xdr:from>
    <xdr:to>
      <xdr:col>10</xdr:col>
      <xdr:colOff>165100</xdr:colOff>
      <xdr:row>35</xdr:row>
      <xdr:rowOff>169735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14812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4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78041</xdr:rowOff>
    </xdr:from>
    <xdr:to>
      <xdr:col>6</xdr:col>
      <xdr:colOff>38100</xdr:colOff>
      <xdr:row>36</xdr:row>
      <xdr:rowOff>8191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24718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5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36178</xdr:rowOff>
    </xdr:from>
    <xdr:to>
      <xdr:col>24</xdr:col>
      <xdr:colOff>63500</xdr:colOff>
      <xdr:row>58</xdr:row>
      <xdr:rowOff>43714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0278"/>
          <a:ext cx="838200" cy="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23513</xdr:rowOff>
    </xdr:from>
    <xdr:to>
      <xdr:col>19</xdr:col>
      <xdr:colOff>177800</xdr:colOff>
      <xdr:row>58</xdr:row>
      <xdr:rowOff>43714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7613"/>
          <a:ext cx="889000" cy="2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23101</xdr:rowOff>
    </xdr:from>
    <xdr:to>
      <xdr:col>15</xdr:col>
      <xdr:colOff>50800</xdr:colOff>
      <xdr:row>58</xdr:row>
      <xdr:rowOff>23513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7201"/>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43197</xdr:rowOff>
    </xdr:from>
    <xdr:to>
      <xdr:col>10</xdr:col>
      <xdr:colOff>114300</xdr:colOff>
      <xdr:row>58</xdr:row>
      <xdr:rowOff>23101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15847"/>
          <a:ext cx="889000" cy="15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156828</xdr:rowOff>
    </xdr:from>
    <xdr:to>
      <xdr:col>24</xdr:col>
      <xdr:colOff>114300</xdr:colOff>
      <xdr:row>58</xdr:row>
      <xdr:rowOff>86978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71755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164364</xdr:rowOff>
    </xdr:from>
    <xdr:to>
      <xdr:col>20</xdr:col>
      <xdr:colOff>38100</xdr:colOff>
      <xdr:row>58</xdr:row>
      <xdr:rowOff>94514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85641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144163</xdr:rowOff>
    </xdr:from>
    <xdr:to>
      <xdr:col>15</xdr:col>
      <xdr:colOff>101600</xdr:colOff>
      <xdr:row>58</xdr:row>
      <xdr:rowOff>74313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65440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0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143751</xdr:rowOff>
    </xdr:from>
    <xdr:to>
      <xdr:col>10</xdr:col>
      <xdr:colOff>165100</xdr:colOff>
      <xdr:row>58</xdr:row>
      <xdr:rowOff>73901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65028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0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163847</xdr:rowOff>
    </xdr:from>
    <xdr:to>
      <xdr:col>6</xdr:col>
      <xdr:colOff>38100</xdr:colOff>
      <xdr:row>57</xdr:row>
      <xdr:rowOff>93997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85124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5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10381</xdr:rowOff>
    </xdr:from>
    <xdr:to>
      <xdr:col>24</xdr:col>
      <xdr:colOff>63500</xdr:colOff>
      <xdr:row>74</xdr:row>
      <xdr:rowOff>114935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97681"/>
          <a:ext cx="838200" cy="10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114935</xdr:rowOff>
    </xdr:from>
    <xdr:to>
      <xdr:col>19</xdr:col>
      <xdr:colOff>177800</xdr:colOff>
      <xdr:row>74</xdr:row>
      <xdr:rowOff>148554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02235"/>
          <a:ext cx="889000" cy="3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148554</xdr:rowOff>
    </xdr:from>
    <xdr:to>
      <xdr:col>15</xdr:col>
      <xdr:colOff>50800</xdr:colOff>
      <xdr:row>75</xdr:row>
      <xdr:rowOff>115781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35854"/>
          <a:ext cx="889000" cy="13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115781</xdr:rowOff>
    </xdr:from>
    <xdr:to>
      <xdr:col>10</xdr:col>
      <xdr:colOff>114300</xdr:colOff>
      <xdr:row>76</xdr:row>
      <xdr:rowOff>81415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74531"/>
          <a:ext cx="889000" cy="1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131031</xdr:rowOff>
    </xdr:from>
    <xdr:to>
      <xdr:col>24</xdr:col>
      <xdr:colOff>114300</xdr:colOff>
      <xdr:row>74</xdr:row>
      <xdr:rowOff>61181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4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153908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9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64135</xdr:rowOff>
    </xdr:from>
    <xdr:to>
      <xdr:col>20</xdr:col>
      <xdr:colOff>38100</xdr:colOff>
      <xdr:row>74</xdr:row>
      <xdr:rowOff>165735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10812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2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97754</xdr:rowOff>
    </xdr:from>
    <xdr:to>
      <xdr:col>15</xdr:col>
      <xdr:colOff>101600</xdr:colOff>
      <xdr:row>75</xdr:row>
      <xdr:rowOff>27904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8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6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64981</xdr:rowOff>
    </xdr:from>
    <xdr:to>
      <xdr:col>10</xdr:col>
      <xdr:colOff>165100</xdr:colOff>
      <xdr:row>75</xdr:row>
      <xdr:rowOff>166581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2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11658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9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30615</xdr:rowOff>
    </xdr:from>
    <xdr:to>
      <xdr:col>6</xdr:col>
      <xdr:colOff>38100</xdr:colOff>
      <xdr:row>76</xdr:row>
      <xdr:rowOff>132215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6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148741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3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104313</xdr:rowOff>
    </xdr:from>
    <xdr:to>
      <xdr:col>24</xdr:col>
      <xdr:colOff>63500</xdr:colOff>
      <xdr:row>97</xdr:row>
      <xdr:rowOff>105104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34963"/>
          <a:ext cx="838200" cy="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103384</xdr:rowOff>
    </xdr:from>
    <xdr:to>
      <xdr:col>19</xdr:col>
      <xdr:colOff>177800</xdr:colOff>
      <xdr:row>97</xdr:row>
      <xdr:rowOff>105104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34034"/>
          <a:ext cx="889000" cy="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103384</xdr:rowOff>
    </xdr:from>
    <xdr:to>
      <xdr:col>15</xdr:col>
      <xdr:colOff>50800</xdr:colOff>
      <xdr:row>97</xdr:row>
      <xdr:rowOff>106164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34034"/>
          <a:ext cx="889000" cy="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106164</xdr:rowOff>
    </xdr:from>
    <xdr:to>
      <xdr:col>10</xdr:col>
      <xdr:colOff>114300</xdr:colOff>
      <xdr:row>97</xdr:row>
      <xdr:rowOff>130944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36814"/>
          <a:ext cx="889000" cy="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53513</xdr:rowOff>
    </xdr:from>
    <xdr:to>
      <xdr:col>24</xdr:col>
      <xdr:colOff>114300</xdr:colOff>
      <xdr:row>97</xdr:row>
      <xdr:rowOff>155113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139890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54304</xdr:rowOff>
    </xdr:from>
    <xdr:to>
      <xdr:col>20</xdr:col>
      <xdr:colOff>38100</xdr:colOff>
      <xdr:row>97</xdr:row>
      <xdr:rowOff>155904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8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147031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7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52584</xdr:rowOff>
    </xdr:from>
    <xdr:to>
      <xdr:col>15</xdr:col>
      <xdr:colOff>101600</xdr:colOff>
      <xdr:row>97</xdr:row>
      <xdr:rowOff>154184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145311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7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55364</xdr:rowOff>
    </xdr:from>
    <xdr:to>
      <xdr:col>10</xdr:col>
      <xdr:colOff>165100</xdr:colOff>
      <xdr:row>97</xdr:row>
      <xdr:rowOff>156964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148091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7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80144</xdr:rowOff>
    </xdr:from>
    <xdr:to>
      <xdr:col>6</xdr:col>
      <xdr:colOff>38100</xdr:colOff>
      <xdr:row>98</xdr:row>
      <xdr:rowOff>10294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0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37605</xdr:rowOff>
    </xdr:from>
    <xdr:to>
      <xdr:col>55</xdr:col>
      <xdr:colOff>0</xdr:colOff>
      <xdr:row>55</xdr:row>
      <xdr:rowOff>4546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295905"/>
          <a:ext cx="838200" cy="13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4546</xdr:rowOff>
    </xdr:from>
    <xdr:to>
      <xdr:col>50</xdr:col>
      <xdr:colOff>114300</xdr:colOff>
      <xdr:row>56</xdr:row>
      <xdr:rowOff>124193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434296"/>
          <a:ext cx="889000" cy="29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49771</xdr:rowOff>
    </xdr:from>
    <xdr:to>
      <xdr:col>45</xdr:col>
      <xdr:colOff>177800</xdr:colOff>
      <xdr:row>56</xdr:row>
      <xdr:rowOff>124193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308071"/>
          <a:ext cx="889000" cy="41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49771</xdr:rowOff>
    </xdr:from>
    <xdr:to>
      <xdr:col>41</xdr:col>
      <xdr:colOff>50800</xdr:colOff>
      <xdr:row>56</xdr:row>
      <xdr:rowOff>74016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308071"/>
          <a:ext cx="889000" cy="36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158255</xdr:rowOff>
    </xdr:from>
    <xdr:to>
      <xdr:col>55</xdr:col>
      <xdr:colOff>50800</xdr:colOff>
      <xdr:row>54</xdr:row>
      <xdr:rowOff>88405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2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9682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09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125196</xdr:rowOff>
    </xdr:from>
    <xdr:to>
      <xdr:col>50</xdr:col>
      <xdr:colOff>165100</xdr:colOff>
      <xdr:row>55</xdr:row>
      <xdr:rowOff>55346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8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71873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15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73393</xdr:rowOff>
    </xdr:from>
    <xdr:to>
      <xdr:col>46</xdr:col>
      <xdr:colOff>38100</xdr:colOff>
      <xdr:row>57</xdr:row>
      <xdr:rowOff>3543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20070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44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170421</xdr:rowOff>
    </xdr:from>
    <xdr:to>
      <xdr:col>41</xdr:col>
      <xdr:colOff>101600</xdr:colOff>
      <xdr:row>54</xdr:row>
      <xdr:rowOff>100571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25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117098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03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23216</xdr:rowOff>
    </xdr:from>
    <xdr:to>
      <xdr:col>36</xdr:col>
      <xdr:colOff>165100</xdr:colOff>
      <xdr:row>56</xdr:row>
      <xdr:rowOff>124816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2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141343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3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148493</xdr:rowOff>
    </xdr:from>
    <xdr:to>
      <xdr:col>55</xdr:col>
      <xdr:colOff>0</xdr:colOff>
      <xdr:row>78</xdr:row>
      <xdr:rowOff>161440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521593"/>
          <a:ext cx="838200" cy="1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148493</xdr:rowOff>
    </xdr:from>
    <xdr:to>
      <xdr:col>50</xdr:col>
      <xdr:colOff>114300</xdr:colOff>
      <xdr:row>78</xdr:row>
      <xdr:rowOff>152388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521593"/>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111985</xdr:rowOff>
    </xdr:from>
    <xdr:to>
      <xdr:col>45</xdr:col>
      <xdr:colOff>177800</xdr:colOff>
      <xdr:row>78</xdr:row>
      <xdr:rowOff>152388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13635"/>
          <a:ext cx="889000" cy="21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111985</xdr:rowOff>
    </xdr:from>
    <xdr:to>
      <xdr:col>41</xdr:col>
      <xdr:colOff>50800</xdr:colOff>
      <xdr:row>77</xdr:row>
      <xdr:rowOff>164142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13635"/>
          <a:ext cx="889000" cy="5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110640</xdr:rowOff>
    </xdr:from>
    <xdr:to>
      <xdr:col>55</xdr:col>
      <xdr:colOff>50800</xdr:colOff>
      <xdr:row>79</xdr:row>
      <xdr:rowOff>40790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8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71895</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97693</xdr:rowOff>
    </xdr:from>
    <xdr:to>
      <xdr:col>50</xdr:col>
      <xdr:colOff>165100</xdr:colOff>
      <xdr:row>79</xdr:row>
      <xdr:rowOff>27843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7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18970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6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101588</xdr:rowOff>
    </xdr:from>
    <xdr:to>
      <xdr:col>46</xdr:col>
      <xdr:colOff>38100</xdr:colOff>
      <xdr:row>79</xdr:row>
      <xdr:rowOff>31738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7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22865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6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61185</xdr:rowOff>
    </xdr:from>
    <xdr:to>
      <xdr:col>41</xdr:col>
      <xdr:colOff>101600</xdr:colOff>
      <xdr:row>77</xdr:row>
      <xdr:rowOff>162785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6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7862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03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113342</xdr:rowOff>
    </xdr:from>
    <xdr:to>
      <xdr:col>36</xdr:col>
      <xdr:colOff>165100</xdr:colOff>
      <xdr:row>78</xdr:row>
      <xdr:rowOff>43492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60019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9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7122</xdr:rowOff>
    </xdr:from>
    <xdr:to>
      <xdr:col>55</xdr:col>
      <xdr:colOff>0</xdr:colOff>
      <xdr:row>98</xdr:row>
      <xdr:rowOff>71813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09222"/>
          <a:ext cx="838200" cy="6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5730</xdr:rowOff>
    </xdr:from>
    <xdr:to>
      <xdr:col>50</xdr:col>
      <xdr:colOff>114300</xdr:colOff>
      <xdr:row>98</xdr:row>
      <xdr:rowOff>71813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807830"/>
          <a:ext cx="889000" cy="6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14038</xdr:rowOff>
    </xdr:from>
    <xdr:to>
      <xdr:col>45</xdr:col>
      <xdr:colOff>177800</xdr:colOff>
      <xdr:row>98</xdr:row>
      <xdr:rowOff>5730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644688"/>
          <a:ext cx="889000" cy="16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95625</xdr:rowOff>
    </xdr:from>
    <xdr:to>
      <xdr:col>41</xdr:col>
      <xdr:colOff>50800</xdr:colOff>
      <xdr:row>97</xdr:row>
      <xdr:rowOff>14038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54825"/>
          <a:ext cx="889000" cy="8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90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127772</xdr:rowOff>
    </xdr:from>
    <xdr:to>
      <xdr:col>55</xdr:col>
      <xdr:colOff>50800</xdr:colOff>
      <xdr:row>98</xdr:row>
      <xdr:rowOff>57922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5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150649</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0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21013</xdr:rowOff>
    </xdr:from>
    <xdr:to>
      <xdr:col>50</xdr:col>
      <xdr:colOff>165100</xdr:colOff>
      <xdr:row>98</xdr:row>
      <xdr:rowOff>122613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2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113740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1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126380</xdr:rowOff>
    </xdr:from>
    <xdr:to>
      <xdr:col>46</xdr:col>
      <xdr:colOff>38100</xdr:colOff>
      <xdr:row>98</xdr:row>
      <xdr:rowOff>56530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5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73057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53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134688</xdr:rowOff>
    </xdr:from>
    <xdr:to>
      <xdr:col>41</xdr:col>
      <xdr:colOff>101600</xdr:colOff>
      <xdr:row>97</xdr:row>
      <xdr:rowOff>64838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81365</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36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44825</xdr:rowOff>
    </xdr:from>
    <xdr:to>
      <xdr:col>36</xdr:col>
      <xdr:colOff>165100</xdr:colOff>
      <xdr:row>96</xdr:row>
      <xdr:rowOff>146425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162952</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627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62482</xdr:rowOff>
    </xdr:from>
    <xdr:to>
      <xdr:col>85</xdr:col>
      <xdr:colOff>127000</xdr:colOff>
      <xdr:row>37</xdr:row>
      <xdr:rowOff>75512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06132"/>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75512</xdr:rowOff>
    </xdr:from>
    <xdr:to>
      <xdr:col>81</xdr:col>
      <xdr:colOff>50800</xdr:colOff>
      <xdr:row>37</xdr:row>
      <xdr:rowOff>108594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19162"/>
          <a:ext cx="889000" cy="3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69062</xdr:rowOff>
    </xdr:from>
    <xdr:to>
      <xdr:col>76</xdr:col>
      <xdr:colOff>114300</xdr:colOff>
      <xdr:row>37</xdr:row>
      <xdr:rowOff>108594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12712"/>
          <a:ext cx="889000" cy="3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42431</xdr:rowOff>
    </xdr:from>
    <xdr:to>
      <xdr:col>71</xdr:col>
      <xdr:colOff>177800</xdr:colOff>
      <xdr:row>37</xdr:row>
      <xdr:rowOff>69062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86081"/>
          <a:ext cx="889000" cy="2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11682</xdr:rowOff>
    </xdr:from>
    <xdr:to>
      <xdr:col>85</xdr:col>
      <xdr:colOff>177800</xdr:colOff>
      <xdr:row>37</xdr:row>
      <xdr:rowOff>113282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5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161559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24712</xdr:rowOff>
    </xdr:from>
    <xdr:to>
      <xdr:col>81</xdr:col>
      <xdr:colOff>101600</xdr:colOff>
      <xdr:row>37</xdr:row>
      <xdr:rowOff>126312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6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117439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6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57794</xdr:rowOff>
    </xdr:from>
    <xdr:to>
      <xdr:col>76</xdr:col>
      <xdr:colOff>165100</xdr:colOff>
      <xdr:row>37</xdr:row>
      <xdr:rowOff>159394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0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150521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9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18262</xdr:rowOff>
    </xdr:from>
    <xdr:to>
      <xdr:col>72</xdr:col>
      <xdr:colOff>38100</xdr:colOff>
      <xdr:row>37</xdr:row>
      <xdr:rowOff>119862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110989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5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163081</xdr:rowOff>
    </xdr:from>
    <xdr:to>
      <xdr:col>67</xdr:col>
      <xdr:colOff>101600</xdr:colOff>
      <xdr:row>37</xdr:row>
      <xdr:rowOff>93231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3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84358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2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57669</xdr:rowOff>
    </xdr:from>
    <xdr:to>
      <xdr:col>85</xdr:col>
      <xdr:colOff>127000</xdr:colOff>
      <xdr:row>56</xdr:row>
      <xdr:rowOff>76222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487419"/>
          <a:ext cx="838200" cy="19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57669</xdr:rowOff>
    </xdr:from>
    <xdr:to>
      <xdr:col>81</xdr:col>
      <xdr:colOff>50800</xdr:colOff>
      <xdr:row>56</xdr:row>
      <xdr:rowOff>63252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487419"/>
          <a:ext cx="889000" cy="17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157190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63252</xdr:rowOff>
    </xdr:from>
    <xdr:to>
      <xdr:col>76</xdr:col>
      <xdr:colOff>114300</xdr:colOff>
      <xdr:row>56</xdr:row>
      <xdr:rowOff>113580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64452"/>
          <a:ext cx="889000" cy="5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33865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0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30882</xdr:rowOff>
    </xdr:from>
    <xdr:to>
      <xdr:col>71</xdr:col>
      <xdr:colOff>177800</xdr:colOff>
      <xdr:row>56</xdr:row>
      <xdr:rowOff>113580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32082"/>
          <a:ext cx="889000" cy="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36434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158337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25422</xdr:rowOff>
    </xdr:from>
    <xdr:to>
      <xdr:col>85</xdr:col>
      <xdr:colOff>177800</xdr:colOff>
      <xdr:row>56</xdr:row>
      <xdr:rowOff>127022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2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3849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0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6869</xdr:rowOff>
    </xdr:from>
    <xdr:to>
      <xdr:col>81</xdr:col>
      <xdr:colOff>101600</xdr:colOff>
      <xdr:row>55</xdr:row>
      <xdr:rowOff>108469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43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124996</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21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12452</xdr:rowOff>
    </xdr:from>
    <xdr:to>
      <xdr:col>76</xdr:col>
      <xdr:colOff>165100</xdr:colOff>
      <xdr:row>56</xdr:row>
      <xdr:rowOff>114052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130579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38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62780</xdr:rowOff>
    </xdr:from>
    <xdr:to>
      <xdr:col>72</xdr:col>
      <xdr:colOff>38100</xdr:colOff>
      <xdr:row>56</xdr:row>
      <xdr:rowOff>164380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6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9457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3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151532</xdr:rowOff>
    </xdr:from>
    <xdr:to>
      <xdr:col>67</xdr:col>
      <xdr:colOff>101600</xdr:colOff>
      <xdr:row>56</xdr:row>
      <xdr:rowOff>81682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8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98209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35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23960</xdr:rowOff>
    </xdr:from>
    <xdr:to>
      <xdr:col>85</xdr:col>
      <xdr:colOff>127000</xdr:colOff>
      <xdr:row>77</xdr:row>
      <xdr:rowOff>130235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225610"/>
          <a:ext cx="838200" cy="10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6222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7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130235</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331885"/>
          <a:ext cx="889000" cy="18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76951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4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99741</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72841"/>
          <a:ext cx="889000" cy="3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99741</xdr:rowOff>
    </xdr:from>
    <xdr:to>
      <xdr:col>71</xdr:col>
      <xdr:colOff>177800</xdr:colOff>
      <xdr:row>78</xdr:row>
      <xdr:rowOff>139266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72841"/>
          <a:ext cx="889000" cy="3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144610</xdr:rowOff>
    </xdr:from>
    <xdr:to>
      <xdr:col>85</xdr:col>
      <xdr:colOff>177800</xdr:colOff>
      <xdr:row>77</xdr:row>
      <xdr:rowOff>74760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1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167487</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02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79435</xdr:rowOff>
    </xdr:from>
    <xdr:to>
      <xdr:col>81</xdr:col>
      <xdr:colOff>101600</xdr:colOff>
      <xdr:row>78</xdr:row>
      <xdr:rowOff>9585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28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26112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05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48941</xdr:rowOff>
    </xdr:from>
    <xdr:to>
      <xdr:col>72</xdr:col>
      <xdr:colOff>38100</xdr:colOff>
      <xdr:row>78</xdr:row>
      <xdr:rowOff>150541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2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141668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1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88466</xdr:rowOff>
    </xdr:from>
    <xdr:to>
      <xdr:col>67</xdr:col>
      <xdr:colOff>101600</xdr:colOff>
      <xdr:row>79</xdr:row>
      <xdr:rowOff>18616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9743</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57333" y="13554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38343</xdr:rowOff>
    </xdr:from>
    <xdr:to>
      <xdr:col>85</xdr:col>
      <xdr:colOff>127000</xdr:colOff>
      <xdr:row>97</xdr:row>
      <xdr:rowOff>29666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497543"/>
          <a:ext cx="838200" cy="16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38343</xdr:rowOff>
    </xdr:from>
    <xdr:to>
      <xdr:col>81</xdr:col>
      <xdr:colOff>50800</xdr:colOff>
      <xdr:row>97</xdr:row>
      <xdr:rowOff>41402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497543"/>
          <a:ext cx="889000" cy="17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41402</xdr:rowOff>
    </xdr:from>
    <xdr:to>
      <xdr:col>76</xdr:col>
      <xdr:colOff>114300</xdr:colOff>
      <xdr:row>97</xdr:row>
      <xdr:rowOff>59855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672052"/>
          <a:ext cx="889000" cy="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59855</xdr:rowOff>
    </xdr:from>
    <xdr:to>
      <xdr:col>71</xdr:col>
      <xdr:colOff>177800</xdr:colOff>
      <xdr:row>97</xdr:row>
      <xdr:rowOff>72907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690505"/>
          <a:ext cx="889000" cy="1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150316</xdr:rowOff>
    </xdr:from>
    <xdr:to>
      <xdr:col>85</xdr:col>
      <xdr:colOff>177800</xdr:colOff>
      <xdr:row>97</xdr:row>
      <xdr:rowOff>80466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0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128743</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5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158993</xdr:rowOff>
    </xdr:from>
    <xdr:to>
      <xdr:col>81</xdr:col>
      <xdr:colOff>101600</xdr:colOff>
      <xdr:row>96</xdr:row>
      <xdr:rowOff>89143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4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105670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2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162052</xdr:rowOff>
    </xdr:from>
    <xdr:to>
      <xdr:col>76</xdr:col>
      <xdr:colOff>165100</xdr:colOff>
      <xdr:row>97</xdr:row>
      <xdr:rowOff>92202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83329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1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9055</xdr:rowOff>
    </xdr:from>
    <xdr:to>
      <xdr:col>72</xdr:col>
      <xdr:colOff>38100</xdr:colOff>
      <xdr:row>97</xdr:row>
      <xdr:rowOff>110655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3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101782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22107</xdr:rowOff>
    </xdr:from>
    <xdr:to>
      <xdr:col>67</xdr:col>
      <xdr:colOff>101600</xdr:colOff>
      <xdr:row>97</xdr:row>
      <xdr:rowOff>123707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5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114834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4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16256</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02806"/>
          <a:ext cx="889000" cy="8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16256</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19545300" y="6702806"/>
          <a:ext cx="889000" cy="8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120232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806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136906</xdr:rowOff>
    </xdr:from>
    <xdr:to>
      <xdr:col>107</xdr:col>
      <xdr:colOff>101600</xdr:colOff>
      <xdr:row>39</xdr:row>
      <xdr:rowOff>67056</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83583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427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住民一人当たりのコストが目的別で類似団体平均を大きく上回っているのは民生費、農林水産業費である。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民生費については、令和５年度より</a:t>
          </a:r>
          <a:r>
            <a:rPr kumimoji="1" lang="en-US" altLang="ja-JP" sz="1300">
              <a:latin typeface="ＭＳ Ｐゴシック" panose="020B0600070205080204" pitchFamily="50" charset="-128"/>
              <a:ea typeface="ＭＳ Ｐゴシック" panose="020B0600070205080204" pitchFamily="50" charset="-128"/>
            </a:rPr>
            <a:t>13,721</a:t>
          </a:r>
          <a:r>
            <a:rPr kumimoji="1" lang="ja-JP" altLang="en-US" sz="1300">
              <a:latin typeface="ＭＳ Ｐゴシック" panose="020B0600070205080204" pitchFamily="50" charset="-128"/>
              <a:ea typeface="ＭＳ Ｐゴシック" panose="020B0600070205080204" pitchFamily="50" charset="-128"/>
            </a:rPr>
            <a:t>円の増となっている。障害福祉サービス等の給付費の増や子育て支援特別商品券事業の増などが主な要因である。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農林水産業費については、令和５年度より</a:t>
          </a:r>
          <a:r>
            <a:rPr kumimoji="1" lang="en-US" altLang="ja-JP" sz="1300">
              <a:latin typeface="ＭＳ Ｐゴシック" panose="020B0600070205080204" pitchFamily="50" charset="-128"/>
              <a:ea typeface="ＭＳ Ｐゴシック" panose="020B0600070205080204" pitchFamily="50" charset="-128"/>
            </a:rPr>
            <a:t>10,897</a:t>
          </a:r>
          <a:r>
            <a:rPr kumimoji="1" lang="ja-JP" altLang="en-US" sz="1300">
              <a:latin typeface="ＭＳ Ｐゴシック" panose="020B0600070205080204" pitchFamily="50" charset="-128"/>
              <a:ea typeface="ＭＳ Ｐゴシック" panose="020B0600070205080204" pitchFamily="50" charset="-128"/>
            </a:rPr>
            <a:t>円の増となっている。主な要因としては、田空ハーソー公園機能強化事業費の増、本部港（渡久地地区）水産整備事業の増などである。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沖縄県本部町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財政調整基金残高については、歳入不足より</a:t>
          </a:r>
          <a:r>
            <a:rPr kumimoji="1" lang="en-US" altLang="ja-JP" sz="1400">
              <a:latin typeface="ＭＳ ゴシック" pitchFamily="49" charset="-128"/>
              <a:ea typeface="ＭＳ ゴシック" pitchFamily="49" charset="-128"/>
            </a:rPr>
            <a:t>308</a:t>
          </a:r>
          <a:r>
            <a:rPr kumimoji="1" lang="ja-JP" altLang="en-US" sz="1400">
              <a:latin typeface="ＭＳ ゴシック" pitchFamily="49" charset="-128"/>
              <a:ea typeface="ＭＳ ゴシック" pitchFamily="49" charset="-128"/>
            </a:rPr>
            <a:t>百万円の取崩しを行ったため、</a:t>
          </a:r>
          <a:r>
            <a:rPr kumimoji="1" lang="en-US" altLang="ja-JP" sz="1400">
              <a:latin typeface="ＭＳ ゴシック" pitchFamily="49" charset="-128"/>
              <a:ea typeface="ＭＳ ゴシック" pitchFamily="49" charset="-128"/>
            </a:rPr>
            <a:t>7.22%</a:t>
          </a:r>
          <a:r>
            <a:rPr kumimoji="1" lang="ja-JP" altLang="en-US" sz="1400">
              <a:latin typeface="ＭＳ ゴシック" pitchFamily="49" charset="-128"/>
              <a:ea typeface="ＭＳ ゴシック" pitchFamily="49" charset="-128"/>
            </a:rPr>
            <a:t>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実質収支額については、令和５年度の一般財源で補填してら北部連携促進特別事業補助金及び災害復旧費県補助金の収入があり、また普通建設事業費の減があったため令和５年度より</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の増加となった。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沖縄県本部町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年度に国民健康保険事業財政健全化計画を策定し、策定後は計画通り国民健康保険特別会計の累積赤字も解消し、令和６年度も全会計黒字である。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会計は、下水道施設の更新事業を実施する予定となっており、悪化することが見込まれる。また、国民健康保険特別会計いにおいても、今後、赤字に陥る可能性があり、独立採算の原則に立ち返った保険税及び下水道料金の値上げによる健全化などを検討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AM16" sqref="AM16:AT16"/>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10528805</v>
      </c>
      <c r="BO4" s="371"/>
      <c r="BP4" s="371"/>
      <c r="BQ4" s="371"/>
      <c r="BR4" s="371"/>
      <c r="BS4" s="371"/>
      <c r="BT4" s="371"/>
      <c r="BU4" s="372"/>
      <c r="BV4" s="370">
        <v>10408410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12.2</v>
      </c>
      <c r="CU4" s="377"/>
      <c r="CV4" s="377"/>
      <c r="CW4" s="377"/>
      <c r="CX4" s="377"/>
      <c r="CY4" s="377"/>
      <c r="CZ4" s="377"/>
      <c r="DA4" s="378"/>
      <c r="DB4" s="376">
        <v>1.7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9835495</v>
      </c>
      <c r="BO5" s="408"/>
      <c r="BP5" s="408"/>
      <c r="BQ5" s="408"/>
      <c r="BR5" s="408"/>
      <c r="BS5" s="408"/>
      <c r="BT5" s="408"/>
      <c r="BU5" s="409"/>
      <c r="BV5" s="407">
        <v>10239393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89.8</v>
      </c>
      <c r="CU5" s="405"/>
      <c r="CV5" s="405"/>
      <c r="CW5" s="405"/>
      <c r="CX5" s="405"/>
      <c r="CY5" s="405"/>
      <c r="CZ5" s="405"/>
      <c r="DA5" s="406"/>
      <c r="DB5" s="404">
        <v>88.8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693310</v>
      </c>
      <c r="BO6" s="408"/>
      <c r="BP6" s="408"/>
      <c r="BQ6" s="408"/>
      <c r="BR6" s="408"/>
      <c r="BS6" s="408"/>
      <c r="BT6" s="408"/>
      <c r="BU6" s="409"/>
      <c r="BV6" s="407">
        <v>169017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v>
      </c>
      <c r="CU6" s="445"/>
      <c r="CV6" s="445"/>
      <c r="CW6" s="445"/>
      <c r="CX6" s="445"/>
      <c r="CY6" s="445"/>
      <c r="CZ6" s="445"/>
      <c r="DA6" s="446"/>
      <c r="DB6" s="444">
        <v>89.3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129835</v>
      </c>
      <c r="BO7" s="408"/>
      <c r="BP7" s="408"/>
      <c r="BQ7" s="408"/>
      <c r="BR7" s="408"/>
      <c r="BS7" s="408"/>
      <c r="BT7" s="408"/>
      <c r="BU7" s="409"/>
      <c r="BV7" s="407">
        <v>91887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4602605</v>
      </c>
      <c r="CU7" s="408"/>
      <c r="CV7" s="408"/>
      <c r="CW7" s="408"/>
      <c r="CX7" s="408"/>
      <c r="CY7" s="408"/>
      <c r="CZ7" s="408"/>
      <c r="DA7" s="409"/>
      <c r="DB7" s="407">
        <v>4421543</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563475</v>
      </c>
      <c r="BO8" s="408"/>
      <c r="BP8" s="408"/>
      <c r="BQ8" s="408"/>
      <c r="BR8" s="408"/>
      <c r="BS8" s="408"/>
      <c r="BT8" s="408"/>
      <c r="BU8" s="409"/>
      <c r="BV8" s="407">
        <v>77130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0.35</v>
      </c>
      <c r="CU8" s="448"/>
      <c r="CV8" s="448"/>
      <c r="CW8" s="448"/>
      <c r="CX8" s="448"/>
      <c r="CY8" s="448"/>
      <c r="CZ8" s="448"/>
      <c r="DA8" s="449"/>
      <c r="DB8" s="447">
        <v>0.34</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12530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486345</v>
      </c>
      <c r="BO9" s="408"/>
      <c r="BP9" s="408"/>
      <c r="BQ9" s="408"/>
      <c r="BR9" s="408"/>
      <c r="BS9" s="408"/>
      <c r="BT9" s="408"/>
      <c r="BU9" s="409"/>
      <c r="BV9" s="407">
        <v>-285983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11.8</v>
      </c>
      <c r="CU9" s="405"/>
      <c r="CV9" s="405"/>
      <c r="CW9" s="405"/>
      <c r="CX9" s="405"/>
      <c r="CY9" s="405"/>
      <c r="CZ9" s="405"/>
      <c r="DA9" s="406"/>
      <c r="DB9" s="404">
        <v>19.2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13536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38600</v>
      </c>
      <c r="BO10" s="408"/>
      <c r="BP10" s="408"/>
      <c r="BQ10" s="408"/>
      <c r="BR10" s="408"/>
      <c r="BS10" s="408"/>
      <c r="BT10" s="408"/>
      <c r="BU10" s="409"/>
      <c r="BV10" s="407">
        <v>181590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475897</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12899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307866</v>
      </c>
      <c r="BO12" s="408"/>
      <c r="BP12" s="408"/>
      <c r="BQ12" s="408"/>
      <c r="BR12" s="408"/>
      <c r="BS12" s="408"/>
      <c r="BT12" s="408"/>
      <c r="BU12" s="409"/>
      <c r="BV12" s="407">
        <v>157213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12645</v>
      </c>
      <c r="S13" s="492"/>
      <c r="T13" s="492"/>
      <c r="U13" s="492"/>
      <c r="V13" s="493"/>
      <c r="W13" s="423" t="s">
        <v>131</v>
      </c>
      <c r="X13" s="424"/>
      <c r="Y13" s="424"/>
      <c r="Z13" s="424"/>
      <c r="AA13" s="424"/>
      <c r="AB13" s="414"/>
      <c r="AC13" s="458">
        <v>524</v>
      </c>
      <c r="AD13" s="459"/>
      <c r="AE13" s="459"/>
      <c r="AF13" s="459"/>
      <c r="AG13" s="501"/>
      <c r="AH13" s="458">
        <v>595</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217079</v>
      </c>
      <c r="BO13" s="408"/>
      <c r="BP13" s="408"/>
      <c r="BQ13" s="408"/>
      <c r="BR13" s="408"/>
      <c r="BS13" s="408"/>
      <c r="BT13" s="408"/>
      <c r="BU13" s="409"/>
      <c r="BV13" s="407">
        <v>214291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9.3000000000000007</v>
      </c>
      <c r="CU13" s="405"/>
      <c r="CV13" s="405"/>
      <c r="CW13" s="405"/>
      <c r="CX13" s="405"/>
      <c r="CY13" s="405"/>
      <c r="CZ13" s="405"/>
      <c r="DA13" s="406"/>
      <c r="DB13" s="404">
        <v>10.1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12970</v>
      </c>
      <c r="S14" s="492"/>
      <c r="T14" s="492"/>
      <c r="U14" s="492"/>
      <c r="V14" s="493"/>
      <c r="W14" s="397"/>
      <c r="X14" s="398"/>
      <c r="Y14" s="398"/>
      <c r="Z14" s="398"/>
      <c r="AA14" s="398"/>
      <c r="AB14" s="387"/>
      <c r="AC14" s="494">
        <v>8.6999999999999993</v>
      </c>
      <c r="AD14" s="495"/>
      <c r="AE14" s="495"/>
      <c r="AF14" s="495"/>
      <c r="AG14" s="496"/>
      <c r="AH14" s="494">
        <v>9.6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3.8</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12771</v>
      </c>
      <c r="S15" s="492"/>
      <c r="T15" s="492"/>
      <c r="U15" s="492"/>
      <c r="V15" s="493"/>
      <c r="W15" s="423" t="s">
        <v>137</v>
      </c>
      <c r="X15" s="424"/>
      <c r="Y15" s="424"/>
      <c r="Z15" s="424"/>
      <c r="AA15" s="424"/>
      <c r="AB15" s="414"/>
      <c r="AC15" s="458">
        <v>974</v>
      </c>
      <c r="AD15" s="459"/>
      <c r="AE15" s="459"/>
      <c r="AF15" s="459"/>
      <c r="AG15" s="501"/>
      <c r="AH15" s="458">
        <v>1107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1541309</v>
      </c>
      <c r="BO15" s="371"/>
      <c r="BP15" s="371"/>
      <c r="BQ15" s="371"/>
      <c r="BR15" s="371"/>
      <c r="BS15" s="371"/>
      <c r="BT15" s="371"/>
      <c r="BU15" s="372"/>
      <c r="BV15" s="370">
        <v>1408756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16.100000000000001</v>
      </c>
      <c r="AD16" s="495"/>
      <c r="AE16" s="495"/>
      <c r="AF16" s="495"/>
      <c r="AG16" s="496"/>
      <c r="AH16" s="494">
        <v>17.899999999999999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4182063</v>
      </c>
      <c r="BO16" s="408"/>
      <c r="BP16" s="408"/>
      <c r="BQ16" s="408"/>
      <c r="BR16" s="408"/>
      <c r="BS16" s="408"/>
      <c r="BT16" s="408"/>
      <c r="BU16" s="409"/>
      <c r="BV16" s="407">
        <v>4028976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4557</v>
      </c>
      <c r="AD17" s="459"/>
      <c r="AE17" s="459"/>
      <c r="AF17" s="459"/>
      <c r="AG17" s="501"/>
      <c r="AH17" s="458">
        <v>4485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1951009</v>
      </c>
      <c r="BO17" s="408"/>
      <c r="BP17" s="408"/>
      <c r="BQ17" s="408"/>
      <c r="BR17" s="408"/>
      <c r="BS17" s="408"/>
      <c r="BT17" s="408"/>
      <c r="BU17" s="409"/>
      <c r="BV17" s="407">
        <v>1777772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54.37</v>
      </c>
      <c r="M18" s="534"/>
      <c r="N18" s="534"/>
      <c r="O18" s="534"/>
      <c r="P18" s="534"/>
      <c r="Q18" s="534"/>
      <c r="R18" s="535"/>
      <c r="S18" s="535"/>
      <c r="T18" s="535"/>
      <c r="U18" s="535"/>
      <c r="V18" s="536"/>
      <c r="W18" s="425"/>
      <c r="X18" s="426"/>
      <c r="Y18" s="426"/>
      <c r="Z18" s="426"/>
      <c r="AA18" s="426"/>
      <c r="AB18" s="417"/>
      <c r="AC18" s="537">
        <v>75.3</v>
      </c>
      <c r="AD18" s="538"/>
      <c r="AE18" s="538"/>
      <c r="AF18" s="538"/>
      <c r="AG18" s="539"/>
      <c r="AH18" s="537">
        <v>72.5</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4295284</v>
      </c>
      <c r="BO18" s="408"/>
      <c r="BP18" s="408"/>
      <c r="BQ18" s="408"/>
      <c r="BR18" s="408"/>
      <c r="BS18" s="408"/>
      <c r="BT18" s="408"/>
      <c r="BU18" s="409"/>
      <c r="BV18" s="407">
        <v>4008377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230</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6336563</v>
      </c>
      <c r="BO19" s="408"/>
      <c r="BP19" s="408"/>
      <c r="BQ19" s="408"/>
      <c r="BR19" s="408"/>
      <c r="BS19" s="408"/>
      <c r="BT19" s="408"/>
      <c r="BU19" s="409"/>
      <c r="BV19" s="407">
        <v>6436328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5351</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7384793</v>
      </c>
      <c r="BO22" s="371"/>
      <c r="BP22" s="371"/>
      <c r="BQ22" s="371"/>
      <c r="BR22" s="371"/>
      <c r="BS22" s="371"/>
      <c r="BT22" s="371"/>
      <c r="BU22" s="372"/>
      <c r="BV22" s="370">
        <v>7718084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7042940</v>
      </c>
      <c r="BO23" s="408"/>
      <c r="BP23" s="408"/>
      <c r="BQ23" s="408"/>
      <c r="BR23" s="408"/>
      <c r="BS23" s="408"/>
      <c r="BT23" s="408"/>
      <c r="BU23" s="409"/>
      <c r="BV23" s="407">
        <v>7287140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7560</v>
      </c>
      <c r="R24" s="459"/>
      <c r="S24" s="459"/>
      <c r="T24" s="459"/>
      <c r="U24" s="459"/>
      <c r="V24" s="501"/>
      <c r="W24" s="553"/>
      <c r="X24" s="554"/>
      <c r="Y24" s="555"/>
      <c r="Z24" s="457" t="s">
        <v>162</v>
      </c>
      <c r="AA24" s="437"/>
      <c r="AB24" s="437"/>
      <c r="AC24" s="437"/>
      <c r="AD24" s="437"/>
      <c r="AE24" s="437"/>
      <c r="AF24" s="437"/>
      <c r="AG24" s="438"/>
      <c r="AH24" s="458">
        <v>120</v>
      </c>
      <c r="AI24" s="459"/>
      <c r="AJ24" s="459"/>
      <c r="AK24" s="459"/>
      <c r="AL24" s="501"/>
      <c r="AM24" s="458">
        <v>347760</v>
      </c>
      <c r="AN24" s="459"/>
      <c r="AO24" s="459"/>
      <c r="AP24" s="459"/>
      <c r="AQ24" s="459"/>
      <c r="AR24" s="501"/>
      <c r="AS24" s="458">
        <v>2898</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5743350</v>
      </c>
      <c r="BO24" s="408"/>
      <c r="BP24" s="408"/>
      <c r="BQ24" s="408"/>
      <c r="BR24" s="408"/>
      <c r="BS24" s="408"/>
      <c r="BT24" s="408"/>
      <c r="BU24" s="409"/>
      <c r="BV24" s="407">
        <v>5881208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6120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139189</v>
      </c>
      <c r="BO25" s="371"/>
      <c r="BP25" s="371"/>
      <c r="BQ25" s="371"/>
      <c r="BR25" s="371"/>
      <c r="BS25" s="371"/>
      <c r="BT25" s="371"/>
      <c r="BU25" s="372"/>
      <c r="BV25" s="370">
        <v>113941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5750</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15150</v>
      </c>
      <c r="AN26" s="459"/>
      <c r="AO26" s="459"/>
      <c r="AP26" s="459"/>
      <c r="AQ26" s="459"/>
      <c r="AR26" s="501"/>
      <c r="AS26" s="458">
        <v>2525</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3200</v>
      </c>
      <c r="R27" s="459"/>
      <c r="S27" s="459"/>
      <c r="T27" s="459"/>
      <c r="U27" s="459"/>
      <c r="V27" s="501"/>
      <c r="W27" s="553"/>
      <c r="X27" s="554"/>
      <c r="Y27" s="555"/>
      <c r="Z27" s="457" t="s">
        <v>171</v>
      </c>
      <c r="AA27" s="437"/>
      <c r="AB27" s="437"/>
      <c r="AC27" s="437"/>
      <c r="AD27" s="437"/>
      <c r="AE27" s="437"/>
      <c r="AF27" s="437"/>
      <c r="AG27" s="438"/>
      <c r="AH27" s="458">
        <v>8</v>
      </c>
      <c r="AI27" s="459"/>
      <c r="AJ27" s="459"/>
      <c r="AK27" s="459"/>
      <c r="AL27" s="501"/>
      <c r="AM27" s="458">
        <v>26928</v>
      </c>
      <c r="AN27" s="459"/>
      <c r="AO27" s="459"/>
      <c r="AP27" s="459"/>
      <c r="AQ27" s="459"/>
      <c r="AR27" s="501"/>
      <c r="AS27" s="458">
        <v>3366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35641</v>
      </c>
      <c r="BO27" s="530"/>
      <c r="BP27" s="530"/>
      <c r="BQ27" s="530"/>
      <c r="BR27" s="530"/>
      <c r="BS27" s="530"/>
      <c r="BT27" s="530"/>
      <c r="BU27" s="531"/>
      <c r="BV27" s="529">
        <v>35641</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2730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1720586</v>
      </c>
      <c r="BO28" s="371"/>
      <c r="BP28" s="371"/>
      <c r="BQ28" s="371"/>
      <c r="BR28" s="371"/>
      <c r="BS28" s="371"/>
      <c r="BT28" s="371"/>
      <c r="BU28" s="372"/>
      <c r="BV28" s="370">
        <v>1989852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12</v>
      </c>
      <c r="M29" s="459"/>
      <c r="N29" s="459"/>
      <c r="O29" s="459"/>
      <c r="P29" s="501"/>
      <c r="Q29" s="458">
        <v>2500</v>
      </c>
      <c r="R29" s="459"/>
      <c r="S29" s="459"/>
      <c r="T29" s="459"/>
      <c r="U29" s="459"/>
      <c r="V29" s="501"/>
      <c r="W29" s="556"/>
      <c r="X29" s="557"/>
      <c r="Y29" s="558"/>
      <c r="Z29" s="457" t="s">
        <v>177</v>
      </c>
      <c r="AA29" s="437"/>
      <c r="AB29" s="437"/>
      <c r="AC29" s="437"/>
      <c r="AD29" s="437"/>
      <c r="AE29" s="437"/>
      <c r="AF29" s="437"/>
      <c r="AG29" s="438"/>
      <c r="AH29" s="458">
        <v>128</v>
      </c>
      <c r="AI29" s="459"/>
      <c r="AJ29" s="459"/>
      <c r="AK29" s="459"/>
      <c r="AL29" s="501"/>
      <c r="AM29" s="458">
        <v>374688</v>
      </c>
      <c r="AN29" s="459"/>
      <c r="AO29" s="459"/>
      <c r="AP29" s="459"/>
      <c r="AQ29" s="459"/>
      <c r="AR29" s="501"/>
      <c r="AS29" s="458">
        <v>2927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90660</v>
      </c>
      <c r="BO29" s="408"/>
      <c r="BP29" s="408"/>
      <c r="BQ29" s="408"/>
      <c r="BR29" s="408"/>
      <c r="BS29" s="408"/>
      <c r="BT29" s="408"/>
      <c r="BU29" s="409"/>
      <c r="BV29" s="407">
        <v>78761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95.2</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554486</v>
      </c>
      <c r="BO30" s="530"/>
      <c r="BP30" s="530"/>
      <c r="BQ30" s="530"/>
      <c r="BR30" s="530"/>
      <c r="BS30" s="530"/>
      <c r="BT30" s="530"/>
      <c r="BU30" s="531"/>
      <c r="BV30" s="529">
        <v>558613</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4</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沖縄県後期高齢者医療広域連合（一般会計）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5</v>
      </c>
      <c r="AN35" s="597"/>
      <c r="AO35" s="598" t="str">
        <f>IF('各会計、関係団体の財政状況及び健全化判断比率'!B31="","",'各会計、関係団体の財政状況及び健全化判断比率'!B31)</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沖縄県後期高齢者医療広域連合（特別会計）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沖縄県介護保険広域連合（一般会計）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沖縄県介護保険広域連合（特別会計）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北部市町村圏事務組合（一般会計）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11</v>
      </c>
      <c r="BX39" s="597"/>
      <c r="BY39" s="598" t="str">
        <f>IF('各会計、関係団体の財政状況及び健全化判断比率'!B73="","",'各会計、関係団体の財政状況及び健全化判断比率'!B73)</f>
        <v>沖縄県市町村総合事務組合（一般会計）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12</v>
      </c>
      <c r="BX40" s="597"/>
      <c r="BY40" s="598" t="str">
        <f>IF('各会計、関係団体の財政状況及び健全化判断比率'!B74="","",'各会計、関係団体の財政状況及び健全化判断比率'!B74)</f>
        <v>沖縄県市町村自治会館管理組合（一般会計）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13</v>
      </c>
      <c r="BX41" s="597"/>
      <c r="BY41" s="598" t="str">
        <f>IF('各会計、関係団体の財政状況及び健全化判断比率'!B75="","",'各会計、関係団体の財政状況及び健全化判断比率'!B75)</f>
        <v>本部町今帰仁村清掃施設組合（一般会計）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14</v>
      </c>
      <c r="BX42" s="597"/>
      <c r="BY42" s="598" t="str">
        <f>IF('各会計、関係団体の財政状況及び健全化判断比率'!B76="","",'各会計、関係団体の財政状況及び健全化判断比率'!B76)</f>
        <v>本部町今帰仁村消防組合（一般会計）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I1I/2cuonCvVTQZUo4kK8kpH0vKAcMeytIT6kIw/d9dYqR2fppWyc0hJRs1MFe88yFN/PxbA7vffYFl6IaDRRQ==" saltValue="jIBSiqZ0uYIeCmXmQ4gtn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C000"/>
    <pageSetUpPr fitToPage="1"/>
  </sheetPr>
  <dimension ref="A1:P45"/>
  <sheetViews>
    <sheetView showGridLines="0" zoomScale="85" zoomScaleNormal="85" zoomScaleSheetLayoutView="100" workbookViewId="0">
      <selection activeCell="C38" sqref="C38:E3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529</v>
      </c>
      <c r="D34" s="1151"/>
      <c r="E34" s="1152"/>
      <c r="F34" s="32">
        <v>4.12</v>
      </c>
      <c r="G34" s="33">
        <v>10.130000000000001</v>
      </c>
      <c r="H34" s="33">
        <v>8.4</v>
      </c>
      <c r="I34" s="33">
        <v>1.74</v>
      </c>
      <c r="J34" s="34">
        <v>12.24</v>
      </c>
      <c r="K34" s="22"/>
      <c r="L34" s="22"/>
      <c r="M34" s="22"/>
      <c r="N34" s="22"/>
      <c r="O34" s="22"/>
      <c r="P34" s="22"/>
    </row>
    <row r="35" spans="1:16" ht="39" customHeight="1" x14ac:dyDescent="0.15">
      <c r="A35" s="22"/>
      <c r="B35" s="35"/>
      <c r="C35" s="1145" t="s">
        <v>530</v>
      </c>
      <c r="D35" s="1146"/>
      <c r="E35" s="1147"/>
      <c r="F35" s="36">
        <v>11.18</v>
      </c>
      <c r="G35" s="37">
        <v>7.35</v>
      </c>
      <c r="H35" s="37">
        <v>5.36</v>
      </c>
      <c r="I35" s="37">
        <v>6.17</v>
      </c>
      <c r="J35" s="38">
        <v>7.55</v>
      </c>
      <c r="K35" s="22"/>
      <c r="L35" s="22"/>
      <c r="M35" s="22"/>
      <c r="N35" s="22"/>
      <c r="O35" s="22"/>
      <c r="P35" s="22"/>
    </row>
    <row r="36" spans="1:16" ht="39" customHeight="1" x14ac:dyDescent="0.15">
      <c r="A36" s="22"/>
      <c r="B36" s="35"/>
      <c r="C36" s="1145" t="s">
        <v>531</v>
      </c>
      <c r="D36" s="1146"/>
      <c r="E36" s="1147"/>
      <c r="F36" s="36" t="s">
        <v>485</v>
      </c>
      <c r="G36" s="37" t="s">
        <v>485</v>
      </c>
      <c r="H36" s="37" t="s">
        <v>485</v>
      </c>
      <c r="I36" s="37" t="s">
        <v>485</v>
      </c>
      <c r="J36" s="38">
        <v>2.98</v>
      </c>
      <c r="K36" s="22"/>
      <c r="L36" s="22"/>
      <c r="M36" s="22"/>
      <c r="N36" s="22"/>
      <c r="O36" s="22"/>
      <c r="P36" s="22"/>
    </row>
    <row r="37" spans="1:16" ht="39" customHeight="1" x14ac:dyDescent="0.15">
      <c r="A37" s="22"/>
      <c r="B37" s="35"/>
      <c r="C37" s="1145" t="s">
        <v>532</v>
      </c>
      <c r="D37" s="1146"/>
      <c r="E37" s="1147"/>
      <c r="F37" s="36">
        <v>1.97</v>
      </c>
      <c r="G37" s="37">
        <v>1.71</v>
      </c>
      <c r="H37" s="37">
        <v>1.6</v>
      </c>
      <c r="I37" s="37">
        <v>1.73</v>
      </c>
      <c r="J37" s="38">
        <v>1.18</v>
      </c>
      <c r="K37" s="22"/>
      <c r="L37" s="22"/>
      <c r="M37" s="22"/>
      <c r="N37" s="22"/>
      <c r="O37" s="22"/>
      <c r="P37" s="22"/>
    </row>
    <row r="38" spans="1:16" ht="39" customHeight="1" x14ac:dyDescent="0.15">
      <c r="A38" s="22"/>
      <c r="B38" s="35"/>
      <c r="C38" s="1145" t="s">
        <v>533</v>
      </c>
      <c r="D38" s="1146"/>
      <c r="E38" s="1147"/>
      <c r="F38" s="36">
        <v>0</v>
      </c>
      <c r="G38" s="37">
        <v>0.01</v>
      </c>
      <c r="H38" s="37">
        <v>0.03</v>
      </c>
      <c r="I38" s="37">
        <v>0</v>
      </c>
      <c r="J38" s="38">
        <v>0.02</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534</v>
      </c>
      <c r="D42" s="1146"/>
      <c r="E42" s="1147"/>
      <c r="F42" s="36" t="s">
        <v>535</v>
      </c>
      <c r="G42" s="37" t="s">
        <v>485</v>
      </c>
      <c r="H42" s="37" t="s">
        <v>485</v>
      </c>
      <c r="I42" s="37" t="s">
        <v>485</v>
      </c>
      <c r="J42" s="38" t="s">
        <v>485</v>
      </c>
      <c r="K42" s="22"/>
      <c r="L42" s="22"/>
      <c r="M42" s="22"/>
      <c r="N42" s="22"/>
      <c r="O42" s="22"/>
      <c r="P42" s="22"/>
    </row>
    <row r="43" spans="1:16" ht="39" customHeight="1" thickBot="1" x14ac:dyDescent="0.2">
      <c r="A43" s="22"/>
      <c r="B43" s="40"/>
      <c r="C43" s="1148" t="s">
        <v>536</v>
      </c>
      <c r="D43" s="1149"/>
      <c r="E43" s="1150"/>
      <c r="F43" s="41" t="s">
        <v>485</v>
      </c>
      <c r="G43" s="42">
        <v>0.5</v>
      </c>
      <c r="H43" s="42">
        <v>0.76</v>
      </c>
      <c r="I43" s="42">
        <v>0.81</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yvf4Xxpu/s05VA4NB3O+kttJuZiXHnPXKBr6+F9v80devUaAgkcz4kgrqmIrFIv0L3XMFLM28Bod6skk2x5A==" saltValue="DksL6Hn13hfYb32Ve6b2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C000"/>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685</v>
      </c>
      <c r="L45" s="60">
        <v>720</v>
      </c>
      <c r="M45" s="60">
        <v>767</v>
      </c>
      <c r="N45" s="60">
        <v>784</v>
      </c>
      <c r="O45" s="61">
        <v>794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181</v>
      </c>
      <c r="L48" s="64">
        <v>157</v>
      </c>
      <c r="M48" s="64">
        <v>168</v>
      </c>
      <c r="N48" s="64">
        <v>124</v>
      </c>
      <c r="O48" s="65">
        <v>100</v>
      </c>
      <c r="P48" s="48"/>
      <c r="Q48" s="48"/>
      <c r="R48" s="48"/>
      <c r="S48" s="48"/>
      <c r="T48" s="48"/>
      <c r="U48" s="48"/>
    </row>
    <row r="49" spans="1:21" ht="30.75" customHeight="1" x14ac:dyDescent="0.15">
      <c r="A49" s="48"/>
      <c r="B49" s="1155"/>
      <c r="C49" s="1156"/>
      <c r="D49" s="62"/>
      <c r="E49" s="1161" t="s">
        <v>14</v>
      </c>
      <c r="F49" s="1161"/>
      <c r="G49" s="1161"/>
      <c r="H49" s="1161"/>
      <c r="I49" s="1161"/>
      <c r="J49" s="1162"/>
      <c r="K49" s="63">
        <v>107</v>
      </c>
      <c r="L49" s="64">
        <v>110</v>
      </c>
      <c r="M49" s="64">
        <v>94</v>
      </c>
      <c r="N49" s="64">
        <v>72</v>
      </c>
      <c r="O49" s="65">
        <v>51</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485</v>
      </c>
      <c r="L50" s="64" t="s">
        <v>485</v>
      </c>
      <c r="M50" s="64" t="s">
        <v>485</v>
      </c>
      <c r="N50" s="64" t="s">
        <v>485</v>
      </c>
      <c r="O50" s="65" t="s">
        <v>485</v>
      </c>
      <c r="P50" s="48"/>
      <c r="Q50" s="48"/>
      <c r="R50" s="48"/>
      <c r="S50" s="48"/>
      <c r="T50" s="48"/>
      <c r="U50" s="48"/>
    </row>
    <row r="51" spans="1:21" ht="30.75" customHeight="1" x14ac:dyDescent="0.15">
      <c r="A51" s="48"/>
      <c r="B51" s="1157"/>
      <c r="C51" s="1158"/>
      <c r="D51" s="66"/>
      <c r="E51" s="1161" t="s">
        <v>16</v>
      </c>
      <c r="F51" s="1161"/>
      <c r="G51" s="1161"/>
      <c r="H51" s="1161"/>
      <c r="I51" s="1161"/>
      <c r="J51" s="1162"/>
      <c r="K51" s="63">
        <v>1</v>
      </c>
      <c r="L51" s="64">
        <v>0</v>
      </c>
      <c r="M51" s="64">
        <v>0</v>
      </c>
      <c r="N51" s="64">
        <v>0</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593</v>
      </c>
      <c r="L52" s="64">
        <v>611</v>
      </c>
      <c r="M52" s="64">
        <v>627</v>
      </c>
      <c r="N52" s="64">
        <v>605</v>
      </c>
      <c r="O52" s="65">
        <v>645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381</v>
      </c>
      <c r="L53" s="69">
        <v>376</v>
      </c>
      <c r="M53" s="69">
        <v>402</v>
      </c>
      <c r="N53" s="69">
        <v>375</v>
      </c>
      <c r="O53" s="70">
        <v>300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caKYZng8zJ03p/dre+BMnA303cWEDfpksh5jVz33ciRl6dhdgznj+bJQ8IGzGmEfU1R5ujf0MnPn+a02fko0Q==" saltValue="dRG4cb8wsgPor8rkZ1B8/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C000"/>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84" t="s">
        <v>30</v>
      </c>
      <c r="C41" s="1185"/>
      <c r="D41" s="105"/>
      <c r="E41" s="1190" t="s">
        <v>31</v>
      </c>
      <c r="F41" s="1190"/>
      <c r="G41" s="1190"/>
      <c r="H41" s="1191"/>
      <c r="I41" s="343">
        <v>8307</v>
      </c>
      <c r="J41" s="344">
        <v>8345</v>
      </c>
      <c r="K41" s="344">
        <v>8109</v>
      </c>
      <c r="L41" s="344">
        <v>7718</v>
      </c>
      <c r="M41" s="345">
        <v>7385</v>
      </c>
    </row>
    <row r="42" spans="2:13" ht="27.75" customHeight="1" x14ac:dyDescent="0.15">
      <c r="B42" s="1186"/>
      <c r="C42" s="1187"/>
      <c r="D42" s="106"/>
      <c r="E42" s="1192" t="s">
        <v>32</v>
      </c>
      <c r="F42" s="1192"/>
      <c r="G42" s="1192"/>
      <c r="H42" s="1193"/>
      <c r="I42" s="346" t="s">
        <v>485</v>
      </c>
      <c r="J42" s="347" t="s">
        <v>485</v>
      </c>
      <c r="K42" s="347" t="s">
        <v>485</v>
      </c>
      <c r="L42" s="347" t="s">
        <v>485</v>
      </c>
      <c r="M42" s="348" t="s">
        <v>485</v>
      </c>
    </row>
    <row r="43" spans="2:13" ht="27.75" customHeight="1" x14ac:dyDescent="0.15">
      <c r="B43" s="1186"/>
      <c r="C43" s="1187"/>
      <c r="D43" s="106"/>
      <c r="E43" s="1192" t="s">
        <v>33</v>
      </c>
      <c r="F43" s="1192"/>
      <c r="G43" s="1192"/>
      <c r="H43" s="1193"/>
      <c r="I43" s="346">
        <v>933</v>
      </c>
      <c r="J43" s="347">
        <v>847</v>
      </c>
      <c r="K43" s="347">
        <v>881</v>
      </c>
      <c r="L43" s="347">
        <v>596</v>
      </c>
      <c r="M43" s="348">
        <v>621</v>
      </c>
    </row>
    <row r="44" spans="2:13" ht="27.75" customHeight="1" x14ac:dyDescent="0.15">
      <c r="B44" s="1186"/>
      <c r="C44" s="1187"/>
      <c r="D44" s="106"/>
      <c r="E44" s="1192" t="s">
        <v>34</v>
      </c>
      <c r="F44" s="1192"/>
      <c r="G44" s="1192"/>
      <c r="H44" s="1193"/>
      <c r="I44" s="346">
        <v>473</v>
      </c>
      <c r="J44" s="347">
        <v>366</v>
      </c>
      <c r="K44" s="347">
        <v>340</v>
      </c>
      <c r="L44" s="347">
        <v>588</v>
      </c>
      <c r="M44" s="348">
        <v>973</v>
      </c>
    </row>
    <row r="45" spans="2:13" ht="27.75" customHeight="1" x14ac:dyDescent="0.15">
      <c r="B45" s="1186"/>
      <c r="C45" s="1187"/>
      <c r="D45" s="106"/>
      <c r="E45" s="1192" t="s">
        <v>35</v>
      </c>
      <c r="F45" s="1192"/>
      <c r="G45" s="1192"/>
      <c r="H45" s="1193"/>
      <c r="I45" s="346">
        <v>15</v>
      </c>
      <c r="J45" s="347">
        <v>44</v>
      </c>
      <c r="K45" s="347">
        <v>45</v>
      </c>
      <c r="L45" s="347">
        <v>9</v>
      </c>
      <c r="M45" s="348">
        <v>0</v>
      </c>
    </row>
    <row r="46" spans="2:13" ht="27.75" customHeight="1" x14ac:dyDescent="0.15">
      <c r="B46" s="1186"/>
      <c r="C46" s="1187"/>
      <c r="D46" s="107"/>
      <c r="E46" s="1192" t="s">
        <v>36</v>
      </c>
      <c r="F46" s="1192"/>
      <c r="G46" s="1192"/>
      <c r="H46" s="1193"/>
      <c r="I46" s="346" t="s">
        <v>485</v>
      </c>
      <c r="J46" s="347" t="s">
        <v>485</v>
      </c>
      <c r="K46" s="347" t="s">
        <v>485</v>
      </c>
      <c r="L46" s="347" t="s">
        <v>485</v>
      </c>
      <c r="M46" s="348" t="s">
        <v>485</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2134</v>
      </c>
      <c r="J50" s="347">
        <v>2686</v>
      </c>
      <c r="K50" s="347">
        <v>3059</v>
      </c>
      <c r="L50" s="347">
        <v>2627</v>
      </c>
      <c r="M50" s="348">
        <v>2366</v>
      </c>
    </row>
    <row r="51" spans="2:13" ht="27.75" customHeight="1" x14ac:dyDescent="0.15">
      <c r="B51" s="1186"/>
      <c r="C51" s="1187"/>
      <c r="D51" s="106"/>
      <c r="E51" s="1192" t="s">
        <v>42</v>
      </c>
      <c r="F51" s="1192"/>
      <c r="G51" s="1192"/>
      <c r="H51" s="1193"/>
      <c r="I51" s="346">
        <v>479</v>
      </c>
      <c r="J51" s="347">
        <v>475</v>
      </c>
      <c r="K51" s="347">
        <v>486</v>
      </c>
      <c r="L51" s="347">
        <v>452</v>
      </c>
      <c r="M51" s="348">
        <v>407</v>
      </c>
    </row>
    <row r="52" spans="2:13" ht="27.75" customHeight="1" x14ac:dyDescent="0.15">
      <c r="B52" s="1188"/>
      <c r="C52" s="1189"/>
      <c r="D52" s="106"/>
      <c r="E52" s="1192" t="s">
        <v>43</v>
      </c>
      <c r="F52" s="1192"/>
      <c r="G52" s="1192"/>
      <c r="H52" s="1193"/>
      <c r="I52" s="346">
        <v>6193</v>
      </c>
      <c r="J52" s="347">
        <v>5762</v>
      </c>
      <c r="K52" s="347">
        <v>6080</v>
      </c>
      <c r="L52" s="347">
        <v>6305</v>
      </c>
      <c r="M52" s="348">
        <v>6051</v>
      </c>
    </row>
    <row r="53" spans="2:13" ht="27.75" customHeight="1" thickBot="1" x14ac:dyDescent="0.2">
      <c r="B53" s="1199" t="s">
        <v>19</v>
      </c>
      <c r="C53" s="1200"/>
      <c r="D53" s="110"/>
      <c r="E53" s="1201" t="s">
        <v>44</v>
      </c>
      <c r="F53" s="1201"/>
      <c r="G53" s="1201"/>
      <c r="H53" s="1202"/>
      <c r="I53" s="349">
        <v>921</v>
      </c>
      <c r="J53" s="350">
        <v>677</v>
      </c>
      <c r="K53" s="350">
        <v>-251</v>
      </c>
      <c r="L53" s="350">
        <v>-473</v>
      </c>
      <c r="M53" s="351">
        <v>156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LuHK8S7mZQ0EOOKvcMlZJhLoj0QIJc9fsnio10BHCZANYN/mxS7KaAtoNc5B2WMayYqAdacTE4ddB479f3WUQ==" saltValue="f7eghE0InfpZ+ZZSYLd8/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B40" zoomScale="70" zoomScaleNormal="70" zoomScaleSheetLayoutView="100" workbookViewId="0">
      <selection activeCell="C63" sqref="C63:E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352">
        <v>1965</v>
      </c>
      <c r="G55" s="352">
        <v>1990</v>
      </c>
      <c r="H55" s="353">
        <v>1721</v>
      </c>
    </row>
    <row r="56" spans="2:8" ht="52.5" customHeight="1" x14ac:dyDescent="0.15">
      <c r="B56" s="122"/>
      <c r="C56" s="1213" t="s">
        <v>47</v>
      </c>
      <c r="D56" s="1213"/>
      <c r="E56" s="1214"/>
      <c r="F56" s="354">
        <v>528</v>
      </c>
      <c r="G56" s="354">
        <v>79</v>
      </c>
      <c r="H56" s="355">
        <v>91</v>
      </c>
    </row>
    <row r="57" spans="2:8" ht="53.25" customHeight="1" x14ac:dyDescent="0.15">
      <c r="B57" s="122"/>
      <c r="C57" s="1215" t="s">
        <v>48</v>
      </c>
      <c r="D57" s="1215"/>
      <c r="E57" s="1216"/>
      <c r="F57" s="356">
        <v>565</v>
      </c>
      <c r="G57" s="356">
        <v>559</v>
      </c>
      <c r="H57" s="357">
        <v>554</v>
      </c>
    </row>
    <row r="58" spans="2:8" ht="45.75" customHeight="1" x14ac:dyDescent="0.15">
      <c r="B58" s="123"/>
      <c r="C58" s="1203" t="s">
        <v>552</v>
      </c>
      <c r="D58" s="1204"/>
      <c r="E58" s="1205"/>
      <c r="F58" s="358">
        <v>153</v>
      </c>
      <c r="G58" s="358">
        <v>151</v>
      </c>
      <c r="H58" s="359">
        <v>159</v>
      </c>
    </row>
    <row r="59" spans="2:8" ht="45.75" customHeight="1" x14ac:dyDescent="0.15">
      <c r="B59" s="123"/>
      <c r="C59" s="1203" t="s">
        <v>553</v>
      </c>
      <c r="D59" s="1204"/>
      <c r="E59" s="1205"/>
      <c r="F59" s="358">
        <v>130</v>
      </c>
      <c r="G59" s="358">
        <v>130</v>
      </c>
      <c r="H59" s="359">
        <v>130</v>
      </c>
    </row>
    <row r="60" spans="2:8" ht="45.75" customHeight="1" x14ac:dyDescent="0.15">
      <c r="B60" s="123"/>
      <c r="C60" s="1203" t="s">
        <v>554</v>
      </c>
      <c r="D60" s="1204"/>
      <c r="E60" s="1205"/>
      <c r="F60" s="358">
        <v>124</v>
      </c>
      <c r="G60" s="358">
        <v>124</v>
      </c>
      <c r="H60" s="359">
        <v>124</v>
      </c>
    </row>
    <row r="61" spans="2:8" ht="45.75" customHeight="1" x14ac:dyDescent="0.15">
      <c r="B61" s="123"/>
      <c r="C61" s="1203" t="s">
        <v>555</v>
      </c>
      <c r="D61" s="1204"/>
      <c r="E61" s="1205"/>
      <c r="F61" s="358">
        <v>44</v>
      </c>
      <c r="G61" s="358">
        <v>50</v>
      </c>
      <c r="H61" s="359">
        <v>55</v>
      </c>
    </row>
    <row r="62" spans="2:8" ht="45.75" customHeight="1" thickBot="1" x14ac:dyDescent="0.2">
      <c r="B62" s="124"/>
      <c r="C62" s="1206" t="s">
        <v>556</v>
      </c>
      <c r="D62" s="1207"/>
      <c r="E62" s="1208"/>
      <c r="F62" s="360">
        <v>49</v>
      </c>
      <c r="G62" s="360">
        <v>46</v>
      </c>
      <c r="H62" s="361">
        <v>43</v>
      </c>
    </row>
    <row r="63" spans="2:8" ht="52.5" customHeight="1" thickBot="1" x14ac:dyDescent="0.2">
      <c r="B63" s="125"/>
      <c r="C63" s="1209" t="s">
        <v>49</v>
      </c>
      <c r="D63" s="1209"/>
      <c r="E63" s="1210"/>
      <c r="F63" s="362">
        <v>3059</v>
      </c>
      <c r="G63" s="362">
        <v>2627</v>
      </c>
      <c r="H63" s="363">
        <v>2366</v>
      </c>
    </row>
    <row r="64" spans="2:8" x14ac:dyDescent="0.15"/>
  </sheetData>
  <sheetProtection algorithmName="SHA-512" hashValue="T61fJm1Jeoc4nE50Kft1ZTvrrMvRBBs6AfGmNi1vwiRmlSzNYRkyOdcYUef5NVOMK2tKYZsf7n1QUkN0XucIiQ==" saltValue="Duw1uEE5phEbNot5T4Bd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522</v>
      </c>
      <c r="G2" s="139"/>
      <c r="H2" s="140"/>
    </row>
    <row r="3" spans="1:8" x14ac:dyDescent="0.15">
      <c r="A3" s="136" t="s">
        <v>515</v>
      </c>
      <c r="B3" s="141"/>
      <c r="C3" s="142"/>
      <c r="D3" s="143">
        <v>247507</v>
      </c>
      <c r="E3" s="144"/>
      <c r="F3" s="145">
        <v>117234</v>
      </c>
      <c r="G3" s="146"/>
      <c r="H3" s="147"/>
    </row>
    <row r="4" spans="1:8" x14ac:dyDescent="0.15">
      <c r="A4" s="148"/>
      <c r="B4" s="149"/>
      <c r="C4" s="150"/>
      <c r="D4" s="151">
        <v>14755</v>
      </c>
      <c r="E4" s="152"/>
      <c r="F4" s="153">
        <v>59796</v>
      </c>
      <c r="G4" s="154"/>
      <c r="H4" s="155"/>
    </row>
    <row r="5" spans="1:8" x14ac:dyDescent="0.15">
      <c r="A5" s="136" t="s">
        <v>517</v>
      </c>
      <c r="B5" s="141"/>
      <c r="C5" s="142"/>
      <c r="D5" s="143">
        <v>245644</v>
      </c>
      <c r="E5" s="144"/>
      <c r="F5" s="145">
        <v>97758</v>
      </c>
      <c r="G5" s="146"/>
      <c r="H5" s="147"/>
    </row>
    <row r="6" spans="1:8" x14ac:dyDescent="0.15">
      <c r="A6" s="148"/>
      <c r="B6" s="149"/>
      <c r="C6" s="150"/>
      <c r="D6" s="151">
        <v>7719</v>
      </c>
      <c r="E6" s="152"/>
      <c r="F6" s="153">
        <v>45946</v>
      </c>
      <c r="G6" s="154"/>
      <c r="H6" s="155"/>
    </row>
    <row r="7" spans="1:8" x14ac:dyDescent="0.15">
      <c r="A7" s="136" t="s">
        <v>518</v>
      </c>
      <c r="B7" s="141"/>
      <c r="C7" s="142"/>
      <c r="D7" s="143">
        <v>93609</v>
      </c>
      <c r="E7" s="144"/>
      <c r="F7" s="145">
        <v>91338</v>
      </c>
      <c r="G7" s="146"/>
      <c r="H7" s="147"/>
    </row>
    <row r="8" spans="1:8" x14ac:dyDescent="0.15">
      <c r="A8" s="148"/>
      <c r="B8" s="149"/>
      <c r="C8" s="150"/>
      <c r="D8" s="151">
        <v>6261</v>
      </c>
      <c r="E8" s="152"/>
      <c r="F8" s="153">
        <v>43989</v>
      </c>
      <c r="G8" s="154"/>
      <c r="H8" s="155"/>
    </row>
    <row r="9" spans="1:8" x14ac:dyDescent="0.15">
      <c r="A9" s="136" t="s">
        <v>519</v>
      </c>
      <c r="B9" s="141"/>
      <c r="C9" s="142"/>
      <c r="D9" s="143">
        <v>141645</v>
      </c>
      <c r="E9" s="144"/>
      <c r="F9" s="145">
        <v>103975</v>
      </c>
      <c r="G9" s="146"/>
      <c r="H9" s="147"/>
    </row>
    <row r="10" spans="1:8" x14ac:dyDescent="0.15">
      <c r="A10" s="148"/>
      <c r="B10" s="149"/>
      <c r="C10" s="150"/>
      <c r="D10" s="151">
        <v>7842</v>
      </c>
      <c r="E10" s="152"/>
      <c r="F10" s="153">
        <v>52698</v>
      </c>
      <c r="G10" s="154"/>
      <c r="H10" s="155"/>
    </row>
    <row r="11" spans="1:8" x14ac:dyDescent="0.15">
      <c r="A11" s="136" t="s">
        <v>520</v>
      </c>
      <c r="B11" s="141"/>
      <c r="C11" s="142"/>
      <c r="D11" s="143">
        <v>120924</v>
      </c>
      <c r="E11" s="144"/>
      <c r="F11" s="145">
        <v>112678</v>
      </c>
      <c r="G11" s="146"/>
      <c r="H11" s="147"/>
    </row>
    <row r="12" spans="1:8" x14ac:dyDescent="0.15">
      <c r="A12" s="148"/>
      <c r="B12" s="149"/>
      <c r="C12" s="156"/>
      <c r="D12" s="151">
        <v>12689</v>
      </c>
      <c r="E12" s="152"/>
      <c r="F12" s="153">
        <v>55165</v>
      </c>
      <c r="G12" s="154"/>
      <c r="H12" s="155"/>
    </row>
    <row r="13" spans="1:8" x14ac:dyDescent="0.15">
      <c r="A13" s="136"/>
      <c r="B13" s="141"/>
      <c r="C13" s="157"/>
      <c r="D13" s="158">
        <v>169866</v>
      </c>
      <c r="E13" s="159"/>
      <c r="F13" s="160">
        <v>104597</v>
      </c>
      <c r="G13" s="161"/>
      <c r="H13" s="147"/>
    </row>
    <row r="14" spans="1:8" x14ac:dyDescent="0.15">
      <c r="A14" s="148"/>
      <c r="B14" s="149"/>
      <c r="C14" s="150"/>
      <c r="D14" s="151">
        <v>9853</v>
      </c>
      <c r="E14" s="152"/>
      <c r="F14" s="153">
        <v>51519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4.12</v>
      </c>
      <c r="C19" s="162">
        <f>ROUND(VALUE(SUBSTITUTE(実質収支比率等に係る経年分析!G$48,"▲","-")),2)</f>
        <v>10.14</v>
      </c>
      <c r="D19" s="162">
        <f>ROUND(VALUE(SUBSTITUTE(実質収支比率等に係る経年分析!H$48,"▲","-")),2)</f>
        <v>8.4</v>
      </c>
      <c r="E19" s="162">
        <f>ROUND(VALUE(SUBSTITUTE(実質収支比率等に係る経年分析!I$48,"▲","-")),2)</f>
        <v>1.74</v>
      </c>
      <c r="F19" s="162">
        <f>ROUND(VALUE(SUBSTITUTE(実質収支比率等に係る経年分析!J$48,"▲","-")),2)</f>
        <v>12.24</v>
      </c>
    </row>
    <row r="20" spans="1:11" x14ac:dyDescent="0.15">
      <c r="A20" s="162" t="s">
        <v>53</v>
      </c>
      <c r="B20" s="162">
        <f>ROUND(VALUE(SUBSTITUTE(実質収支比率等に係る経年分析!F$47,"▲","-")),2)</f>
        <v>42.64</v>
      </c>
      <c r="C20" s="162">
        <f>ROUND(VALUE(SUBSTITUTE(実質収支比率等に係る経年分析!G$47,"▲","-")),2)</f>
        <v>39.69</v>
      </c>
      <c r="D20" s="162">
        <f>ROUND(VALUE(SUBSTITUTE(実質収支比率等に係る経年分析!H$47,"▲","-")),2)</f>
        <v>45.49</v>
      </c>
      <c r="E20" s="162">
        <f>ROUND(VALUE(SUBSTITUTE(実質収支比率等に係る経年分析!I$47,"▲","-")),2)</f>
        <v>45</v>
      </c>
      <c r="F20" s="162">
        <f>ROUND(VALUE(SUBSTITUTE(実質収支比率等に係る経年分析!J$47,"▲","-")),2)</f>
        <v>37.380000000000003</v>
      </c>
    </row>
    <row r="21" spans="1:11" x14ac:dyDescent="0.15">
      <c r="A21" s="162" t="s">
        <v>54</v>
      </c>
      <c r="B21" s="162">
        <f>IF(ISNUMBER(VALUE(SUBSTITUTE(実質収支比率等に係る経年分析!F$49,"▲","-"))),ROUND(VALUE(SUBSTITUTE(実質収支比率等に係る経年分析!F$49,"▲","-")),2),NA())</f>
        <v>-2.6</v>
      </c>
      <c r="C21" s="162">
        <f>IF(ISNUMBER(VALUE(SUBSTITUTE(実質収支比率等に係る経年分析!G$49,"▲","-"))),ROUND(VALUE(SUBSTITUTE(実質収支比率等に係る経年分析!G$49,"▲","-")),2),NA())</f>
        <v>6.3</v>
      </c>
      <c r="D21" s="162">
        <f>IF(ISNUMBER(VALUE(SUBSTITUTE(実質収支比率等に係る経年分析!H$49,"▲","-"))),ROUND(VALUE(SUBSTITUTE(実質収支比率等に係る経年分析!H$49,"▲","-")),2),NA())</f>
        <v>2.68</v>
      </c>
      <c r="E21" s="162">
        <f>IF(ISNUMBER(VALUE(SUBSTITUTE(実質収支比率等に係る経年分析!I$49,"▲","-"))),ROUND(VALUE(SUBSTITUTE(実質収支比率等に係る経年分析!I$49,"▲","-")),2),NA())</f>
        <v>4.8499999999999996</v>
      </c>
      <c r="F21" s="162">
        <f>IF(ISNUMBER(VALUE(SUBSTITUTE(実質収支比率等に係る経年分析!J$49,"▲","-"))),ROUND(VALUE(SUBSTITUTE(実質収支比率等に係る経年分析!J$49,"▲","-")),2),NA())</f>
        <v>4.72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0.76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0.81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f>IF(ROUND(VALUE(SUBSTITUTE(連結実質赤字比率に係る赤字・黒字の構成分析!F$42,"▲", "-")), 2) &lt; 0, ABS(ROUND(VALUE(SUBSTITUTE(連結実質赤字比率に係る赤字・黒字の構成分析!F$42,"▲", "-")), 2)), NA())</f>
        <v>0.63</v>
      </c>
      <c r="C28" s="163" t="e">
        <f>IF(ROUND(VALUE(SUBSTITUTE(連結実質赤字比率に係る赤字・黒字の構成分析!F$42,"▲", "-")), 2) &gt;= 0, ABS(ROUND(VALUE(SUBSTITUTE(連結実質赤字比率に係る赤字・黒字の構成分析!F$42,"▲", "-")), 2)), NA())</f>
        <v>#N/A</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1.97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1.71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1.18</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2.98</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11.18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7.35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5.36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6.17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7.55</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4.12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10.130000000000001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12.24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593</v>
      </c>
      <c r="E42" s="164"/>
      <c r="F42" s="164"/>
      <c r="G42" s="164">
        <f>'実質公債費比率（分子）の構造'!L$52</f>
        <v>611</v>
      </c>
      <c r="H42" s="164"/>
      <c r="I42" s="164"/>
      <c r="J42" s="164">
        <f>'実質公債費比率（分子）の構造'!M$52</f>
        <v>627</v>
      </c>
      <c r="K42" s="164"/>
      <c r="L42" s="164"/>
      <c r="M42" s="164">
        <f>'実質公債費比率（分子）の構造'!N$52</f>
        <v>605</v>
      </c>
      <c r="N42" s="164"/>
      <c r="O42" s="164"/>
      <c r="P42" s="164">
        <f>'実質公債費比率（分子）の構造'!O$52</f>
        <v>645</v>
      </c>
    </row>
    <row r="43" spans="1:16" x14ac:dyDescent="0.15">
      <c r="A43" s="164" t="s">
        <v>16</v>
      </c>
      <c r="B43" s="164">
        <f>'実質公債費比率（分子）の構造'!K$51</f>
        <v>1</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107</v>
      </c>
      <c r="C45" s="164"/>
      <c r="D45" s="164"/>
      <c r="E45" s="164">
        <f>'実質公債費比率（分子）の構造'!L$49</f>
        <v>110</v>
      </c>
      <c r="F45" s="164"/>
      <c r="G45" s="164"/>
      <c r="H45" s="164">
        <f>'実質公債費比率（分子）の構造'!M$49</f>
        <v>94</v>
      </c>
      <c r="I45" s="164"/>
      <c r="J45" s="164"/>
      <c r="K45" s="164">
        <f>'実質公債費比率（分子）の構造'!N$49</f>
        <v>72</v>
      </c>
      <c r="L45" s="164"/>
      <c r="M45" s="164"/>
      <c r="N45" s="164">
        <f>'実質公債費比率（分子）の構造'!O$49</f>
        <v>51</v>
      </c>
      <c r="O45" s="164"/>
      <c r="P45" s="164"/>
    </row>
    <row r="46" spans="1:16" x14ac:dyDescent="0.15">
      <c r="A46" s="164" t="s">
        <v>64</v>
      </c>
      <c r="B46" s="164">
        <f>'実質公債費比率（分子）の構造'!K$48</f>
        <v>181</v>
      </c>
      <c r="C46" s="164"/>
      <c r="D46" s="164"/>
      <c r="E46" s="164">
        <f>'実質公債費比率（分子）の構造'!L$48</f>
        <v>157</v>
      </c>
      <c r="F46" s="164"/>
      <c r="G46" s="164"/>
      <c r="H46" s="164">
        <f>'実質公債費比率（分子）の構造'!M$48</f>
        <v>168</v>
      </c>
      <c r="I46" s="164"/>
      <c r="J46" s="164"/>
      <c r="K46" s="164">
        <f>'実質公債費比率（分子）の構造'!N$48</f>
        <v>124</v>
      </c>
      <c r="L46" s="164"/>
      <c r="M46" s="164"/>
      <c r="N46" s="164">
        <f>'実質公債費比率（分子）の構造'!O$48</f>
        <v>100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685</v>
      </c>
      <c r="C49" s="164"/>
      <c r="D49" s="164"/>
      <c r="E49" s="164">
        <f>'実質公債費比率（分子）の構造'!L$45</f>
        <v>720</v>
      </c>
      <c r="F49" s="164"/>
      <c r="G49" s="164"/>
      <c r="H49" s="164">
        <f>'実質公債費比率（分子）の構造'!M$45</f>
        <v>767</v>
      </c>
      <c r="I49" s="164"/>
      <c r="J49" s="164"/>
      <c r="K49" s="164">
        <f>'実質公債費比率（分子）の構造'!N$45</f>
        <v>784</v>
      </c>
      <c r="L49" s="164"/>
      <c r="M49" s="164"/>
      <c r="N49" s="164">
        <f>'実質公債費比率（分子）の構造'!O$45</f>
        <v>794</v>
      </c>
      <c r="O49" s="164"/>
      <c r="P49" s="164"/>
    </row>
    <row r="50" spans="1:16" x14ac:dyDescent="0.15">
      <c r="A50" s="164" t="s">
        <v>67</v>
      </c>
      <c r="B50" s="164" t="e">
        <f>NA()</f>
        <v>#N/A</v>
      </c>
      <c r="C50" s="164">
        <f>IF(ISNUMBER('実質公債費比率（分子）の構造'!K$53),'実質公債費比率（分子）の構造'!K$53,NA())</f>
        <v>381</v>
      </c>
      <c r="D50" s="164" t="e">
        <f>NA()</f>
        <v>#N/A</v>
      </c>
      <c r="E50" s="164" t="e">
        <f>NA()</f>
        <v>#N/A</v>
      </c>
      <c r="F50" s="164">
        <f>IF(ISNUMBER('実質公債費比率（分子）の構造'!L$53),'実質公債費比率（分子）の構造'!L$53,NA())</f>
        <v>376</v>
      </c>
      <c r="G50" s="164" t="e">
        <f>NA()</f>
        <v>#N/A</v>
      </c>
      <c r="H50" s="164" t="e">
        <f>NA()</f>
        <v>#N/A</v>
      </c>
      <c r="I50" s="164">
        <f>IF(ISNUMBER('実質公債費比率（分子）の構造'!M$53),'実質公債費比率（分子）の構造'!M$53,NA())</f>
        <v>402</v>
      </c>
      <c r="J50" s="164" t="e">
        <f>NA()</f>
        <v>#N/A</v>
      </c>
      <c r="K50" s="164" t="e">
        <f>NA()</f>
        <v>#N/A</v>
      </c>
      <c r="L50" s="164">
        <f>IF(ISNUMBER('実質公債費比率（分子）の構造'!N$53),'実質公債費比率（分子）の構造'!N$53,NA())</f>
        <v>375</v>
      </c>
      <c r="M50" s="164" t="e">
        <f>NA()</f>
        <v>#N/A</v>
      </c>
      <c r="N50" s="164" t="e">
        <f>NA()</f>
        <v>#N/A</v>
      </c>
      <c r="O50" s="164">
        <f>IF(ISNUMBER('実質公債費比率（分子）の構造'!O$53),'実質公債費比率（分子）の構造'!O$53,NA())</f>
        <v>300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6193</v>
      </c>
      <c r="E56" s="163"/>
      <c r="F56" s="163"/>
      <c r="G56" s="163">
        <f>'将来負担比率（分子）の構造'!J$52</f>
        <v>5762</v>
      </c>
      <c r="H56" s="163"/>
      <c r="I56" s="163"/>
      <c r="J56" s="163">
        <f>'将来負担比率（分子）の構造'!K$52</f>
        <v>6080</v>
      </c>
      <c r="K56" s="163"/>
      <c r="L56" s="163"/>
      <c r="M56" s="163">
        <f>'将来負担比率（分子）の構造'!L$52</f>
        <v>6305</v>
      </c>
      <c r="N56" s="163"/>
      <c r="O56" s="163"/>
      <c r="P56" s="163">
        <f>'将来負担比率（分子）の構造'!M$52</f>
        <v>6051</v>
      </c>
    </row>
    <row r="57" spans="1:16" x14ac:dyDescent="0.15">
      <c r="A57" s="163" t="s">
        <v>42</v>
      </c>
      <c r="B57" s="163"/>
      <c r="C57" s="163"/>
      <c r="D57" s="163">
        <f>'将来負担比率（分子）の構造'!I$51</f>
        <v>479</v>
      </c>
      <c r="E57" s="163"/>
      <c r="F57" s="163"/>
      <c r="G57" s="163">
        <f>'将来負担比率（分子）の構造'!J$51</f>
        <v>475</v>
      </c>
      <c r="H57" s="163"/>
      <c r="I57" s="163"/>
      <c r="J57" s="163">
        <f>'将来負担比率（分子）の構造'!K$51</f>
        <v>486</v>
      </c>
      <c r="K57" s="163"/>
      <c r="L57" s="163"/>
      <c r="M57" s="163">
        <f>'将来負担比率（分子）の構造'!L$51</f>
        <v>452</v>
      </c>
      <c r="N57" s="163"/>
      <c r="O57" s="163"/>
      <c r="P57" s="163">
        <f>'将来負担比率（分子）の構造'!M$51</f>
        <v>407</v>
      </c>
    </row>
    <row r="58" spans="1:16" x14ac:dyDescent="0.15">
      <c r="A58" s="163" t="s">
        <v>41</v>
      </c>
      <c r="B58" s="163"/>
      <c r="C58" s="163"/>
      <c r="D58" s="163">
        <f>'将来負担比率（分子）の構造'!I$50</f>
        <v>2134</v>
      </c>
      <c r="E58" s="163"/>
      <c r="F58" s="163"/>
      <c r="G58" s="163">
        <f>'将来負担比率（分子）の構造'!J$50</f>
        <v>2686</v>
      </c>
      <c r="H58" s="163"/>
      <c r="I58" s="163"/>
      <c r="J58" s="163">
        <f>'将来負担比率（分子）の構造'!K$50</f>
        <v>3059</v>
      </c>
      <c r="K58" s="163"/>
      <c r="L58" s="163"/>
      <c r="M58" s="163">
        <f>'将来負担比率（分子）の構造'!L$50</f>
        <v>2627</v>
      </c>
      <c r="N58" s="163"/>
      <c r="O58" s="163"/>
      <c r="P58" s="163">
        <f>'将来負担比率（分子）の構造'!M$50</f>
        <v>2366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15</v>
      </c>
      <c r="C62" s="163"/>
      <c r="D62" s="163"/>
      <c r="E62" s="163">
        <f>'将来負担比率（分子）の構造'!J$45</f>
        <v>44</v>
      </c>
      <c r="F62" s="163"/>
      <c r="G62" s="163"/>
      <c r="H62" s="163">
        <f>'将来負担比率（分子）の構造'!K$45</f>
        <v>45</v>
      </c>
      <c r="I62" s="163"/>
      <c r="J62" s="163"/>
      <c r="K62" s="163">
        <f>'将来負担比率（分子）の構造'!L$45</f>
        <v>9</v>
      </c>
      <c r="L62" s="163"/>
      <c r="M62" s="163"/>
      <c r="N62" s="163">
        <f>'将来負担比率（分子）の構造'!M$45</f>
        <v>0</v>
      </c>
      <c r="O62" s="163"/>
      <c r="P62" s="163"/>
    </row>
    <row r="63" spans="1:16" x14ac:dyDescent="0.15">
      <c r="A63" s="163" t="s">
        <v>34</v>
      </c>
      <c r="B63" s="163">
        <f>'将来負担比率（分子）の構造'!I$44</f>
        <v>473</v>
      </c>
      <c r="C63" s="163"/>
      <c r="D63" s="163"/>
      <c r="E63" s="163">
        <f>'将来負担比率（分子）の構造'!J$44</f>
        <v>366</v>
      </c>
      <c r="F63" s="163"/>
      <c r="G63" s="163"/>
      <c r="H63" s="163">
        <f>'将来負担比率（分子）の構造'!K$44</f>
        <v>340</v>
      </c>
      <c r="I63" s="163"/>
      <c r="J63" s="163"/>
      <c r="K63" s="163">
        <f>'将来負担比率（分子）の構造'!L$44</f>
        <v>588</v>
      </c>
      <c r="L63" s="163"/>
      <c r="M63" s="163"/>
      <c r="N63" s="163">
        <f>'将来負担比率（分子）の構造'!M$44</f>
        <v>973</v>
      </c>
      <c r="O63" s="163"/>
      <c r="P63" s="163"/>
    </row>
    <row r="64" spans="1:16" x14ac:dyDescent="0.15">
      <c r="A64" s="163" t="s">
        <v>33</v>
      </c>
      <c r="B64" s="163">
        <f>'将来負担比率（分子）の構造'!I$43</f>
        <v>933</v>
      </c>
      <c r="C64" s="163"/>
      <c r="D64" s="163"/>
      <c r="E64" s="163">
        <f>'将来負担比率（分子）の構造'!J$43</f>
        <v>847</v>
      </c>
      <c r="F64" s="163"/>
      <c r="G64" s="163"/>
      <c r="H64" s="163">
        <f>'将来負担比率（分子）の構造'!K$43</f>
        <v>881</v>
      </c>
      <c r="I64" s="163"/>
      <c r="J64" s="163"/>
      <c r="K64" s="163">
        <f>'将来負担比率（分子）の構造'!L$43</f>
        <v>596</v>
      </c>
      <c r="L64" s="163"/>
      <c r="M64" s="163"/>
      <c r="N64" s="163">
        <f>'将来負担比率（分子）の構造'!M$43</f>
        <v>621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8307</v>
      </c>
      <c r="C66" s="163"/>
      <c r="D66" s="163"/>
      <c r="E66" s="163">
        <f>'将来負担比率（分子）の構造'!J$41</f>
        <v>8345</v>
      </c>
      <c r="F66" s="163"/>
      <c r="G66" s="163"/>
      <c r="H66" s="163">
        <f>'将来負担比率（分子）の構造'!K$41</f>
        <v>8109</v>
      </c>
      <c r="I66" s="163"/>
      <c r="J66" s="163"/>
      <c r="K66" s="163">
        <f>'将来負担比率（分子）の構造'!L$41</f>
        <v>7718</v>
      </c>
      <c r="L66" s="163"/>
      <c r="M66" s="163"/>
      <c r="N66" s="163">
        <f>'将来負担比率（分子）の構造'!M$41</f>
        <v>7385</v>
      </c>
      <c r="O66" s="163"/>
      <c r="P66" s="163"/>
    </row>
    <row r="67" spans="1:16" x14ac:dyDescent="0.15">
      <c r="A67" s="163" t="s">
        <v>71</v>
      </c>
      <c r="B67" s="163" t="e">
        <f>NA()</f>
        <v>#N/A</v>
      </c>
      <c r="C67" s="163">
        <f>IF(ISNUMBER('将来負担比率（分子）の構造'!I$53), IF('将来負担比率（分子）の構造'!I$53 &lt; 0, 0, '将来負担比率（分子）の構造'!I$53), NA())</f>
        <v>921</v>
      </c>
      <c r="D67" s="163" t="e">
        <f>NA()</f>
        <v>#N/A</v>
      </c>
      <c r="E67" s="163" t="e">
        <f>NA()</f>
        <v>#N/A</v>
      </c>
      <c r="F67" s="163">
        <f>IF(ISNUMBER('将来負担比率（分子）の構造'!J$53), IF('将来負担比率（分子）の構造'!J$53 &lt; 0, 0, '将来負担比率（分子）の構造'!J$53), NA())</f>
        <v>677</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156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1965</v>
      </c>
      <c r="C72" s="167">
        <f>基金残高に係る経年分析!G55</f>
        <v>1990</v>
      </c>
      <c r="D72" s="167">
        <f>基金残高に係る経年分析!H55</f>
        <v>1721</v>
      </c>
    </row>
    <row r="73" spans="1:16" x14ac:dyDescent="0.15">
      <c r="A73" s="166" t="s">
        <v>74</v>
      </c>
      <c r="B73" s="167">
        <f>基金残高に係る経年分析!F56</f>
        <v>528</v>
      </c>
      <c r="C73" s="167">
        <f>基金残高に係る経年分析!G56</f>
        <v>79</v>
      </c>
      <c r="D73" s="167">
        <f>基金残高に係る経年分析!H56</f>
        <v>91</v>
      </c>
    </row>
    <row r="74" spans="1:16" x14ac:dyDescent="0.15">
      <c r="A74" s="166" t="s">
        <v>75</v>
      </c>
      <c r="B74" s="167">
        <f>基金残高に係る経年分析!F57</f>
        <v>565</v>
      </c>
      <c r="C74" s="167">
        <f>基金残高に係る経年分析!G57</f>
        <v>559</v>
      </c>
      <c r="D74" s="167">
        <f>基金残高に係る経年分析!H57</f>
        <v>554</v>
      </c>
    </row>
  </sheetData>
  <sheetProtection algorithmName="SHA-512" hashValue="jKHNxuy3AgMqYRRS1ib0gaeY8UvvitemTH+63Gnmt41sIiQosa6iOcFRZOuFlA6FQRRZfhAeLD86Xowk2urMZQ==" saltValue="4y8zMilYEHF3WizKQVZpM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G19" sqref="BG19:BN19"/>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1595817</v>
      </c>
      <c r="S5" s="613"/>
      <c r="T5" s="613"/>
      <c r="U5" s="613"/>
      <c r="V5" s="613"/>
      <c r="W5" s="613"/>
      <c r="X5" s="613"/>
      <c r="Y5" s="614"/>
      <c r="Z5" s="615">
        <v>15.2</v>
      </c>
      <c r="AA5" s="615"/>
      <c r="AB5" s="615"/>
      <c r="AC5" s="615"/>
      <c r="AD5" s="616">
        <v>1595817</v>
      </c>
      <c r="AE5" s="616"/>
      <c r="AF5" s="616"/>
      <c r="AG5" s="616"/>
      <c r="AH5" s="616"/>
      <c r="AI5" s="616"/>
      <c r="AJ5" s="616"/>
      <c r="AK5" s="616"/>
      <c r="AL5" s="617">
        <v>33.4</v>
      </c>
      <c r="AM5" s="618"/>
      <c r="AN5" s="618"/>
      <c r="AO5" s="619"/>
      <c r="AP5" s="609" t="s">
        <v>216</v>
      </c>
      <c r="AQ5" s="610"/>
      <c r="AR5" s="610"/>
      <c r="AS5" s="610"/>
      <c r="AT5" s="610"/>
      <c r="AU5" s="610"/>
      <c r="AV5" s="610"/>
      <c r="AW5" s="610"/>
      <c r="AX5" s="610"/>
      <c r="AY5" s="610"/>
      <c r="AZ5" s="610"/>
      <c r="BA5" s="610"/>
      <c r="BB5" s="610"/>
      <c r="BC5" s="610"/>
      <c r="BD5" s="610"/>
      <c r="BE5" s="610"/>
      <c r="BF5" s="611"/>
      <c r="BG5" s="623">
        <v>1584431</v>
      </c>
      <c r="BH5" s="624"/>
      <c r="BI5" s="624"/>
      <c r="BJ5" s="624"/>
      <c r="BK5" s="624"/>
      <c r="BL5" s="624"/>
      <c r="BM5" s="624"/>
      <c r="BN5" s="625"/>
      <c r="BO5" s="626">
        <v>99.3</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48142</v>
      </c>
      <c r="S6" s="624"/>
      <c r="T6" s="624"/>
      <c r="U6" s="624"/>
      <c r="V6" s="624"/>
      <c r="W6" s="624"/>
      <c r="X6" s="624"/>
      <c r="Y6" s="625"/>
      <c r="Z6" s="626">
        <v>0.5</v>
      </c>
      <c r="AA6" s="626"/>
      <c r="AB6" s="626"/>
      <c r="AC6" s="626"/>
      <c r="AD6" s="627">
        <v>48142</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1584431</v>
      </c>
      <c r="BH6" s="624"/>
      <c r="BI6" s="624"/>
      <c r="BJ6" s="624"/>
      <c r="BK6" s="624"/>
      <c r="BL6" s="624"/>
      <c r="BM6" s="624"/>
      <c r="BN6" s="625"/>
      <c r="BO6" s="626">
        <v>99.3</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87390</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87390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242</v>
      </c>
      <c r="S7" s="624"/>
      <c r="T7" s="624"/>
      <c r="U7" s="624"/>
      <c r="V7" s="624"/>
      <c r="W7" s="624"/>
      <c r="X7" s="624"/>
      <c r="Y7" s="625"/>
      <c r="Z7" s="626">
        <v>0</v>
      </c>
      <c r="AA7" s="626"/>
      <c r="AB7" s="626"/>
      <c r="AC7" s="626"/>
      <c r="AD7" s="627">
        <v>242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492722</v>
      </c>
      <c r="BH7" s="624"/>
      <c r="BI7" s="624"/>
      <c r="BJ7" s="624"/>
      <c r="BK7" s="624"/>
      <c r="BL7" s="624"/>
      <c r="BM7" s="624"/>
      <c r="BN7" s="625"/>
      <c r="BO7" s="626">
        <v>30.9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1216917</v>
      </c>
      <c r="CS7" s="624"/>
      <c r="CT7" s="624"/>
      <c r="CU7" s="624"/>
      <c r="CV7" s="624"/>
      <c r="CW7" s="624"/>
      <c r="CX7" s="624"/>
      <c r="CY7" s="625"/>
      <c r="CZ7" s="626">
        <v>12.4</v>
      </c>
      <c r="DA7" s="626"/>
      <c r="DB7" s="626"/>
      <c r="DC7" s="626"/>
      <c r="DD7" s="632">
        <v>78044</v>
      </c>
      <c r="DE7" s="624"/>
      <c r="DF7" s="624"/>
      <c r="DG7" s="624"/>
      <c r="DH7" s="624"/>
      <c r="DI7" s="624"/>
      <c r="DJ7" s="624"/>
      <c r="DK7" s="624"/>
      <c r="DL7" s="624"/>
      <c r="DM7" s="624"/>
      <c r="DN7" s="624"/>
      <c r="DO7" s="624"/>
      <c r="DP7" s="625"/>
      <c r="DQ7" s="632">
        <v>984182</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2461</v>
      </c>
      <c r="S8" s="624"/>
      <c r="T8" s="624"/>
      <c r="U8" s="624"/>
      <c r="V8" s="624"/>
      <c r="W8" s="624"/>
      <c r="X8" s="624"/>
      <c r="Y8" s="625"/>
      <c r="Z8" s="626">
        <v>0</v>
      </c>
      <c r="AA8" s="626"/>
      <c r="AB8" s="626"/>
      <c r="AC8" s="626"/>
      <c r="AD8" s="627">
        <v>2461</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16267</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3443654</v>
      </c>
      <c r="CS8" s="624"/>
      <c r="CT8" s="624"/>
      <c r="CU8" s="624"/>
      <c r="CV8" s="624"/>
      <c r="CW8" s="624"/>
      <c r="CX8" s="624"/>
      <c r="CY8" s="625"/>
      <c r="CZ8" s="626">
        <v>35</v>
      </c>
      <c r="DA8" s="626"/>
      <c r="DB8" s="626"/>
      <c r="DC8" s="626"/>
      <c r="DD8" s="632" t="s">
        <v>122</v>
      </c>
      <c r="DE8" s="624"/>
      <c r="DF8" s="624"/>
      <c r="DG8" s="624"/>
      <c r="DH8" s="624"/>
      <c r="DI8" s="624"/>
      <c r="DJ8" s="624"/>
      <c r="DK8" s="624"/>
      <c r="DL8" s="624"/>
      <c r="DM8" s="624"/>
      <c r="DN8" s="624"/>
      <c r="DO8" s="624"/>
      <c r="DP8" s="625"/>
      <c r="DQ8" s="632">
        <v>1621065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5462</v>
      </c>
      <c r="S9" s="624"/>
      <c r="T9" s="624"/>
      <c r="U9" s="624"/>
      <c r="V9" s="624"/>
      <c r="W9" s="624"/>
      <c r="X9" s="624"/>
      <c r="Y9" s="625"/>
      <c r="Z9" s="626">
        <v>0.1</v>
      </c>
      <c r="AA9" s="626"/>
      <c r="AB9" s="626"/>
      <c r="AC9" s="626"/>
      <c r="AD9" s="627">
        <v>5462</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339889</v>
      </c>
      <c r="BH9" s="624"/>
      <c r="BI9" s="624"/>
      <c r="BJ9" s="624"/>
      <c r="BK9" s="624"/>
      <c r="BL9" s="624"/>
      <c r="BM9" s="624"/>
      <c r="BN9" s="625"/>
      <c r="BO9" s="626">
        <v>21.3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583548</v>
      </c>
      <c r="CS9" s="624"/>
      <c r="CT9" s="624"/>
      <c r="CU9" s="624"/>
      <c r="CV9" s="624"/>
      <c r="CW9" s="624"/>
      <c r="CX9" s="624"/>
      <c r="CY9" s="625"/>
      <c r="CZ9" s="626">
        <v>5.9</v>
      </c>
      <c r="DA9" s="626"/>
      <c r="DB9" s="626"/>
      <c r="DC9" s="626"/>
      <c r="DD9" s="632" t="s">
        <v>122</v>
      </c>
      <c r="DE9" s="624"/>
      <c r="DF9" s="624"/>
      <c r="DG9" s="624"/>
      <c r="DH9" s="624"/>
      <c r="DI9" s="624"/>
      <c r="DJ9" s="624"/>
      <c r="DK9" s="624"/>
      <c r="DL9" s="624"/>
      <c r="DM9" s="624"/>
      <c r="DN9" s="624"/>
      <c r="DO9" s="624"/>
      <c r="DP9" s="625"/>
      <c r="DQ9" s="632">
        <v>464876</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35934</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326067</v>
      </c>
      <c r="S11" s="624"/>
      <c r="T11" s="624"/>
      <c r="U11" s="624"/>
      <c r="V11" s="624"/>
      <c r="W11" s="624"/>
      <c r="X11" s="624"/>
      <c r="Y11" s="625"/>
      <c r="Z11" s="628">
        <v>3.1</v>
      </c>
      <c r="AA11" s="629"/>
      <c r="AB11" s="629"/>
      <c r="AC11" s="635"/>
      <c r="AD11" s="632">
        <v>326067</v>
      </c>
      <c r="AE11" s="624"/>
      <c r="AF11" s="624"/>
      <c r="AG11" s="624"/>
      <c r="AH11" s="624"/>
      <c r="AI11" s="624"/>
      <c r="AJ11" s="624"/>
      <c r="AK11" s="625"/>
      <c r="AL11" s="628">
        <v>6.8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100632</v>
      </c>
      <c r="BH11" s="624"/>
      <c r="BI11" s="624"/>
      <c r="BJ11" s="624"/>
      <c r="BK11" s="624"/>
      <c r="BL11" s="624"/>
      <c r="BM11" s="624"/>
      <c r="BN11" s="625"/>
      <c r="BO11" s="626">
        <v>6.3</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877637</v>
      </c>
      <c r="CS11" s="624"/>
      <c r="CT11" s="624"/>
      <c r="CU11" s="624"/>
      <c r="CV11" s="624"/>
      <c r="CW11" s="624"/>
      <c r="CX11" s="624"/>
      <c r="CY11" s="625"/>
      <c r="CZ11" s="626">
        <v>8.9</v>
      </c>
      <c r="DA11" s="626"/>
      <c r="DB11" s="626"/>
      <c r="DC11" s="626"/>
      <c r="DD11" s="632">
        <v>677780</v>
      </c>
      <c r="DE11" s="624"/>
      <c r="DF11" s="624"/>
      <c r="DG11" s="624"/>
      <c r="DH11" s="624"/>
      <c r="DI11" s="624"/>
      <c r="DJ11" s="624"/>
      <c r="DK11" s="624"/>
      <c r="DL11" s="624"/>
      <c r="DM11" s="624"/>
      <c r="DN11" s="624"/>
      <c r="DO11" s="624"/>
      <c r="DP11" s="625"/>
      <c r="DQ11" s="632">
        <v>209568</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25166</v>
      </c>
      <c r="S12" s="624"/>
      <c r="T12" s="624"/>
      <c r="U12" s="624"/>
      <c r="V12" s="624"/>
      <c r="W12" s="624"/>
      <c r="X12" s="624"/>
      <c r="Y12" s="625"/>
      <c r="Z12" s="626">
        <v>0.2</v>
      </c>
      <c r="AA12" s="626"/>
      <c r="AB12" s="626"/>
      <c r="AC12" s="626"/>
      <c r="AD12" s="627">
        <v>25166</v>
      </c>
      <c r="AE12" s="627"/>
      <c r="AF12" s="627"/>
      <c r="AG12" s="627"/>
      <c r="AH12" s="627"/>
      <c r="AI12" s="627"/>
      <c r="AJ12" s="627"/>
      <c r="AK12" s="627"/>
      <c r="AL12" s="628">
        <v>0.5</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968974</v>
      </c>
      <c r="BH12" s="624"/>
      <c r="BI12" s="624"/>
      <c r="BJ12" s="624"/>
      <c r="BK12" s="624"/>
      <c r="BL12" s="624"/>
      <c r="BM12" s="624"/>
      <c r="BN12" s="625"/>
      <c r="BO12" s="626">
        <v>60.7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184384</v>
      </c>
      <c r="CS12" s="624"/>
      <c r="CT12" s="624"/>
      <c r="CU12" s="624"/>
      <c r="CV12" s="624"/>
      <c r="CW12" s="624"/>
      <c r="CX12" s="624"/>
      <c r="CY12" s="625"/>
      <c r="CZ12" s="626">
        <v>1.9</v>
      </c>
      <c r="DA12" s="626"/>
      <c r="DB12" s="626"/>
      <c r="DC12" s="626"/>
      <c r="DD12" s="632" t="s">
        <v>122</v>
      </c>
      <c r="DE12" s="624"/>
      <c r="DF12" s="624"/>
      <c r="DG12" s="624"/>
      <c r="DH12" s="624"/>
      <c r="DI12" s="624"/>
      <c r="DJ12" s="624"/>
      <c r="DK12" s="624"/>
      <c r="DL12" s="624"/>
      <c r="DM12" s="624"/>
      <c r="DN12" s="624"/>
      <c r="DO12" s="624"/>
      <c r="DP12" s="625"/>
      <c r="DQ12" s="632">
        <v>66886</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963481</v>
      </c>
      <c r="BH13" s="624"/>
      <c r="BI13" s="624"/>
      <c r="BJ13" s="624"/>
      <c r="BK13" s="624"/>
      <c r="BL13" s="624"/>
      <c r="BM13" s="624"/>
      <c r="BN13" s="625"/>
      <c r="BO13" s="626">
        <v>60.4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1039624</v>
      </c>
      <c r="CS13" s="624"/>
      <c r="CT13" s="624"/>
      <c r="CU13" s="624"/>
      <c r="CV13" s="624"/>
      <c r="CW13" s="624"/>
      <c r="CX13" s="624"/>
      <c r="CY13" s="625"/>
      <c r="CZ13" s="626">
        <v>10.6</v>
      </c>
      <c r="DA13" s="626"/>
      <c r="DB13" s="626"/>
      <c r="DC13" s="626"/>
      <c r="DD13" s="632">
        <v>712731</v>
      </c>
      <c r="DE13" s="624"/>
      <c r="DF13" s="624"/>
      <c r="DG13" s="624"/>
      <c r="DH13" s="624"/>
      <c r="DI13" s="624"/>
      <c r="DJ13" s="624"/>
      <c r="DK13" s="624"/>
      <c r="DL13" s="624"/>
      <c r="DM13" s="624"/>
      <c r="DN13" s="624"/>
      <c r="DO13" s="624"/>
      <c r="DP13" s="625"/>
      <c r="DQ13" s="632">
        <v>305588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62056</v>
      </c>
      <c r="BH14" s="624"/>
      <c r="BI14" s="624"/>
      <c r="BJ14" s="624"/>
      <c r="BK14" s="624"/>
      <c r="BL14" s="624"/>
      <c r="BM14" s="624"/>
      <c r="BN14" s="625"/>
      <c r="BO14" s="626">
        <v>3.9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299633</v>
      </c>
      <c r="CS14" s="624"/>
      <c r="CT14" s="624"/>
      <c r="CU14" s="624"/>
      <c r="CV14" s="624"/>
      <c r="CW14" s="624"/>
      <c r="CX14" s="624"/>
      <c r="CY14" s="625"/>
      <c r="CZ14" s="626">
        <v>3</v>
      </c>
      <c r="DA14" s="626"/>
      <c r="DB14" s="626"/>
      <c r="DC14" s="626"/>
      <c r="DD14" s="632" t="s">
        <v>122</v>
      </c>
      <c r="DE14" s="624"/>
      <c r="DF14" s="624"/>
      <c r="DG14" s="624"/>
      <c r="DH14" s="624"/>
      <c r="DI14" s="624"/>
      <c r="DJ14" s="624"/>
      <c r="DK14" s="624"/>
      <c r="DL14" s="624"/>
      <c r="DM14" s="624"/>
      <c r="DN14" s="624"/>
      <c r="DO14" s="624"/>
      <c r="DP14" s="625"/>
      <c r="DQ14" s="632">
        <v>299633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5563</v>
      </c>
      <c r="S15" s="624"/>
      <c r="T15" s="624"/>
      <c r="U15" s="624"/>
      <c r="V15" s="624"/>
      <c r="W15" s="624"/>
      <c r="X15" s="624"/>
      <c r="Y15" s="625"/>
      <c r="Z15" s="626">
        <v>0.1</v>
      </c>
      <c r="AA15" s="626"/>
      <c r="AB15" s="626"/>
      <c r="AC15" s="626"/>
      <c r="AD15" s="627">
        <v>5563</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54362</v>
      </c>
      <c r="BH15" s="624"/>
      <c r="BI15" s="624"/>
      <c r="BJ15" s="624"/>
      <c r="BK15" s="624"/>
      <c r="BL15" s="624"/>
      <c r="BM15" s="624"/>
      <c r="BN15" s="625"/>
      <c r="BO15" s="626">
        <v>3.4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1146510</v>
      </c>
      <c r="CS15" s="624"/>
      <c r="CT15" s="624"/>
      <c r="CU15" s="624"/>
      <c r="CV15" s="624"/>
      <c r="CW15" s="624"/>
      <c r="CX15" s="624"/>
      <c r="CY15" s="625"/>
      <c r="CZ15" s="626">
        <v>11.7</v>
      </c>
      <c r="DA15" s="626"/>
      <c r="DB15" s="626"/>
      <c r="DC15" s="626"/>
      <c r="DD15" s="632">
        <v>91248</v>
      </c>
      <c r="DE15" s="624"/>
      <c r="DF15" s="624"/>
      <c r="DG15" s="624"/>
      <c r="DH15" s="624"/>
      <c r="DI15" s="624"/>
      <c r="DJ15" s="624"/>
      <c r="DK15" s="624"/>
      <c r="DL15" s="624"/>
      <c r="DM15" s="624"/>
      <c r="DN15" s="624"/>
      <c r="DO15" s="624"/>
      <c r="DP15" s="625"/>
      <c r="DQ15" s="632">
        <v>805433</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28700</v>
      </c>
      <c r="S16" s="624"/>
      <c r="T16" s="624"/>
      <c r="U16" s="624"/>
      <c r="V16" s="624"/>
      <c r="W16" s="624"/>
      <c r="X16" s="624"/>
      <c r="Y16" s="625"/>
      <c r="Z16" s="626">
        <v>0.3</v>
      </c>
      <c r="AA16" s="626"/>
      <c r="AB16" s="626"/>
      <c r="AC16" s="626"/>
      <c r="AD16" s="627">
        <v>28700</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6317</v>
      </c>
      <c r="BH16" s="624"/>
      <c r="BI16" s="624"/>
      <c r="BJ16" s="624"/>
      <c r="BK16" s="624"/>
      <c r="BL16" s="624"/>
      <c r="BM16" s="624"/>
      <c r="BN16" s="625"/>
      <c r="BO16" s="626">
        <v>0.4</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162048</v>
      </c>
      <c r="CS16" s="624"/>
      <c r="CT16" s="624"/>
      <c r="CU16" s="624"/>
      <c r="CV16" s="624"/>
      <c r="CW16" s="624"/>
      <c r="CX16" s="624"/>
      <c r="CY16" s="625"/>
      <c r="CZ16" s="626">
        <v>1.6</v>
      </c>
      <c r="DA16" s="626"/>
      <c r="DB16" s="626"/>
      <c r="DC16" s="626"/>
      <c r="DD16" s="632" t="s">
        <v>122</v>
      </c>
      <c r="DE16" s="624"/>
      <c r="DF16" s="624"/>
      <c r="DG16" s="624"/>
      <c r="DH16" s="624"/>
      <c r="DI16" s="624"/>
      <c r="DJ16" s="624"/>
      <c r="DK16" s="624"/>
      <c r="DL16" s="624"/>
      <c r="DM16" s="624"/>
      <c r="DN16" s="624"/>
      <c r="DO16" s="624"/>
      <c r="DP16" s="625"/>
      <c r="DQ16" s="632">
        <v>53660</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48348</v>
      </c>
      <c r="S17" s="624"/>
      <c r="T17" s="624"/>
      <c r="U17" s="624"/>
      <c r="V17" s="624"/>
      <c r="W17" s="624"/>
      <c r="X17" s="624"/>
      <c r="Y17" s="625"/>
      <c r="Z17" s="626">
        <v>0.5</v>
      </c>
      <c r="AA17" s="626"/>
      <c r="AB17" s="626"/>
      <c r="AC17" s="626"/>
      <c r="AD17" s="627">
        <v>48348</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794150</v>
      </c>
      <c r="CS17" s="624"/>
      <c r="CT17" s="624"/>
      <c r="CU17" s="624"/>
      <c r="CV17" s="624"/>
      <c r="CW17" s="624"/>
      <c r="CX17" s="624"/>
      <c r="CY17" s="625"/>
      <c r="CZ17" s="626">
        <v>8.1</v>
      </c>
      <c r="DA17" s="626"/>
      <c r="DB17" s="626"/>
      <c r="DC17" s="626"/>
      <c r="DD17" s="632" t="s">
        <v>122</v>
      </c>
      <c r="DE17" s="624"/>
      <c r="DF17" s="624"/>
      <c r="DG17" s="624"/>
      <c r="DH17" s="624"/>
      <c r="DI17" s="624"/>
      <c r="DJ17" s="624"/>
      <c r="DK17" s="624"/>
      <c r="DL17" s="624"/>
      <c r="DM17" s="624"/>
      <c r="DN17" s="624"/>
      <c r="DO17" s="624"/>
      <c r="DP17" s="625"/>
      <c r="DQ17" s="632">
        <v>744972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6490</v>
      </c>
      <c r="S18" s="624"/>
      <c r="T18" s="624"/>
      <c r="U18" s="624"/>
      <c r="V18" s="624"/>
      <c r="W18" s="624"/>
      <c r="X18" s="624"/>
      <c r="Y18" s="625"/>
      <c r="Z18" s="626">
        <v>0.1</v>
      </c>
      <c r="AA18" s="626"/>
      <c r="AB18" s="626"/>
      <c r="AC18" s="626"/>
      <c r="AD18" s="627">
        <v>6490</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41844</v>
      </c>
      <c r="S19" s="624"/>
      <c r="T19" s="624"/>
      <c r="U19" s="624"/>
      <c r="V19" s="624"/>
      <c r="W19" s="624"/>
      <c r="X19" s="624"/>
      <c r="Y19" s="625"/>
      <c r="Z19" s="626">
        <v>0.4</v>
      </c>
      <c r="AA19" s="626"/>
      <c r="AB19" s="626"/>
      <c r="AC19" s="626"/>
      <c r="AD19" s="627">
        <v>41844</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11386</v>
      </c>
      <c r="BH19" s="624"/>
      <c r="BI19" s="624"/>
      <c r="BJ19" s="624"/>
      <c r="BK19" s="624"/>
      <c r="BL19" s="624"/>
      <c r="BM19" s="624"/>
      <c r="BN19" s="625"/>
      <c r="BO19" s="626">
        <v>0.7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14</v>
      </c>
      <c r="S20" s="624"/>
      <c r="T20" s="624"/>
      <c r="U20" s="624"/>
      <c r="V20" s="624"/>
      <c r="W20" s="624"/>
      <c r="X20" s="624"/>
      <c r="Y20" s="625"/>
      <c r="Z20" s="626">
        <v>0</v>
      </c>
      <c r="AA20" s="626"/>
      <c r="AB20" s="626"/>
      <c r="AC20" s="626"/>
      <c r="AD20" s="627">
        <v>14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11386</v>
      </c>
      <c r="BH20" s="624"/>
      <c r="BI20" s="624"/>
      <c r="BJ20" s="624"/>
      <c r="BK20" s="624"/>
      <c r="BL20" s="624"/>
      <c r="BM20" s="624"/>
      <c r="BN20" s="625"/>
      <c r="BO20" s="626">
        <v>0.7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9835495</v>
      </c>
      <c r="CS20" s="624"/>
      <c r="CT20" s="624"/>
      <c r="CU20" s="624"/>
      <c r="CV20" s="624"/>
      <c r="CW20" s="624"/>
      <c r="CX20" s="624"/>
      <c r="CY20" s="625"/>
      <c r="CZ20" s="626">
        <v>100</v>
      </c>
      <c r="DA20" s="626"/>
      <c r="DB20" s="626"/>
      <c r="DC20" s="626"/>
      <c r="DD20" s="632">
        <v>1559803</v>
      </c>
      <c r="DE20" s="624"/>
      <c r="DF20" s="624"/>
      <c r="DG20" s="624"/>
      <c r="DH20" s="624"/>
      <c r="DI20" s="624"/>
      <c r="DJ20" s="624"/>
      <c r="DK20" s="624"/>
      <c r="DL20" s="624"/>
      <c r="DM20" s="624"/>
      <c r="DN20" s="624"/>
      <c r="DO20" s="624"/>
      <c r="DP20" s="625"/>
      <c r="DQ20" s="632">
        <v>5643253</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2920668</v>
      </c>
      <c r="S21" s="624"/>
      <c r="T21" s="624"/>
      <c r="U21" s="624"/>
      <c r="V21" s="624"/>
      <c r="W21" s="624"/>
      <c r="X21" s="624"/>
      <c r="Y21" s="625"/>
      <c r="Z21" s="626">
        <v>27.7</v>
      </c>
      <c r="AA21" s="626"/>
      <c r="AB21" s="626"/>
      <c r="AC21" s="626"/>
      <c r="AD21" s="627">
        <v>2640754</v>
      </c>
      <c r="AE21" s="627"/>
      <c r="AF21" s="627"/>
      <c r="AG21" s="627"/>
      <c r="AH21" s="627"/>
      <c r="AI21" s="627"/>
      <c r="AJ21" s="627"/>
      <c r="AK21" s="627"/>
      <c r="AL21" s="628">
        <v>55.3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11386</v>
      </c>
      <c r="BH21" s="624"/>
      <c r="BI21" s="624"/>
      <c r="BJ21" s="624"/>
      <c r="BK21" s="624"/>
      <c r="BL21" s="624"/>
      <c r="BM21" s="624"/>
      <c r="BN21" s="625"/>
      <c r="BO21" s="626">
        <v>0.7</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2640754</v>
      </c>
      <c r="S22" s="624"/>
      <c r="T22" s="624"/>
      <c r="U22" s="624"/>
      <c r="V22" s="624"/>
      <c r="W22" s="624"/>
      <c r="X22" s="624"/>
      <c r="Y22" s="625"/>
      <c r="Z22" s="626">
        <v>25.1</v>
      </c>
      <c r="AA22" s="626"/>
      <c r="AB22" s="626"/>
      <c r="AC22" s="626"/>
      <c r="AD22" s="627">
        <v>2640754</v>
      </c>
      <c r="AE22" s="627"/>
      <c r="AF22" s="627"/>
      <c r="AG22" s="627"/>
      <c r="AH22" s="627"/>
      <c r="AI22" s="627"/>
      <c r="AJ22" s="627"/>
      <c r="AK22" s="627"/>
      <c r="AL22" s="628">
        <v>55.3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279914</v>
      </c>
      <c r="S23" s="624"/>
      <c r="T23" s="624"/>
      <c r="U23" s="624"/>
      <c r="V23" s="624"/>
      <c r="W23" s="624"/>
      <c r="X23" s="624"/>
      <c r="Y23" s="625"/>
      <c r="Z23" s="626">
        <v>2.7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4594623</v>
      </c>
      <c r="CS24" s="613"/>
      <c r="CT24" s="613"/>
      <c r="CU24" s="613"/>
      <c r="CV24" s="613"/>
      <c r="CW24" s="613"/>
      <c r="CX24" s="613"/>
      <c r="CY24" s="614"/>
      <c r="CZ24" s="617">
        <v>46.7</v>
      </c>
      <c r="DA24" s="618"/>
      <c r="DB24" s="618"/>
      <c r="DC24" s="634"/>
      <c r="DD24" s="657">
        <v>2608815</v>
      </c>
      <c r="DE24" s="613"/>
      <c r="DF24" s="613"/>
      <c r="DG24" s="613"/>
      <c r="DH24" s="613"/>
      <c r="DI24" s="613"/>
      <c r="DJ24" s="613"/>
      <c r="DK24" s="614"/>
      <c r="DL24" s="657">
        <v>2152826</v>
      </c>
      <c r="DM24" s="613"/>
      <c r="DN24" s="613"/>
      <c r="DO24" s="613"/>
      <c r="DP24" s="613"/>
      <c r="DQ24" s="613"/>
      <c r="DR24" s="613"/>
      <c r="DS24" s="613"/>
      <c r="DT24" s="613"/>
      <c r="DU24" s="613"/>
      <c r="DV24" s="614"/>
      <c r="DW24" s="617">
        <v>45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5006636</v>
      </c>
      <c r="S25" s="624"/>
      <c r="T25" s="624"/>
      <c r="U25" s="624"/>
      <c r="V25" s="624"/>
      <c r="W25" s="624"/>
      <c r="X25" s="624"/>
      <c r="Y25" s="625"/>
      <c r="Z25" s="626">
        <v>47.6</v>
      </c>
      <c r="AA25" s="626"/>
      <c r="AB25" s="626"/>
      <c r="AC25" s="626"/>
      <c r="AD25" s="627">
        <v>4726722</v>
      </c>
      <c r="AE25" s="627"/>
      <c r="AF25" s="627"/>
      <c r="AG25" s="627"/>
      <c r="AH25" s="627"/>
      <c r="AI25" s="627"/>
      <c r="AJ25" s="627"/>
      <c r="AK25" s="627"/>
      <c r="AL25" s="628">
        <v>99.1</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1573589</v>
      </c>
      <c r="CS25" s="653"/>
      <c r="CT25" s="653"/>
      <c r="CU25" s="653"/>
      <c r="CV25" s="653"/>
      <c r="CW25" s="653"/>
      <c r="CX25" s="653"/>
      <c r="CY25" s="654"/>
      <c r="CZ25" s="628">
        <v>16</v>
      </c>
      <c r="DA25" s="655"/>
      <c r="DB25" s="655"/>
      <c r="DC25" s="658"/>
      <c r="DD25" s="632">
        <v>1198943</v>
      </c>
      <c r="DE25" s="653"/>
      <c r="DF25" s="653"/>
      <c r="DG25" s="653"/>
      <c r="DH25" s="653"/>
      <c r="DI25" s="653"/>
      <c r="DJ25" s="653"/>
      <c r="DK25" s="654"/>
      <c r="DL25" s="632">
        <v>970722</v>
      </c>
      <c r="DM25" s="653"/>
      <c r="DN25" s="653"/>
      <c r="DO25" s="653"/>
      <c r="DP25" s="653"/>
      <c r="DQ25" s="653"/>
      <c r="DR25" s="653"/>
      <c r="DS25" s="653"/>
      <c r="DT25" s="653"/>
      <c r="DU25" s="653"/>
      <c r="DV25" s="654"/>
      <c r="DW25" s="628">
        <v>20.3</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953</v>
      </c>
      <c r="S26" s="624"/>
      <c r="T26" s="624"/>
      <c r="U26" s="624"/>
      <c r="V26" s="624"/>
      <c r="W26" s="624"/>
      <c r="X26" s="624"/>
      <c r="Y26" s="625"/>
      <c r="Z26" s="626">
        <v>0</v>
      </c>
      <c r="AA26" s="626"/>
      <c r="AB26" s="626"/>
      <c r="AC26" s="626"/>
      <c r="AD26" s="627">
        <v>953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703601</v>
      </c>
      <c r="CS26" s="624"/>
      <c r="CT26" s="624"/>
      <c r="CU26" s="624"/>
      <c r="CV26" s="624"/>
      <c r="CW26" s="624"/>
      <c r="CX26" s="624"/>
      <c r="CY26" s="625"/>
      <c r="CZ26" s="628">
        <v>7.2</v>
      </c>
      <c r="DA26" s="655"/>
      <c r="DB26" s="655"/>
      <c r="DC26" s="658"/>
      <c r="DD26" s="632">
        <v>616137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127775</v>
      </c>
      <c r="S27" s="624"/>
      <c r="T27" s="624"/>
      <c r="U27" s="624"/>
      <c r="V27" s="624"/>
      <c r="W27" s="624"/>
      <c r="X27" s="624"/>
      <c r="Y27" s="625"/>
      <c r="Z27" s="626">
        <v>1.2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1595817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2226884</v>
      </c>
      <c r="CS27" s="653"/>
      <c r="CT27" s="653"/>
      <c r="CU27" s="653"/>
      <c r="CV27" s="653"/>
      <c r="CW27" s="653"/>
      <c r="CX27" s="653"/>
      <c r="CY27" s="654"/>
      <c r="CZ27" s="628">
        <v>22.6</v>
      </c>
      <c r="DA27" s="655"/>
      <c r="DB27" s="655"/>
      <c r="DC27" s="658"/>
      <c r="DD27" s="632">
        <v>664900</v>
      </c>
      <c r="DE27" s="653"/>
      <c r="DF27" s="653"/>
      <c r="DG27" s="653"/>
      <c r="DH27" s="653"/>
      <c r="DI27" s="653"/>
      <c r="DJ27" s="653"/>
      <c r="DK27" s="654"/>
      <c r="DL27" s="632">
        <v>437132</v>
      </c>
      <c r="DM27" s="653"/>
      <c r="DN27" s="653"/>
      <c r="DO27" s="653"/>
      <c r="DP27" s="653"/>
      <c r="DQ27" s="653"/>
      <c r="DR27" s="653"/>
      <c r="DS27" s="653"/>
      <c r="DT27" s="653"/>
      <c r="DU27" s="653"/>
      <c r="DV27" s="654"/>
      <c r="DW27" s="628">
        <v>9.1</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90557</v>
      </c>
      <c r="S28" s="624"/>
      <c r="T28" s="624"/>
      <c r="U28" s="624"/>
      <c r="V28" s="624"/>
      <c r="W28" s="624"/>
      <c r="X28" s="624"/>
      <c r="Y28" s="625"/>
      <c r="Z28" s="626">
        <v>0.9</v>
      </c>
      <c r="AA28" s="626"/>
      <c r="AB28" s="626"/>
      <c r="AC28" s="626"/>
      <c r="AD28" s="627">
        <v>585</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794150</v>
      </c>
      <c r="CS28" s="624"/>
      <c r="CT28" s="624"/>
      <c r="CU28" s="624"/>
      <c r="CV28" s="624"/>
      <c r="CW28" s="624"/>
      <c r="CX28" s="624"/>
      <c r="CY28" s="625"/>
      <c r="CZ28" s="628">
        <v>8.1</v>
      </c>
      <c r="DA28" s="655"/>
      <c r="DB28" s="655"/>
      <c r="DC28" s="658"/>
      <c r="DD28" s="632">
        <v>744972</v>
      </c>
      <c r="DE28" s="624"/>
      <c r="DF28" s="624"/>
      <c r="DG28" s="624"/>
      <c r="DH28" s="624"/>
      <c r="DI28" s="624"/>
      <c r="DJ28" s="624"/>
      <c r="DK28" s="625"/>
      <c r="DL28" s="632">
        <v>744972</v>
      </c>
      <c r="DM28" s="624"/>
      <c r="DN28" s="624"/>
      <c r="DO28" s="624"/>
      <c r="DP28" s="624"/>
      <c r="DQ28" s="624"/>
      <c r="DR28" s="624"/>
      <c r="DS28" s="624"/>
      <c r="DT28" s="624"/>
      <c r="DU28" s="624"/>
      <c r="DV28" s="625"/>
      <c r="DW28" s="628">
        <v>15.6</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40663</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793916</v>
      </c>
      <c r="CS29" s="653"/>
      <c r="CT29" s="653"/>
      <c r="CU29" s="653"/>
      <c r="CV29" s="653"/>
      <c r="CW29" s="653"/>
      <c r="CX29" s="653"/>
      <c r="CY29" s="654"/>
      <c r="CZ29" s="628">
        <v>8.1</v>
      </c>
      <c r="DA29" s="655"/>
      <c r="DB29" s="655"/>
      <c r="DC29" s="658"/>
      <c r="DD29" s="632">
        <v>744738</v>
      </c>
      <c r="DE29" s="653"/>
      <c r="DF29" s="653"/>
      <c r="DG29" s="653"/>
      <c r="DH29" s="653"/>
      <c r="DI29" s="653"/>
      <c r="DJ29" s="653"/>
      <c r="DK29" s="654"/>
      <c r="DL29" s="632">
        <v>744738</v>
      </c>
      <c r="DM29" s="653"/>
      <c r="DN29" s="653"/>
      <c r="DO29" s="653"/>
      <c r="DP29" s="653"/>
      <c r="DQ29" s="653"/>
      <c r="DR29" s="653"/>
      <c r="DS29" s="653"/>
      <c r="DT29" s="653"/>
      <c r="DU29" s="653"/>
      <c r="DV29" s="654"/>
      <c r="DW29" s="628">
        <v>15.6</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2388319</v>
      </c>
      <c r="S30" s="624"/>
      <c r="T30" s="624"/>
      <c r="U30" s="624"/>
      <c r="V30" s="624"/>
      <c r="W30" s="624"/>
      <c r="X30" s="624"/>
      <c r="Y30" s="625"/>
      <c r="Z30" s="626">
        <v>22.7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764933</v>
      </c>
      <c r="CS30" s="624"/>
      <c r="CT30" s="624"/>
      <c r="CU30" s="624"/>
      <c r="CV30" s="624"/>
      <c r="CW30" s="624"/>
      <c r="CX30" s="624"/>
      <c r="CY30" s="625"/>
      <c r="CZ30" s="628">
        <v>7.8</v>
      </c>
      <c r="DA30" s="655"/>
      <c r="DB30" s="655"/>
      <c r="DC30" s="658"/>
      <c r="DD30" s="632">
        <v>715755</v>
      </c>
      <c r="DE30" s="624"/>
      <c r="DF30" s="624"/>
      <c r="DG30" s="624"/>
      <c r="DH30" s="624"/>
      <c r="DI30" s="624"/>
      <c r="DJ30" s="624"/>
      <c r="DK30" s="625"/>
      <c r="DL30" s="632">
        <v>715755</v>
      </c>
      <c r="DM30" s="624"/>
      <c r="DN30" s="624"/>
      <c r="DO30" s="624"/>
      <c r="DP30" s="624"/>
      <c r="DQ30" s="624"/>
      <c r="DR30" s="624"/>
      <c r="DS30" s="624"/>
      <c r="DT30" s="624"/>
      <c r="DU30" s="624"/>
      <c r="DV30" s="625"/>
      <c r="DW30" s="628">
        <v>15</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v>12675</v>
      </c>
      <c r="S31" s="624"/>
      <c r="T31" s="624"/>
      <c r="U31" s="624"/>
      <c r="V31" s="624"/>
      <c r="W31" s="624"/>
      <c r="X31" s="624"/>
      <c r="Y31" s="625"/>
      <c r="Z31" s="626">
        <v>0.1</v>
      </c>
      <c r="AA31" s="626"/>
      <c r="AB31" s="626"/>
      <c r="AC31" s="626"/>
      <c r="AD31" s="627">
        <v>12675</v>
      </c>
      <c r="AE31" s="627"/>
      <c r="AF31" s="627"/>
      <c r="AG31" s="627"/>
      <c r="AH31" s="627"/>
      <c r="AI31" s="627"/>
      <c r="AJ31" s="627"/>
      <c r="AK31" s="627"/>
      <c r="AL31" s="628">
        <v>0.3</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98.8</v>
      </c>
      <c r="BH31" s="667"/>
      <c r="BI31" s="667"/>
      <c r="BJ31" s="667"/>
      <c r="BK31" s="667"/>
      <c r="BL31" s="667"/>
      <c r="BM31" s="618">
        <v>96.5</v>
      </c>
      <c r="BN31" s="667"/>
      <c r="BO31" s="667"/>
      <c r="BP31" s="667"/>
      <c r="BQ31" s="668"/>
      <c r="BR31" s="670">
        <v>98.5</v>
      </c>
      <c r="BS31" s="667"/>
      <c r="BT31" s="667"/>
      <c r="BU31" s="667"/>
      <c r="BV31" s="667"/>
      <c r="BW31" s="667"/>
      <c r="BX31" s="618">
        <v>96.1</v>
      </c>
      <c r="BY31" s="667"/>
      <c r="BZ31" s="667"/>
      <c r="CA31" s="667"/>
      <c r="CB31" s="668"/>
      <c r="CD31" s="663"/>
      <c r="CE31" s="664"/>
      <c r="CF31" s="620" t="s">
        <v>300</v>
      </c>
      <c r="CG31" s="621"/>
      <c r="CH31" s="621"/>
      <c r="CI31" s="621"/>
      <c r="CJ31" s="621"/>
      <c r="CK31" s="621"/>
      <c r="CL31" s="621"/>
      <c r="CM31" s="621"/>
      <c r="CN31" s="621"/>
      <c r="CO31" s="621"/>
      <c r="CP31" s="621"/>
      <c r="CQ31" s="622"/>
      <c r="CR31" s="623">
        <v>28983</v>
      </c>
      <c r="CS31" s="653"/>
      <c r="CT31" s="653"/>
      <c r="CU31" s="653"/>
      <c r="CV31" s="653"/>
      <c r="CW31" s="653"/>
      <c r="CX31" s="653"/>
      <c r="CY31" s="654"/>
      <c r="CZ31" s="628">
        <v>0.3</v>
      </c>
      <c r="DA31" s="655"/>
      <c r="DB31" s="655"/>
      <c r="DC31" s="658"/>
      <c r="DD31" s="632">
        <v>28983</v>
      </c>
      <c r="DE31" s="653"/>
      <c r="DF31" s="653"/>
      <c r="DG31" s="653"/>
      <c r="DH31" s="653"/>
      <c r="DI31" s="653"/>
      <c r="DJ31" s="653"/>
      <c r="DK31" s="654"/>
      <c r="DL31" s="632">
        <v>28983</v>
      </c>
      <c r="DM31" s="653"/>
      <c r="DN31" s="653"/>
      <c r="DO31" s="653"/>
      <c r="DP31" s="653"/>
      <c r="DQ31" s="653"/>
      <c r="DR31" s="653"/>
      <c r="DS31" s="653"/>
      <c r="DT31" s="653"/>
      <c r="DU31" s="653"/>
      <c r="DV31" s="654"/>
      <c r="DW31" s="628">
        <v>0.6</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1312789</v>
      </c>
      <c r="S32" s="624"/>
      <c r="T32" s="624"/>
      <c r="U32" s="624"/>
      <c r="V32" s="624"/>
      <c r="W32" s="624"/>
      <c r="X32" s="624"/>
      <c r="Y32" s="625"/>
      <c r="Z32" s="626">
        <v>12.5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98.8</v>
      </c>
      <c r="BH32" s="653"/>
      <c r="BI32" s="653"/>
      <c r="BJ32" s="653"/>
      <c r="BK32" s="653"/>
      <c r="BL32" s="653"/>
      <c r="BM32" s="629">
        <v>97</v>
      </c>
      <c r="BN32" s="653"/>
      <c r="BO32" s="653"/>
      <c r="BP32" s="653"/>
      <c r="BQ32" s="669"/>
      <c r="BR32" s="680">
        <v>98.3</v>
      </c>
      <c r="BS32" s="653"/>
      <c r="BT32" s="653"/>
      <c r="BU32" s="653"/>
      <c r="BV32" s="653"/>
      <c r="BW32" s="653"/>
      <c r="BX32" s="629">
        <v>96.5</v>
      </c>
      <c r="BY32" s="653"/>
      <c r="BZ32" s="653"/>
      <c r="CA32" s="653"/>
      <c r="CB32" s="669"/>
      <c r="CD32" s="665"/>
      <c r="CE32" s="666"/>
      <c r="CF32" s="620" t="s">
        <v>304</v>
      </c>
      <c r="CG32" s="621"/>
      <c r="CH32" s="621"/>
      <c r="CI32" s="621"/>
      <c r="CJ32" s="621"/>
      <c r="CK32" s="621"/>
      <c r="CL32" s="621"/>
      <c r="CM32" s="621"/>
      <c r="CN32" s="621"/>
      <c r="CO32" s="621"/>
      <c r="CP32" s="621"/>
      <c r="CQ32" s="622"/>
      <c r="CR32" s="623">
        <v>234</v>
      </c>
      <c r="CS32" s="624"/>
      <c r="CT32" s="624"/>
      <c r="CU32" s="624"/>
      <c r="CV32" s="624"/>
      <c r="CW32" s="624"/>
      <c r="CX32" s="624"/>
      <c r="CY32" s="625"/>
      <c r="CZ32" s="628">
        <v>0</v>
      </c>
      <c r="DA32" s="655"/>
      <c r="DB32" s="655"/>
      <c r="DC32" s="658"/>
      <c r="DD32" s="632">
        <v>234</v>
      </c>
      <c r="DE32" s="624"/>
      <c r="DF32" s="624"/>
      <c r="DG32" s="624"/>
      <c r="DH32" s="624"/>
      <c r="DI32" s="624"/>
      <c r="DJ32" s="624"/>
      <c r="DK32" s="625"/>
      <c r="DL32" s="632">
        <v>234</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31442</v>
      </c>
      <c r="S33" s="624"/>
      <c r="T33" s="624"/>
      <c r="U33" s="624"/>
      <c r="V33" s="624"/>
      <c r="W33" s="624"/>
      <c r="X33" s="624"/>
      <c r="Y33" s="625"/>
      <c r="Z33" s="626">
        <v>0.3</v>
      </c>
      <c r="AA33" s="626"/>
      <c r="AB33" s="626"/>
      <c r="AC33" s="626"/>
      <c r="AD33" s="627">
        <v>29427</v>
      </c>
      <c r="AE33" s="627"/>
      <c r="AF33" s="627"/>
      <c r="AG33" s="627"/>
      <c r="AH33" s="627"/>
      <c r="AI33" s="627"/>
      <c r="AJ33" s="627"/>
      <c r="AK33" s="627"/>
      <c r="AL33" s="628">
        <v>0.6</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98.7</v>
      </c>
      <c r="BH33" s="682"/>
      <c r="BI33" s="682"/>
      <c r="BJ33" s="682"/>
      <c r="BK33" s="682"/>
      <c r="BL33" s="682"/>
      <c r="BM33" s="683">
        <v>96</v>
      </c>
      <c r="BN33" s="682"/>
      <c r="BO33" s="682"/>
      <c r="BP33" s="682"/>
      <c r="BQ33" s="684"/>
      <c r="BR33" s="681">
        <v>98.5</v>
      </c>
      <c r="BS33" s="682"/>
      <c r="BT33" s="682"/>
      <c r="BU33" s="682"/>
      <c r="BV33" s="682"/>
      <c r="BW33" s="682"/>
      <c r="BX33" s="683">
        <v>95.6</v>
      </c>
      <c r="BY33" s="682"/>
      <c r="BZ33" s="682"/>
      <c r="CA33" s="682"/>
      <c r="CB33" s="684"/>
      <c r="CD33" s="620" t="s">
        <v>307</v>
      </c>
      <c r="CE33" s="621"/>
      <c r="CF33" s="621"/>
      <c r="CG33" s="621"/>
      <c r="CH33" s="621"/>
      <c r="CI33" s="621"/>
      <c r="CJ33" s="621"/>
      <c r="CK33" s="621"/>
      <c r="CL33" s="621"/>
      <c r="CM33" s="621"/>
      <c r="CN33" s="621"/>
      <c r="CO33" s="621"/>
      <c r="CP33" s="621"/>
      <c r="CQ33" s="622"/>
      <c r="CR33" s="623">
        <v>3519021</v>
      </c>
      <c r="CS33" s="653"/>
      <c r="CT33" s="653"/>
      <c r="CU33" s="653"/>
      <c r="CV33" s="653"/>
      <c r="CW33" s="653"/>
      <c r="CX33" s="653"/>
      <c r="CY33" s="654"/>
      <c r="CZ33" s="628">
        <v>35.799999999999997</v>
      </c>
      <c r="DA33" s="655"/>
      <c r="DB33" s="655"/>
      <c r="DC33" s="658"/>
      <c r="DD33" s="632">
        <v>2846709</v>
      </c>
      <c r="DE33" s="653"/>
      <c r="DF33" s="653"/>
      <c r="DG33" s="653"/>
      <c r="DH33" s="653"/>
      <c r="DI33" s="653"/>
      <c r="DJ33" s="653"/>
      <c r="DK33" s="654"/>
      <c r="DL33" s="632">
        <v>2142458</v>
      </c>
      <c r="DM33" s="653"/>
      <c r="DN33" s="653"/>
      <c r="DO33" s="653"/>
      <c r="DP33" s="653"/>
      <c r="DQ33" s="653"/>
      <c r="DR33" s="653"/>
      <c r="DS33" s="653"/>
      <c r="DT33" s="653"/>
      <c r="DU33" s="653"/>
      <c r="DV33" s="654"/>
      <c r="DW33" s="628">
        <v>44.8</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304131</v>
      </c>
      <c r="S34" s="624"/>
      <c r="T34" s="624"/>
      <c r="U34" s="624"/>
      <c r="V34" s="624"/>
      <c r="W34" s="624"/>
      <c r="X34" s="624"/>
      <c r="Y34" s="625"/>
      <c r="Z34" s="626">
        <v>2.9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1253913</v>
      </c>
      <c r="CS34" s="624"/>
      <c r="CT34" s="624"/>
      <c r="CU34" s="624"/>
      <c r="CV34" s="624"/>
      <c r="CW34" s="624"/>
      <c r="CX34" s="624"/>
      <c r="CY34" s="625"/>
      <c r="CZ34" s="628">
        <v>12.7</v>
      </c>
      <c r="DA34" s="655"/>
      <c r="DB34" s="655"/>
      <c r="DC34" s="658"/>
      <c r="DD34" s="632">
        <v>940571</v>
      </c>
      <c r="DE34" s="624"/>
      <c r="DF34" s="624"/>
      <c r="DG34" s="624"/>
      <c r="DH34" s="624"/>
      <c r="DI34" s="624"/>
      <c r="DJ34" s="624"/>
      <c r="DK34" s="625"/>
      <c r="DL34" s="632">
        <v>745691</v>
      </c>
      <c r="DM34" s="624"/>
      <c r="DN34" s="624"/>
      <c r="DO34" s="624"/>
      <c r="DP34" s="624"/>
      <c r="DQ34" s="624"/>
      <c r="DR34" s="624"/>
      <c r="DS34" s="624"/>
      <c r="DT34" s="624"/>
      <c r="DU34" s="624"/>
      <c r="DV34" s="625"/>
      <c r="DW34" s="628">
        <v>15.6</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457476</v>
      </c>
      <c r="S35" s="624"/>
      <c r="T35" s="624"/>
      <c r="U35" s="624"/>
      <c r="V35" s="624"/>
      <c r="W35" s="624"/>
      <c r="X35" s="624"/>
      <c r="Y35" s="625"/>
      <c r="Z35" s="626">
        <v>4.3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133297</v>
      </c>
      <c r="CS35" s="653"/>
      <c r="CT35" s="653"/>
      <c r="CU35" s="653"/>
      <c r="CV35" s="653"/>
      <c r="CW35" s="653"/>
      <c r="CX35" s="653"/>
      <c r="CY35" s="654"/>
      <c r="CZ35" s="628">
        <v>1.4</v>
      </c>
      <c r="DA35" s="655"/>
      <c r="DB35" s="655"/>
      <c r="DC35" s="658"/>
      <c r="DD35" s="632">
        <v>109244</v>
      </c>
      <c r="DE35" s="653"/>
      <c r="DF35" s="653"/>
      <c r="DG35" s="653"/>
      <c r="DH35" s="653"/>
      <c r="DI35" s="653"/>
      <c r="DJ35" s="653"/>
      <c r="DK35" s="654"/>
      <c r="DL35" s="632">
        <v>61381</v>
      </c>
      <c r="DM35" s="653"/>
      <c r="DN35" s="653"/>
      <c r="DO35" s="653"/>
      <c r="DP35" s="653"/>
      <c r="DQ35" s="653"/>
      <c r="DR35" s="653"/>
      <c r="DS35" s="653"/>
      <c r="DT35" s="653"/>
      <c r="DU35" s="653"/>
      <c r="DV35" s="654"/>
      <c r="DW35" s="628">
        <v>1.3</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169017</v>
      </c>
      <c r="S36" s="624"/>
      <c r="T36" s="624"/>
      <c r="U36" s="624"/>
      <c r="V36" s="624"/>
      <c r="W36" s="624"/>
      <c r="X36" s="624"/>
      <c r="Y36" s="625"/>
      <c r="Z36" s="626">
        <v>1.6</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928547</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54672</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1207579</v>
      </c>
      <c r="CS36" s="624"/>
      <c r="CT36" s="624"/>
      <c r="CU36" s="624"/>
      <c r="CV36" s="624"/>
      <c r="CW36" s="624"/>
      <c r="CX36" s="624"/>
      <c r="CY36" s="625"/>
      <c r="CZ36" s="628">
        <v>12.3</v>
      </c>
      <c r="DA36" s="655"/>
      <c r="DB36" s="655"/>
      <c r="DC36" s="658"/>
      <c r="DD36" s="632">
        <v>1037008</v>
      </c>
      <c r="DE36" s="624"/>
      <c r="DF36" s="624"/>
      <c r="DG36" s="624"/>
      <c r="DH36" s="624"/>
      <c r="DI36" s="624"/>
      <c r="DJ36" s="624"/>
      <c r="DK36" s="625"/>
      <c r="DL36" s="632">
        <v>778725</v>
      </c>
      <c r="DM36" s="624"/>
      <c r="DN36" s="624"/>
      <c r="DO36" s="624"/>
      <c r="DP36" s="624"/>
      <c r="DQ36" s="624"/>
      <c r="DR36" s="624"/>
      <c r="DS36" s="624"/>
      <c r="DT36" s="624"/>
      <c r="DU36" s="624"/>
      <c r="DV36" s="625"/>
      <c r="DW36" s="628">
        <v>16.3</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154730</v>
      </c>
      <c r="S37" s="624"/>
      <c r="T37" s="624"/>
      <c r="U37" s="624"/>
      <c r="V37" s="624"/>
      <c r="W37" s="624"/>
      <c r="X37" s="624"/>
      <c r="Y37" s="625"/>
      <c r="Z37" s="626">
        <v>1.5</v>
      </c>
      <c r="AA37" s="626"/>
      <c r="AB37" s="626"/>
      <c r="AC37" s="626"/>
      <c r="AD37" s="627">
        <v>1213</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172563</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19917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616601</v>
      </c>
      <c r="CS37" s="653"/>
      <c r="CT37" s="653"/>
      <c r="CU37" s="653"/>
      <c r="CV37" s="653"/>
      <c r="CW37" s="653"/>
      <c r="CX37" s="653"/>
      <c r="CY37" s="654"/>
      <c r="CZ37" s="628">
        <v>6.3</v>
      </c>
      <c r="DA37" s="655"/>
      <c r="DB37" s="655"/>
      <c r="DC37" s="658"/>
      <c r="DD37" s="632">
        <v>616601</v>
      </c>
      <c r="DE37" s="653"/>
      <c r="DF37" s="653"/>
      <c r="DG37" s="653"/>
      <c r="DH37" s="653"/>
      <c r="DI37" s="653"/>
      <c r="DJ37" s="653"/>
      <c r="DK37" s="654"/>
      <c r="DL37" s="632">
        <v>616601</v>
      </c>
      <c r="DM37" s="653"/>
      <c r="DN37" s="653"/>
      <c r="DO37" s="653"/>
      <c r="DP37" s="653"/>
      <c r="DQ37" s="653"/>
      <c r="DR37" s="653"/>
      <c r="DS37" s="653"/>
      <c r="DT37" s="653"/>
      <c r="DU37" s="653"/>
      <c r="DV37" s="654"/>
      <c r="DW37" s="628">
        <v>12.9</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431642</v>
      </c>
      <c r="S38" s="624"/>
      <c r="T38" s="624"/>
      <c r="U38" s="624"/>
      <c r="V38" s="624"/>
      <c r="W38" s="624"/>
      <c r="X38" s="624"/>
      <c r="Y38" s="625"/>
      <c r="Z38" s="626">
        <v>4.0999999999999996</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2830</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2345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753154</v>
      </c>
      <c r="CS38" s="624"/>
      <c r="CT38" s="624"/>
      <c r="CU38" s="624"/>
      <c r="CV38" s="624"/>
      <c r="CW38" s="624"/>
      <c r="CX38" s="624"/>
      <c r="CY38" s="625"/>
      <c r="CZ38" s="628">
        <v>7.7</v>
      </c>
      <c r="DA38" s="655"/>
      <c r="DB38" s="655"/>
      <c r="DC38" s="658"/>
      <c r="DD38" s="632">
        <v>603202</v>
      </c>
      <c r="DE38" s="624"/>
      <c r="DF38" s="624"/>
      <c r="DG38" s="624"/>
      <c r="DH38" s="624"/>
      <c r="DI38" s="624"/>
      <c r="DJ38" s="624"/>
      <c r="DK38" s="625"/>
      <c r="DL38" s="632">
        <v>556661</v>
      </c>
      <c r="DM38" s="624"/>
      <c r="DN38" s="624"/>
      <c r="DO38" s="624"/>
      <c r="DP38" s="624"/>
      <c r="DQ38" s="624"/>
      <c r="DR38" s="624"/>
      <c r="DS38" s="624"/>
      <c r="DT38" s="624"/>
      <c r="DU38" s="624"/>
      <c r="DV38" s="625"/>
      <c r="DW38" s="628">
        <v>11.6</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3629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171078</v>
      </c>
      <c r="CS39" s="653"/>
      <c r="CT39" s="653"/>
      <c r="CU39" s="653"/>
      <c r="CV39" s="653"/>
      <c r="CW39" s="653"/>
      <c r="CX39" s="653"/>
      <c r="CY39" s="654"/>
      <c r="CZ39" s="628">
        <v>1.7</v>
      </c>
      <c r="DA39" s="655"/>
      <c r="DB39" s="655"/>
      <c r="DC39" s="658"/>
      <c r="DD39" s="632">
        <v>156684</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10842</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71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10528805</v>
      </c>
      <c r="S41" s="699"/>
      <c r="T41" s="699"/>
      <c r="U41" s="699"/>
      <c r="V41" s="699"/>
      <c r="W41" s="699"/>
      <c r="X41" s="699"/>
      <c r="Y41" s="700"/>
      <c r="Z41" s="701">
        <v>100</v>
      </c>
      <c r="AA41" s="701"/>
      <c r="AB41" s="701"/>
      <c r="AC41" s="701"/>
      <c r="AD41" s="702">
        <v>4771575</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254950</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498204</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379</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1721851</v>
      </c>
      <c r="CS42" s="653"/>
      <c r="CT42" s="653"/>
      <c r="CU42" s="653"/>
      <c r="CV42" s="653"/>
      <c r="CW42" s="653"/>
      <c r="CX42" s="653"/>
      <c r="CY42" s="654"/>
      <c r="CZ42" s="628">
        <v>17.5</v>
      </c>
      <c r="DA42" s="655"/>
      <c r="DB42" s="655"/>
      <c r="DC42" s="658"/>
      <c r="DD42" s="632">
        <v>187729</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75370</v>
      </c>
      <c r="CS43" s="653"/>
      <c r="CT43" s="653"/>
      <c r="CU43" s="653"/>
      <c r="CV43" s="653"/>
      <c r="CW43" s="653"/>
      <c r="CX43" s="653"/>
      <c r="CY43" s="654"/>
      <c r="CZ43" s="628">
        <v>0.8</v>
      </c>
      <c r="DA43" s="655"/>
      <c r="DB43" s="655"/>
      <c r="DC43" s="658"/>
      <c r="DD43" s="632" t="s">
        <v>122</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1559803</v>
      </c>
      <c r="CS44" s="624"/>
      <c r="CT44" s="624"/>
      <c r="CU44" s="624"/>
      <c r="CV44" s="624"/>
      <c r="CW44" s="624"/>
      <c r="CX44" s="624"/>
      <c r="CY44" s="625"/>
      <c r="CZ44" s="628">
        <v>15.9</v>
      </c>
      <c r="DA44" s="629"/>
      <c r="DB44" s="629"/>
      <c r="DC44" s="635"/>
      <c r="DD44" s="632">
        <v>134069</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1396134</v>
      </c>
      <c r="CS45" s="653"/>
      <c r="CT45" s="653"/>
      <c r="CU45" s="653"/>
      <c r="CV45" s="653"/>
      <c r="CW45" s="653"/>
      <c r="CX45" s="653"/>
      <c r="CY45" s="654"/>
      <c r="CZ45" s="628">
        <v>14.2</v>
      </c>
      <c r="DA45" s="655"/>
      <c r="DB45" s="655"/>
      <c r="DC45" s="658"/>
      <c r="DD45" s="632">
        <v>76939</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163669</v>
      </c>
      <c r="CS46" s="624"/>
      <c r="CT46" s="624"/>
      <c r="CU46" s="624"/>
      <c r="CV46" s="624"/>
      <c r="CW46" s="624"/>
      <c r="CX46" s="624"/>
      <c r="CY46" s="625"/>
      <c r="CZ46" s="628">
        <v>1.7</v>
      </c>
      <c r="DA46" s="629"/>
      <c r="DB46" s="629"/>
      <c r="DC46" s="635"/>
      <c r="DD46" s="632">
        <v>57130</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162048</v>
      </c>
      <c r="CS47" s="653"/>
      <c r="CT47" s="653"/>
      <c r="CU47" s="653"/>
      <c r="CV47" s="653"/>
      <c r="CW47" s="653"/>
      <c r="CX47" s="653"/>
      <c r="CY47" s="654"/>
      <c r="CZ47" s="628">
        <v>1.6</v>
      </c>
      <c r="DA47" s="655"/>
      <c r="DB47" s="655"/>
      <c r="DC47" s="658"/>
      <c r="DD47" s="632">
        <v>53660</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9835495</v>
      </c>
      <c r="CS49" s="682"/>
      <c r="CT49" s="682"/>
      <c r="CU49" s="682"/>
      <c r="CV49" s="682"/>
      <c r="CW49" s="682"/>
      <c r="CX49" s="682"/>
      <c r="CY49" s="711"/>
      <c r="CZ49" s="703">
        <v>100</v>
      </c>
      <c r="DA49" s="712"/>
      <c r="DB49" s="712"/>
      <c r="DC49" s="713"/>
      <c r="DD49" s="714">
        <v>5643253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qMMi8ZPNio4ykb1uFdTN2oTNxwCW6oDCtngBSRkmq3oYYoshkJKQNAU/NhQq0Y/aaupg8GRN5DhvbOUN8bI1g==" saltValue="eIB0AaepH/Erm6L2Fx8GN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EA135"/>
  <sheetViews>
    <sheetView topLeftCell="G52" zoomScale="70" zoomScaleNormal="25" zoomScaleSheetLayoutView="70" workbookViewId="0">
      <selection activeCell="AP73" sqref="AP73:AT7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10529</v>
      </c>
      <c r="R7" s="753"/>
      <c r="S7" s="753"/>
      <c r="T7" s="753"/>
      <c r="U7" s="753"/>
      <c r="V7" s="753">
        <v>9835</v>
      </c>
      <c r="W7" s="753"/>
      <c r="X7" s="753"/>
      <c r="Y7" s="753"/>
      <c r="Z7" s="753"/>
      <c r="AA7" s="753">
        <v>693</v>
      </c>
      <c r="AB7" s="753"/>
      <c r="AC7" s="753"/>
      <c r="AD7" s="753"/>
      <c r="AE7" s="754"/>
      <c r="AF7" s="755">
        <v>563</v>
      </c>
      <c r="AG7" s="756"/>
      <c r="AH7" s="756"/>
      <c r="AI7" s="756"/>
      <c r="AJ7" s="757"/>
      <c r="AK7" s="758">
        <v>433</v>
      </c>
      <c r="AL7" s="759"/>
      <c r="AM7" s="759"/>
      <c r="AN7" s="759"/>
      <c r="AO7" s="759"/>
      <c r="AP7" s="759">
        <v>7385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563</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2021</v>
      </c>
      <c r="R28" s="823"/>
      <c r="S28" s="823"/>
      <c r="T28" s="823"/>
      <c r="U28" s="823"/>
      <c r="V28" s="823">
        <v>1966</v>
      </c>
      <c r="W28" s="823"/>
      <c r="X28" s="823"/>
      <c r="Y28" s="823"/>
      <c r="Z28" s="823"/>
      <c r="AA28" s="823">
        <v>55</v>
      </c>
      <c r="AB28" s="823"/>
      <c r="AC28" s="823"/>
      <c r="AD28" s="823"/>
      <c r="AE28" s="824"/>
      <c r="AF28" s="825">
        <v>55</v>
      </c>
      <c r="AG28" s="823"/>
      <c r="AH28" s="823"/>
      <c r="AI28" s="823"/>
      <c r="AJ28" s="826"/>
      <c r="AK28" s="827">
        <v>255</v>
      </c>
      <c r="AL28" s="828"/>
      <c r="AM28" s="828"/>
      <c r="AN28" s="828"/>
      <c r="AO28" s="828"/>
      <c r="AP28" s="828">
        <v>0</v>
      </c>
      <c r="AQ28" s="828"/>
      <c r="AR28" s="828"/>
      <c r="AS28" s="828"/>
      <c r="AT28" s="828"/>
      <c r="AU28" s="828">
        <v>0</v>
      </c>
      <c r="AV28" s="828"/>
      <c r="AW28" s="828"/>
      <c r="AX28" s="828"/>
      <c r="AY28" s="828"/>
      <c r="AZ28" s="829" t="s">
        <v>551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180</v>
      </c>
      <c r="R29" s="784"/>
      <c r="S29" s="784"/>
      <c r="T29" s="784"/>
      <c r="U29" s="784"/>
      <c r="V29" s="784">
        <v>180</v>
      </c>
      <c r="W29" s="784"/>
      <c r="X29" s="784"/>
      <c r="Y29" s="784"/>
      <c r="Z29" s="784"/>
      <c r="AA29" s="784">
        <v>1</v>
      </c>
      <c r="AB29" s="784"/>
      <c r="AC29" s="784"/>
      <c r="AD29" s="784"/>
      <c r="AE29" s="785"/>
      <c r="AF29" s="786">
        <v>1</v>
      </c>
      <c r="AG29" s="787"/>
      <c r="AH29" s="787"/>
      <c r="AI29" s="787"/>
      <c r="AJ29" s="788"/>
      <c r="AK29" s="834">
        <v>69</v>
      </c>
      <c r="AL29" s="830"/>
      <c r="AM29" s="830"/>
      <c r="AN29" s="830"/>
      <c r="AO29" s="830"/>
      <c r="AP29" s="830">
        <v>0</v>
      </c>
      <c r="AQ29" s="830"/>
      <c r="AR29" s="830"/>
      <c r="AS29" s="830"/>
      <c r="AT29" s="830"/>
      <c r="AU29" s="830">
        <v>0</v>
      </c>
      <c r="AV29" s="830"/>
      <c r="AW29" s="830"/>
      <c r="AX29" s="830"/>
      <c r="AY29" s="830"/>
      <c r="AZ29" s="831" t="s">
        <v>551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506</v>
      </c>
      <c r="R30" s="784"/>
      <c r="S30" s="784"/>
      <c r="T30" s="784"/>
      <c r="U30" s="784"/>
      <c r="V30" s="784">
        <v>430</v>
      </c>
      <c r="W30" s="784"/>
      <c r="X30" s="784"/>
      <c r="Y30" s="784"/>
      <c r="Z30" s="784"/>
      <c r="AA30" s="784">
        <v>76</v>
      </c>
      <c r="AB30" s="784"/>
      <c r="AC30" s="784"/>
      <c r="AD30" s="784"/>
      <c r="AE30" s="785"/>
      <c r="AF30" s="786">
        <v>348</v>
      </c>
      <c r="AG30" s="787"/>
      <c r="AH30" s="787"/>
      <c r="AI30" s="787"/>
      <c r="AJ30" s="788"/>
      <c r="AK30" s="834">
        <v>3</v>
      </c>
      <c r="AL30" s="830"/>
      <c r="AM30" s="830"/>
      <c r="AN30" s="830"/>
      <c r="AO30" s="830"/>
      <c r="AP30" s="830">
        <v>919</v>
      </c>
      <c r="AQ30" s="830"/>
      <c r="AR30" s="830"/>
      <c r="AS30" s="830"/>
      <c r="AT30" s="830"/>
      <c r="AU30" s="830">
        <v>0</v>
      </c>
      <c r="AV30" s="830"/>
      <c r="AW30" s="830"/>
      <c r="AX30" s="830"/>
      <c r="AY30" s="830"/>
      <c r="AZ30" s="831" t="s">
        <v>551</v>
      </c>
      <c r="BA30" s="831"/>
      <c r="BB30" s="831"/>
      <c r="BC30" s="831"/>
      <c r="BD30" s="831"/>
      <c r="BE30" s="832" t="s">
        <v>391</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587</v>
      </c>
      <c r="R31" s="784"/>
      <c r="S31" s="784"/>
      <c r="T31" s="784"/>
      <c r="U31" s="784"/>
      <c r="V31" s="784">
        <v>507</v>
      </c>
      <c r="W31" s="784"/>
      <c r="X31" s="784"/>
      <c r="Y31" s="784"/>
      <c r="Z31" s="784"/>
      <c r="AA31" s="784">
        <v>80</v>
      </c>
      <c r="AB31" s="784"/>
      <c r="AC31" s="784"/>
      <c r="AD31" s="784"/>
      <c r="AE31" s="785"/>
      <c r="AF31" s="786">
        <v>137</v>
      </c>
      <c r="AG31" s="787"/>
      <c r="AH31" s="787"/>
      <c r="AI31" s="787"/>
      <c r="AJ31" s="788"/>
      <c r="AK31" s="834">
        <v>173</v>
      </c>
      <c r="AL31" s="830"/>
      <c r="AM31" s="830"/>
      <c r="AN31" s="830"/>
      <c r="AO31" s="830"/>
      <c r="AP31" s="830">
        <v>661</v>
      </c>
      <c r="AQ31" s="830"/>
      <c r="AR31" s="830"/>
      <c r="AS31" s="830"/>
      <c r="AT31" s="830"/>
      <c r="AU31" s="830">
        <v>621</v>
      </c>
      <c r="AV31" s="830"/>
      <c r="AW31" s="830"/>
      <c r="AX31" s="830"/>
      <c r="AY31" s="830"/>
      <c r="AZ31" s="831" t="s">
        <v>551</v>
      </c>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541</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542</v>
      </c>
      <c r="C68" s="870"/>
      <c r="D68" s="870"/>
      <c r="E68" s="870"/>
      <c r="F68" s="870"/>
      <c r="G68" s="870"/>
      <c r="H68" s="870"/>
      <c r="I68" s="870"/>
      <c r="J68" s="870"/>
      <c r="K68" s="870"/>
      <c r="L68" s="870"/>
      <c r="M68" s="870"/>
      <c r="N68" s="870"/>
      <c r="O68" s="870"/>
      <c r="P68" s="871"/>
      <c r="Q68" s="872">
        <v>324</v>
      </c>
      <c r="R68" s="866"/>
      <c r="S68" s="866"/>
      <c r="T68" s="866"/>
      <c r="U68" s="866"/>
      <c r="V68" s="866">
        <v>308</v>
      </c>
      <c r="W68" s="866"/>
      <c r="X68" s="866"/>
      <c r="Y68" s="866"/>
      <c r="Z68" s="866"/>
      <c r="AA68" s="866">
        <v>17</v>
      </c>
      <c r="AB68" s="866"/>
      <c r="AC68" s="866"/>
      <c r="AD68" s="866"/>
      <c r="AE68" s="866"/>
      <c r="AF68" s="866">
        <v>17</v>
      </c>
      <c r="AG68" s="866"/>
      <c r="AH68" s="866"/>
      <c r="AI68" s="866"/>
      <c r="AJ68" s="866"/>
      <c r="AK68" s="866">
        <v>0</v>
      </c>
      <c r="AL68" s="866"/>
      <c r="AM68" s="866"/>
      <c r="AN68" s="866"/>
      <c r="AO68" s="866"/>
      <c r="AP68" s="866">
        <v>0</v>
      </c>
      <c r="AQ68" s="866"/>
      <c r="AR68" s="866"/>
      <c r="AS68" s="866"/>
      <c r="AT68" s="866"/>
      <c r="AU68" s="866">
        <v>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543</v>
      </c>
      <c r="C69" s="874"/>
      <c r="D69" s="874"/>
      <c r="E69" s="874"/>
      <c r="F69" s="874"/>
      <c r="G69" s="874"/>
      <c r="H69" s="874"/>
      <c r="I69" s="874"/>
      <c r="J69" s="874"/>
      <c r="K69" s="874"/>
      <c r="L69" s="874"/>
      <c r="M69" s="874"/>
      <c r="N69" s="874"/>
      <c r="O69" s="874"/>
      <c r="P69" s="875"/>
      <c r="Q69" s="876">
        <v>170306</v>
      </c>
      <c r="R69" s="830"/>
      <c r="S69" s="830"/>
      <c r="T69" s="830"/>
      <c r="U69" s="830"/>
      <c r="V69" s="830">
        <v>161926</v>
      </c>
      <c r="W69" s="830"/>
      <c r="X69" s="830"/>
      <c r="Y69" s="830"/>
      <c r="Z69" s="830"/>
      <c r="AA69" s="830">
        <v>8381</v>
      </c>
      <c r="AB69" s="830"/>
      <c r="AC69" s="830"/>
      <c r="AD69" s="830"/>
      <c r="AE69" s="830"/>
      <c r="AF69" s="830">
        <v>8381</v>
      </c>
      <c r="AG69" s="830"/>
      <c r="AH69" s="830"/>
      <c r="AI69" s="830"/>
      <c r="AJ69" s="830"/>
      <c r="AK69" s="830">
        <v>0</v>
      </c>
      <c r="AL69" s="830"/>
      <c r="AM69" s="830"/>
      <c r="AN69" s="830"/>
      <c r="AO69" s="830"/>
      <c r="AP69" s="830">
        <v>0</v>
      </c>
      <c r="AQ69" s="830"/>
      <c r="AR69" s="830"/>
      <c r="AS69" s="830"/>
      <c r="AT69" s="830"/>
      <c r="AU69" s="830">
        <v>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544</v>
      </c>
      <c r="C70" s="874"/>
      <c r="D70" s="874"/>
      <c r="E70" s="874"/>
      <c r="F70" s="874"/>
      <c r="G70" s="874"/>
      <c r="H70" s="874"/>
      <c r="I70" s="874"/>
      <c r="J70" s="874"/>
      <c r="K70" s="874"/>
      <c r="L70" s="874"/>
      <c r="M70" s="874"/>
      <c r="N70" s="874"/>
      <c r="O70" s="874"/>
      <c r="P70" s="875"/>
      <c r="Q70" s="876">
        <v>1548</v>
      </c>
      <c r="R70" s="830"/>
      <c r="S70" s="830"/>
      <c r="T70" s="830"/>
      <c r="U70" s="830"/>
      <c r="V70" s="830">
        <v>1509</v>
      </c>
      <c r="W70" s="830"/>
      <c r="X70" s="830"/>
      <c r="Y70" s="830"/>
      <c r="Z70" s="830"/>
      <c r="AA70" s="830">
        <v>39</v>
      </c>
      <c r="AB70" s="830"/>
      <c r="AC70" s="830"/>
      <c r="AD70" s="830"/>
      <c r="AE70" s="830"/>
      <c r="AF70" s="830">
        <v>39</v>
      </c>
      <c r="AG70" s="830"/>
      <c r="AH70" s="830"/>
      <c r="AI70" s="830"/>
      <c r="AJ70" s="830"/>
      <c r="AK70" s="830">
        <v>7</v>
      </c>
      <c r="AL70" s="830"/>
      <c r="AM70" s="830"/>
      <c r="AN70" s="830"/>
      <c r="AO70" s="830"/>
      <c r="AP70" s="830">
        <v>0</v>
      </c>
      <c r="AQ70" s="830"/>
      <c r="AR70" s="830"/>
      <c r="AS70" s="830"/>
      <c r="AT70" s="830"/>
      <c r="AU70" s="830">
        <v>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545</v>
      </c>
      <c r="C71" s="874"/>
      <c r="D71" s="874"/>
      <c r="E71" s="874"/>
      <c r="F71" s="874"/>
      <c r="G71" s="874"/>
      <c r="H71" s="874"/>
      <c r="I71" s="874"/>
      <c r="J71" s="874"/>
      <c r="K71" s="874"/>
      <c r="L71" s="874"/>
      <c r="M71" s="874"/>
      <c r="N71" s="874"/>
      <c r="O71" s="874"/>
      <c r="P71" s="875"/>
      <c r="Q71" s="876">
        <v>39471</v>
      </c>
      <c r="R71" s="830"/>
      <c r="S71" s="830"/>
      <c r="T71" s="830"/>
      <c r="U71" s="830"/>
      <c r="V71" s="830">
        <v>38552</v>
      </c>
      <c r="W71" s="830"/>
      <c r="X71" s="830"/>
      <c r="Y71" s="830"/>
      <c r="Z71" s="830"/>
      <c r="AA71" s="830">
        <v>919</v>
      </c>
      <c r="AB71" s="830"/>
      <c r="AC71" s="830"/>
      <c r="AD71" s="830"/>
      <c r="AE71" s="830"/>
      <c r="AF71" s="830">
        <v>919</v>
      </c>
      <c r="AG71" s="830"/>
      <c r="AH71" s="830"/>
      <c r="AI71" s="830"/>
      <c r="AJ71" s="830"/>
      <c r="AK71" s="830">
        <v>1335</v>
      </c>
      <c r="AL71" s="830"/>
      <c r="AM71" s="830"/>
      <c r="AN71" s="830"/>
      <c r="AO71" s="830"/>
      <c r="AP71" s="830">
        <v>0</v>
      </c>
      <c r="AQ71" s="830"/>
      <c r="AR71" s="830"/>
      <c r="AS71" s="830"/>
      <c r="AT71" s="830"/>
      <c r="AU71" s="830">
        <v>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546</v>
      </c>
      <c r="C72" s="874"/>
      <c r="D72" s="874"/>
      <c r="E72" s="874"/>
      <c r="F72" s="874"/>
      <c r="G72" s="874"/>
      <c r="H72" s="874"/>
      <c r="I72" s="874"/>
      <c r="J72" s="874"/>
      <c r="K72" s="874"/>
      <c r="L72" s="874"/>
      <c r="M72" s="874"/>
      <c r="N72" s="874"/>
      <c r="O72" s="874"/>
      <c r="P72" s="875"/>
      <c r="Q72" s="876">
        <v>4356</v>
      </c>
      <c r="R72" s="830"/>
      <c r="S72" s="830"/>
      <c r="T72" s="830"/>
      <c r="U72" s="830"/>
      <c r="V72" s="830">
        <v>4345</v>
      </c>
      <c r="W72" s="830"/>
      <c r="X72" s="830"/>
      <c r="Y72" s="830"/>
      <c r="Z72" s="830"/>
      <c r="AA72" s="830">
        <v>11</v>
      </c>
      <c r="AB72" s="830"/>
      <c r="AC72" s="830"/>
      <c r="AD72" s="830"/>
      <c r="AE72" s="830"/>
      <c r="AF72" s="830">
        <v>11</v>
      </c>
      <c r="AG72" s="830"/>
      <c r="AH72" s="830"/>
      <c r="AI72" s="830"/>
      <c r="AJ72" s="830"/>
      <c r="AK72" s="830">
        <v>908</v>
      </c>
      <c r="AL72" s="830"/>
      <c r="AM72" s="830"/>
      <c r="AN72" s="830"/>
      <c r="AO72" s="830"/>
      <c r="AP72" s="830">
        <v>9</v>
      </c>
      <c r="AQ72" s="830"/>
      <c r="AR72" s="830"/>
      <c r="AS72" s="830"/>
      <c r="AT72" s="830"/>
      <c r="AU72" s="830">
        <v>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547</v>
      </c>
      <c r="C73" s="874"/>
      <c r="D73" s="874"/>
      <c r="E73" s="874"/>
      <c r="F73" s="874"/>
      <c r="G73" s="874"/>
      <c r="H73" s="874"/>
      <c r="I73" s="874"/>
      <c r="J73" s="874"/>
      <c r="K73" s="874"/>
      <c r="L73" s="874"/>
      <c r="M73" s="874"/>
      <c r="N73" s="874"/>
      <c r="O73" s="874"/>
      <c r="P73" s="875"/>
      <c r="Q73" s="876">
        <v>5657</v>
      </c>
      <c r="R73" s="830"/>
      <c r="S73" s="830"/>
      <c r="T73" s="830"/>
      <c r="U73" s="830"/>
      <c r="V73" s="830">
        <v>5482</v>
      </c>
      <c r="W73" s="830"/>
      <c r="X73" s="830"/>
      <c r="Y73" s="830"/>
      <c r="Z73" s="830"/>
      <c r="AA73" s="830">
        <v>175</v>
      </c>
      <c r="AB73" s="830"/>
      <c r="AC73" s="830"/>
      <c r="AD73" s="830"/>
      <c r="AE73" s="830"/>
      <c r="AF73" s="830">
        <v>175</v>
      </c>
      <c r="AG73" s="830"/>
      <c r="AH73" s="830"/>
      <c r="AI73" s="830"/>
      <c r="AJ73" s="830"/>
      <c r="AK73" s="830">
        <v>154</v>
      </c>
      <c r="AL73" s="830"/>
      <c r="AM73" s="830"/>
      <c r="AN73" s="830"/>
      <c r="AO73" s="830"/>
      <c r="AP73" s="830">
        <v>0</v>
      </c>
      <c r="AQ73" s="830"/>
      <c r="AR73" s="830"/>
      <c r="AS73" s="830"/>
      <c r="AT73" s="830"/>
      <c r="AU73" s="830">
        <v>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549</v>
      </c>
      <c r="C74" s="874"/>
      <c r="D74" s="874"/>
      <c r="E74" s="874"/>
      <c r="F74" s="874"/>
      <c r="G74" s="874"/>
      <c r="H74" s="874"/>
      <c r="I74" s="874"/>
      <c r="J74" s="874"/>
      <c r="K74" s="874"/>
      <c r="L74" s="874"/>
      <c r="M74" s="874"/>
      <c r="N74" s="874"/>
      <c r="O74" s="874"/>
      <c r="P74" s="875"/>
      <c r="Q74" s="876">
        <v>222</v>
      </c>
      <c r="R74" s="830"/>
      <c r="S74" s="830"/>
      <c r="T74" s="830"/>
      <c r="U74" s="830"/>
      <c r="V74" s="830">
        <v>202</v>
      </c>
      <c r="W74" s="830"/>
      <c r="X74" s="830"/>
      <c r="Y74" s="830"/>
      <c r="Z74" s="830"/>
      <c r="AA74" s="830">
        <v>19</v>
      </c>
      <c r="AB74" s="830"/>
      <c r="AC74" s="830"/>
      <c r="AD74" s="830"/>
      <c r="AE74" s="830"/>
      <c r="AF74" s="830">
        <v>19</v>
      </c>
      <c r="AG74" s="830"/>
      <c r="AH74" s="830"/>
      <c r="AI74" s="830"/>
      <c r="AJ74" s="830"/>
      <c r="AK74" s="830">
        <v>0</v>
      </c>
      <c r="AL74" s="830"/>
      <c r="AM74" s="830"/>
      <c r="AN74" s="830"/>
      <c r="AO74" s="830"/>
      <c r="AP74" s="830">
        <v>0</v>
      </c>
      <c r="AQ74" s="830"/>
      <c r="AR74" s="830"/>
      <c r="AS74" s="830"/>
      <c r="AT74" s="830"/>
      <c r="AU74" s="830">
        <v>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548</v>
      </c>
      <c r="C75" s="874"/>
      <c r="D75" s="874"/>
      <c r="E75" s="874"/>
      <c r="F75" s="874"/>
      <c r="G75" s="874"/>
      <c r="H75" s="874"/>
      <c r="I75" s="874"/>
      <c r="J75" s="874"/>
      <c r="K75" s="874"/>
      <c r="L75" s="874"/>
      <c r="M75" s="874"/>
      <c r="N75" s="874"/>
      <c r="O75" s="874"/>
      <c r="P75" s="875"/>
      <c r="Q75" s="877">
        <v>1979</v>
      </c>
      <c r="R75" s="878"/>
      <c r="S75" s="878"/>
      <c r="T75" s="878"/>
      <c r="U75" s="834"/>
      <c r="V75" s="879">
        <v>1968</v>
      </c>
      <c r="W75" s="878"/>
      <c r="X75" s="878"/>
      <c r="Y75" s="878"/>
      <c r="Z75" s="834"/>
      <c r="AA75" s="879">
        <v>11</v>
      </c>
      <c r="AB75" s="878"/>
      <c r="AC75" s="878"/>
      <c r="AD75" s="878"/>
      <c r="AE75" s="834"/>
      <c r="AF75" s="879">
        <v>11</v>
      </c>
      <c r="AG75" s="878"/>
      <c r="AH75" s="878"/>
      <c r="AI75" s="878"/>
      <c r="AJ75" s="834"/>
      <c r="AK75" s="879">
        <v>0</v>
      </c>
      <c r="AL75" s="878"/>
      <c r="AM75" s="878"/>
      <c r="AN75" s="878"/>
      <c r="AO75" s="834"/>
      <c r="AP75" s="879">
        <v>1481</v>
      </c>
      <c r="AQ75" s="878"/>
      <c r="AR75" s="878"/>
      <c r="AS75" s="878"/>
      <c r="AT75" s="834"/>
      <c r="AU75" s="879">
        <v>835</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550</v>
      </c>
      <c r="C76" s="874"/>
      <c r="D76" s="874"/>
      <c r="E76" s="874"/>
      <c r="F76" s="874"/>
      <c r="G76" s="874"/>
      <c r="H76" s="874"/>
      <c r="I76" s="874"/>
      <c r="J76" s="874"/>
      <c r="K76" s="874"/>
      <c r="L76" s="874"/>
      <c r="M76" s="874"/>
      <c r="N76" s="874"/>
      <c r="O76" s="874"/>
      <c r="P76" s="875"/>
      <c r="Q76" s="877">
        <v>611</v>
      </c>
      <c r="R76" s="878"/>
      <c r="S76" s="878"/>
      <c r="T76" s="878"/>
      <c r="U76" s="834"/>
      <c r="V76" s="879">
        <v>592</v>
      </c>
      <c r="W76" s="878"/>
      <c r="X76" s="878"/>
      <c r="Y76" s="878"/>
      <c r="Z76" s="834"/>
      <c r="AA76" s="879">
        <v>19</v>
      </c>
      <c r="AB76" s="878"/>
      <c r="AC76" s="878"/>
      <c r="AD76" s="878"/>
      <c r="AE76" s="834"/>
      <c r="AF76" s="879">
        <v>14</v>
      </c>
      <c r="AG76" s="878"/>
      <c r="AH76" s="878"/>
      <c r="AI76" s="878"/>
      <c r="AJ76" s="834"/>
      <c r="AK76" s="879">
        <v>0</v>
      </c>
      <c r="AL76" s="878"/>
      <c r="AM76" s="878"/>
      <c r="AN76" s="878"/>
      <c r="AO76" s="834"/>
      <c r="AP76" s="879">
        <v>244</v>
      </c>
      <c r="AQ76" s="878"/>
      <c r="AR76" s="878"/>
      <c r="AS76" s="878"/>
      <c r="AT76" s="834"/>
      <c r="AU76" s="879">
        <v>137</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294</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294</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294</v>
      </c>
      <c r="DR109" s="893"/>
      <c r="DS109" s="893"/>
      <c r="DT109" s="893"/>
      <c r="DU109" s="894"/>
      <c r="DV109" s="892" t="s">
        <v>409</v>
      </c>
      <c r="DW109" s="893"/>
      <c r="DX109" s="893"/>
      <c r="DY109" s="893"/>
      <c r="DZ109" s="895"/>
    </row>
    <row r="110" spans="1:131" s="218" customFormat="1" ht="26.25" customHeight="1" x14ac:dyDescent="0.15">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767122</v>
      </c>
      <c r="AB110" s="900"/>
      <c r="AC110" s="900"/>
      <c r="AD110" s="900"/>
      <c r="AE110" s="901"/>
      <c r="AF110" s="902">
        <v>784384</v>
      </c>
      <c r="AG110" s="900"/>
      <c r="AH110" s="900"/>
      <c r="AI110" s="900"/>
      <c r="AJ110" s="901"/>
      <c r="AK110" s="902">
        <v>794150</v>
      </c>
      <c r="AL110" s="900"/>
      <c r="AM110" s="900"/>
      <c r="AN110" s="900"/>
      <c r="AO110" s="901"/>
      <c r="AP110" s="903">
        <v>19.8</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8108799</v>
      </c>
      <c r="BR110" s="931"/>
      <c r="BS110" s="931"/>
      <c r="BT110" s="931"/>
      <c r="BU110" s="931"/>
      <c r="BV110" s="931">
        <v>7718084</v>
      </c>
      <c r="BW110" s="931"/>
      <c r="BX110" s="931"/>
      <c r="BY110" s="931"/>
      <c r="BZ110" s="931"/>
      <c r="CA110" s="931">
        <v>7384793</v>
      </c>
      <c r="CB110" s="931"/>
      <c r="CC110" s="931"/>
      <c r="CD110" s="931"/>
      <c r="CE110" s="931"/>
      <c r="CF110" s="944">
        <v>184</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881291</v>
      </c>
      <c r="BR112" s="926"/>
      <c r="BS112" s="926"/>
      <c r="BT112" s="926"/>
      <c r="BU112" s="926"/>
      <c r="BV112" s="926">
        <v>595539</v>
      </c>
      <c r="BW112" s="926"/>
      <c r="BX112" s="926"/>
      <c r="BY112" s="926"/>
      <c r="BZ112" s="926"/>
      <c r="CA112" s="926">
        <v>621370</v>
      </c>
      <c r="CB112" s="926"/>
      <c r="CC112" s="926"/>
      <c r="CD112" s="926"/>
      <c r="CE112" s="926"/>
      <c r="CF112" s="920">
        <v>15.5</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168385</v>
      </c>
      <c r="AB113" s="938"/>
      <c r="AC113" s="938"/>
      <c r="AD113" s="938"/>
      <c r="AE113" s="939"/>
      <c r="AF113" s="940">
        <v>124147</v>
      </c>
      <c r="AG113" s="938"/>
      <c r="AH113" s="938"/>
      <c r="AI113" s="938"/>
      <c r="AJ113" s="939"/>
      <c r="AK113" s="940">
        <v>100039</v>
      </c>
      <c r="AL113" s="938"/>
      <c r="AM113" s="938"/>
      <c r="AN113" s="938"/>
      <c r="AO113" s="939"/>
      <c r="AP113" s="941">
        <v>2.5</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339504</v>
      </c>
      <c r="BR113" s="926"/>
      <c r="BS113" s="926"/>
      <c r="BT113" s="926"/>
      <c r="BU113" s="926"/>
      <c r="BV113" s="926">
        <v>588070</v>
      </c>
      <c r="BW113" s="926"/>
      <c r="BX113" s="926"/>
      <c r="BY113" s="926"/>
      <c r="BZ113" s="926"/>
      <c r="CA113" s="926">
        <v>972961</v>
      </c>
      <c r="CB113" s="926"/>
      <c r="CC113" s="926"/>
      <c r="CD113" s="926"/>
      <c r="CE113" s="926"/>
      <c r="CF113" s="920">
        <v>24.2</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94077</v>
      </c>
      <c r="AB114" s="959"/>
      <c r="AC114" s="959"/>
      <c r="AD114" s="959"/>
      <c r="AE114" s="960"/>
      <c r="AF114" s="961">
        <v>72471</v>
      </c>
      <c r="AG114" s="959"/>
      <c r="AH114" s="959"/>
      <c r="AI114" s="959"/>
      <c r="AJ114" s="960"/>
      <c r="AK114" s="961">
        <v>51465</v>
      </c>
      <c r="AL114" s="959"/>
      <c r="AM114" s="959"/>
      <c r="AN114" s="959"/>
      <c r="AO114" s="960"/>
      <c r="AP114" s="962">
        <v>1.3</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44520</v>
      </c>
      <c r="BR114" s="926"/>
      <c r="BS114" s="926"/>
      <c r="BT114" s="926"/>
      <c r="BU114" s="926"/>
      <c r="BV114" s="926">
        <v>9361</v>
      </c>
      <c r="BW114" s="926"/>
      <c r="BX114" s="926"/>
      <c r="BY114" s="926"/>
      <c r="BZ114" s="926"/>
      <c r="CA114" s="926">
        <v>495</v>
      </c>
      <c r="CB114" s="926"/>
      <c r="CC114" s="926"/>
      <c r="CD114" s="926"/>
      <c r="CE114" s="926"/>
      <c r="CF114" s="920">
        <v>0</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452</v>
      </c>
      <c r="AB116" s="959"/>
      <c r="AC116" s="959"/>
      <c r="AD116" s="959"/>
      <c r="AE116" s="960"/>
      <c r="AF116" s="961">
        <v>477</v>
      </c>
      <c r="AG116" s="959"/>
      <c r="AH116" s="959"/>
      <c r="AI116" s="959"/>
      <c r="AJ116" s="960"/>
      <c r="AK116" s="961">
        <v>234</v>
      </c>
      <c r="AL116" s="959"/>
      <c r="AM116" s="959"/>
      <c r="AN116" s="959"/>
      <c r="AO116" s="960"/>
      <c r="AP116" s="962">
        <v>0</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1030036</v>
      </c>
      <c r="AB117" s="979"/>
      <c r="AC117" s="979"/>
      <c r="AD117" s="979"/>
      <c r="AE117" s="980"/>
      <c r="AF117" s="981">
        <v>981479</v>
      </c>
      <c r="AG117" s="979"/>
      <c r="AH117" s="979"/>
      <c r="AI117" s="979"/>
      <c r="AJ117" s="980"/>
      <c r="AK117" s="981">
        <v>945888</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294</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439</v>
      </c>
      <c r="BP119" s="1005"/>
      <c r="BQ119" s="999">
        <v>9374114</v>
      </c>
      <c r="BR119" s="1000"/>
      <c r="BS119" s="1000"/>
      <c r="BT119" s="1000"/>
      <c r="BU119" s="1000"/>
      <c r="BV119" s="1000">
        <v>8911054</v>
      </c>
      <c r="BW119" s="1000"/>
      <c r="BX119" s="1000"/>
      <c r="BY119" s="1000"/>
      <c r="BZ119" s="1000"/>
      <c r="CA119" s="1000">
        <v>8979619</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3059216</v>
      </c>
      <c r="BR120" s="931"/>
      <c r="BS120" s="931"/>
      <c r="BT120" s="931"/>
      <c r="BU120" s="931"/>
      <c r="BV120" s="931">
        <v>2627235</v>
      </c>
      <c r="BW120" s="931"/>
      <c r="BX120" s="931"/>
      <c r="BY120" s="931"/>
      <c r="BZ120" s="931"/>
      <c r="CA120" s="931">
        <v>2365741</v>
      </c>
      <c r="CB120" s="931"/>
      <c r="CC120" s="931"/>
      <c r="CD120" s="931"/>
      <c r="CE120" s="931"/>
      <c r="CF120" s="944">
        <v>58.9</v>
      </c>
      <c r="CG120" s="945"/>
      <c r="CH120" s="945"/>
      <c r="CI120" s="945"/>
      <c r="CJ120" s="945"/>
      <c r="CK120" s="1006" t="s">
        <v>443</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621370</v>
      </c>
      <c r="DR120" s="931"/>
      <c r="DS120" s="931"/>
      <c r="DT120" s="931"/>
      <c r="DU120" s="931"/>
      <c r="DV120" s="932">
        <v>15.5</v>
      </c>
      <c r="DW120" s="932"/>
      <c r="DX120" s="932"/>
      <c r="DY120" s="932"/>
      <c r="DZ120" s="933"/>
    </row>
    <row r="121" spans="1:130" s="218" customFormat="1" ht="26.25" customHeight="1" x14ac:dyDescent="0.15">
      <c r="A121" s="1058"/>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486281</v>
      </c>
      <c r="BR121" s="926"/>
      <c r="BS121" s="926"/>
      <c r="BT121" s="926"/>
      <c r="BU121" s="926"/>
      <c r="BV121" s="926">
        <v>451536</v>
      </c>
      <c r="BW121" s="926"/>
      <c r="BX121" s="926"/>
      <c r="BY121" s="926"/>
      <c r="BZ121" s="926"/>
      <c r="CA121" s="926">
        <v>407103</v>
      </c>
      <c r="CB121" s="926"/>
      <c r="CC121" s="926"/>
      <c r="CD121" s="926"/>
      <c r="CE121" s="926"/>
      <c r="CF121" s="920">
        <v>10.1</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8"/>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6079764</v>
      </c>
      <c r="BR122" s="1000"/>
      <c r="BS122" s="1000"/>
      <c r="BT122" s="1000"/>
      <c r="BU122" s="1000"/>
      <c r="BV122" s="1000">
        <v>6305134</v>
      </c>
      <c r="BW122" s="1000"/>
      <c r="BX122" s="1000"/>
      <c r="BY122" s="1000"/>
      <c r="BZ122" s="1000"/>
      <c r="CA122" s="1000">
        <v>6050701</v>
      </c>
      <c r="CB122" s="1000"/>
      <c r="CC122" s="1000"/>
      <c r="CD122" s="1000"/>
      <c r="CE122" s="1000"/>
      <c r="CF122" s="1017">
        <v>150.69999999999999</v>
      </c>
      <c r="CG122" s="1018"/>
      <c r="CH122" s="1018"/>
      <c r="CI122" s="1018"/>
      <c r="CJ122" s="1018"/>
      <c r="CK122" s="1009"/>
      <c r="CL122" s="1010"/>
      <c r="CM122" s="1010"/>
      <c r="CN122" s="1010"/>
      <c r="CO122" s="1011"/>
      <c r="CP122" s="1019" t="s">
        <v>388</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8"/>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447</v>
      </c>
      <c r="BP123" s="1005"/>
      <c r="BQ123" s="1064">
        <v>9625261</v>
      </c>
      <c r="BR123" s="1031"/>
      <c r="BS123" s="1031"/>
      <c r="BT123" s="1031"/>
      <c r="BU123" s="1031"/>
      <c r="BV123" s="1031">
        <v>9383905</v>
      </c>
      <c r="BW123" s="1031"/>
      <c r="BX123" s="1031"/>
      <c r="BY123" s="1031"/>
      <c r="BZ123" s="1031"/>
      <c r="CA123" s="1031">
        <v>8823545</v>
      </c>
      <c r="CB123" s="1031"/>
      <c r="CC123" s="1031"/>
      <c r="CD123" s="1031"/>
      <c r="CE123" s="1031"/>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448</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v>3.8</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v>881291</v>
      </c>
      <c r="DH124" s="986"/>
      <c r="DI124" s="986"/>
      <c r="DJ124" s="986"/>
      <c r="DK124" s="987"/>
      <c r="DL124" s="985">
        <v>595539</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454</v>
      </c>
      <c r="AY127" s="1033"/>
      <c r="AZ127" s="1033"/>
      <c r="BA127" s="1033"/>
      <c r="BB127" s="1033"/>
      <c r="BC127" s="1033"/>
      <c r="BD127" s="1033"/>
      <c r="BE127" s="1034"/>
      <c r="BF127" s="1035" t="s">
        <v>455</v>
      </c>
      <c r="BG127" s="1033"/>
      <c r="BH127" s="1033"/>
      <c r="BI127" s="1033"/>
      <c r="BJ127" s="1033"/>
      <c r="BK127" s="1033"/>
      <c r="BL127" s="1034"/>
      <c r="BM127" s="1035" t="s">
        <v>456</v>
      </c>
      <c r="BN127" s="1033"/>
      <c r="BO127" s="1033"/>
      <c r="BP127" s="1033"/>
      <c r="BQ127" s="1033"/>
      <c r="BR127" s="1033"/>
      <c r="BS127" s="1034"/>
      <c r="BT127" s="1035" t="s">
        <v>457</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459</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460</v>
      </c>
      <c r="X128" s="1044"/>
      <c r="Y128" s="1044"/>
      <c r="Z128" s="1045"/>
      <c r="AA128" s="1046">
        <v>43561</v>
      </c>
      <c r="AB128" s="1047"/>
      <c r="AC128" s="1047"/>
      <c r="AD128" s="1047"/>
      <c r="AE128" s="1048"/>
      <c r="AF128" s="1049">
        <v>26723</v>
      </c>
      <c r="AG128" s="1047"/>
      <c r="AH128" s="1047"/>
      <c r="AI128" s="1047"/>
      <c r="AJ128" s="1048"/>
      <c r="AK128" s="1049">
        <v>56822</v>
      </c>
      <c r="AL128" s="1047"/>
      <c r="AM128" s="1047"/>
      <c r="AN128" s="1047"/>
      <c r="AO128" s="1048"/>
      <c r="AP128" s="1050"/>
      <c r="AQ128" s="1051"/>
      <c r="AR128" s="1051"/>
      <c r="AS128" s="1051"/>
      <c r="AT128" s="1052"/>
      <c r="AU128" s="220"/>
      <c r="AV128" s="220"/>
      <c r="AW128" s="220"/>
      <c r="AX128" s="896" t="s">
        <v>461</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462</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4320482</v>
      </c>
      <c r="AB129" s="959"/>
      <c r="AC129" s="959"/>
      <c r="AD129" s="959"/>
      <c r="AE129" s="960"/>
      <c r="AF129" s="961">
        <v>4421543</v>
      </c>
      <c r="AG129" s="959"/>
      <c r="AH129" s="959"/>
      <c r="AI129" s="959"/>
      <c r="AJ129" s="960"/>
      <c r="AK129" s="961">
        <v>4602605</v>
      </c>
      <c r="AL129" s="959"/>
      <c r="AM129" s="959"/>
      <c r="AN129" s="959"/>
      <c r="AO129" s="960"/>
      <c r="AP129" s="1073"/>
      <c r="AQ129" s="1074"/>
      <c r="AR129" s="1074"/>
      <c r="AS129" s="1074"/>
      <c r="AT129" s="1075"/>
      <c r="AU129" s="221"/>
      <c r="AV129" s="221"/>
      <c r="AW129" s="221"/>
      <c r="AX129" s="1065" t="s">
        <v>464</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582565</v>
      </c>
      <c r="AB130" s="959"/>
      <c r="AC130" s="959"/>
      <c r="AD130" s="959"/>
      <c r="AE130" s="960"/>
      <c r="AF130" s="961">
        <v>577713</v>
      </c>
      <c r="AG130" s="959"/>
      <c r="AH130" s="959"/>
      <c r="AI130" s="959"/>
      <c r="AJ130" s="960"/>
      <c r="AK130" s="961">
        <v>588256</v>
      </c>
      <c r="AL130" s="959"/>
      <c r="AM130" s="959"/>
      <c r="AN130" s="959"/>
      <c r="AO130" s="960"/>
      <c r="AP130" s="1073"/>
      <c r="AQ130" s="1074"/>
      <c r="AR130" s="1074"/>
      <c r="AS130" s="1074"/>
      <c r="AT130" s="1075"/>
      <c r="AU130" s="221"/>
      <c r="AV130" s="221"/>
      <c r="AW130" s="221"/>
      <c r="AX130" s="1065" t="s">
        <v>467</v>
      </c>
      <c r="AY130" s="923"/>
      <c r="AZ130" s="923"/>
      <c r="BA130" s="923"/>
      <c r="BB130" s="923"/>
      <c r="BC130" s="923"/>
      <c r="BD130" s="923"/>
      <c r="BE130" s="924"/>
      <c r="BF130" s="1101">
        <v>9.3000000000000007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3737917</v>
      </c>
      <c r="AB131" s="986"/>
      <c r="AC131" s="986"/>
      <c r="AD131" s="986"/>
      <c r="AE131" s="987"/>
      <c r="AF131" s="985">
        <v>3843830</v>
      </c>
      <c r="AG131" s="986"/>
      <c r="AH131" s="986"/>
      <c r="AI131" s="986"/>
      <c r="AJ131" s="987"/>
      <c r="AK131" s="985">
        <v>4014349</v>
      </c>
      <c r="AL131" s="986"/>
      <c r="AM131" s="986"/>
      <c r="AN131" s="986"/>
      <c r="AO131" s="987"/>
      <c r="AP131" s="1110"/>
      <c r="AQ131" s="1111"/>
      <c r="AR131" s="1111"/>
      <c r="AS131" s="1111"/>
      <c r="AT131" s="1112"/>
      <c r="AU131" s="221"/>
      <c r="AV131" s="221"/>
      <c r="AW131" s="221"/>
      <c r="AX131" s="1083" t="s">
        <v>469</v>
      </c>
      <c r="AY131" s="726"/>
      <c r="AZ131" s="726"/>
      <c r="BA131" s="726"/>
      <c r="BB131" s="726"/>
      <c r="BC131" s="726"/>
      <c r="BD131" s="726"/>
      <c r="BE131" s="1037"/>
      <c r="BF131" s="1084">
        <v>3.8</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10.8057509</v>
      </c>
      <c r="AB132" s="1097"/>
      <c r="AC132" s="1097"/>
      <c r="AD132" s="1097"/>
      <c r="AE132" s="1098"/>
      <c r="AF132" s="1099">
        <v>9.8090446250000003</v>
      </c>
      <c r="AG132" s="1097"/>
      <c r="AH132" s="1097"/>
      <c r="AI132" s="1097"/>
      <c r="AJ132" s="1098"/>
      <c r="AK132" s="1099">
        <v>7.4933694109999998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10.3</v>
      </c>
      <c r="AB133" s="1080"/>
      <c r="AC133" s="1080"/>
      <c r="AD133" s="1080"/>
      <c r="AE133" s="1081"/>
      <c r="AF133" s="1079">
        <v>10.1</v>
      </c>
      <c r="AG133" s="1080"/>
      <c r="AH133" s="1080"/>
      <c r="AI133" s="1080"/>
      <c r="AJ133" s="1081"/>
      <c r="AK133" s="1079">
        <v>9.3000000000000007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5QGQxkoVxDnmSTziQwDxrbMRLJLURIVqnGTh08hlgm/u6eR0LmWqgMN6Ee68RwZh+hth1kePUMV9uHSLAl0ew==" saltValue="Qv0+Q5aVSdhpGZAsxAlR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DQ105"/>
  <sheetViews>
    <sheetView showGridLines="0" view="pageBreakPreview" topLeftCell="AN1" zoomScaleNormal="85" zoomScaleSheetLayoutView="100" workbookViewId="0">
      <selection activeCell="CN29" sqref="CN29"/>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PNq+ssTxXz7VG2JUr35ac6gy/9tOdFwbqtovVhsY1/imk/GV2Co9qic5CrxYPEjcKRnVL4Xc3RS5rykSagaQQ==" saltValue="DvKLXfkpxI4oQKPgeBn4a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DL89"/>
  <sheetViews>
    <sheetView showGridLines="0" topLeftCell="AB1"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kuLUqgPWwFrsdQmMsj1/CxE0B7AiY3KuAuAiA9nhGpiU+WFIRdSJyXu+SYu+H1LvHeEj28BDWeLzFJUK9xvfA==" saltValue="83iaGfvQ2mQFrxebpOF6FQ=="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AZ73"/>
  <sheetViews>
    <sheetView showGridLines="0" view="pageBreakPreview" topLeftCell="A34" zoomScale="85" zoomScaleSheetLayoutView="85" workbookViewId="0">
      <selection activeCell="AP13" sqref="AP13"/>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476</v>
      </c>
      <c r="AP7" s="260"/>
      <c r="AQ7" s="261" t="s">
        <v>477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478</v>
      </c>
      <c r="AQ8" s="267" t="s">
        <v>479</v>
      </c>
      <c r="AR8" s="268" t="s">
        <v>480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481</v>
      </c>
      <c r="AL9" s="1117"/>
      <c r="AM9" s="1117"/>
      <c r="AN9" s="1118"/>
      <c r="AO9" s="269">
        <v>1573589</v>
      </c>
      <c r="AP9" s="269">
        <v>121993</v>
      </c>
      <c r="AQ9" s="270">
        <v>120794</v>
      </c>
      <c r="AR9" s="271">
        <v>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482</v>
      </c>
      <c r="AL10" s="1117"/>
      <c r="AM10" s="1117"/>
      <c r="AN10" s="1118"/>
      <c r="AO10" s="272">
        <v>294977</v>
      </c>
      <c r="AP10" s="272">
        <v>22868</v>
      </c>
      <c r="AQ10" s="273">
        <v>16294</v>
      </c>
      <c r="AR10" s="274">
        <v>40.299999999999997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483</v>
      </c>
      <c r="AL11" s="1117"/>
      <c r="AM11" s="1117"/>
      <c r="AN11" s="1118"/>
      <c r="AO11" s="272">
        <v>2330</v>
      </c>
      <c r="AP11" s="272">
        <v>181</v>
      </c>
      <c r="AQ11" s="273">
        <v>1928</v>
      </c>
      <c r="AR11" s="274">
        <v>-90.6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484</v>
      </c>
      <c r="AL12" s="1117"/>
      <c r="AM12" s="1117"/>
      <c r="AN12" s="1118"/>
      <c r="AO12" s="272" t="s">
        <v>485</v>
      </c>
      <c r="AP12" s="272" t="s">
        <v>485</v>
      </c>
      <c r="AQ12" s="273">
        <v>20</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65864</v>
      </c>
      <c r="AP13" s="272">
        <v>5106</v>
      </c>
      <c r="AQ13" s="273">
        <v>4630</v>
      </c>
      <c r="AR13" s="274">
        <v>10.3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v>75370</v>
      </c>
      <c r="AP14" s="272">
        <v>5843</v>
      </c>
      <c r="AQ14" s="273">
        <v>2459</v>
      </c>
      <c r="AR14" s="274">
        <v>137.6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488</v>
      </c>
      <c r="AL15" s="1120"/>
      <c r="AM15" s="1120"/>
      <c r="AN15" s="1121"/>
      <c r="AO15" s="272">
        <v>-64945</v>
      </c>
      <c r="AP15" s="272">
        <v>-5035</v>
      </c>
      <c r="AQ15" s="273">
        <v>-7108</v>
      </c>
      <c r="AR15" s="274">
        <v>-29.2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1947185</v>
      </c>
      <c r="AP16" s="272">
        <v>150956</v>
      </c>
      <c r="AQ16" s="273">
        <v>139017</v>
      </c>
      <c r="AR16" s="274">
        <v>8.6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493</v>
      </c>
      <c r="AL21" s="1123"/>
      <c r="AM21" s="1123"/>
      <c r="AN21" s="1124"/>
      <c r="AO21" s="285">
        <v>9.92</v>
      </c>
      <c r="AP21" s="286">
        <v>11.1</v>
      </c>
      <c r="AQ21" s="287">
        <v>-1.18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494</v>
      </c>
      <c r="AL22" s="1123"/>
      <c r="AM22" s="1123"/>
      <c r="AN22" s="1124"/>
      <c r="AO22" s="290">
        <v>95.2</v>
      </c>
      <c r="AP22" s="291">
        <v>96.5</v>
      </c>
      <c r="AQ22" s="292">
        <v>-1.3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476</v>
      </c>
      <c r="AP30" s="260"/>
      <c r="AQ30" s="261" t="s">
        <v>477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478</v>
      </c>
      <c r="AQ31" s="267" t="s">
        <v>479</v>
      </c>
      <c r="AR31" s="268" t="s">
        <v>480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498</v>
      </c>
      <c r="AL32" s="1131"/>
      <c r="AM32" s="1131"/>
      <c r="AN32" s="1132"/>
      <c r="AO32" s="300">
        <v>794150</v>
      </c>
      <c r="AP32" s="300">
        <v>61567</v>
      </c>
      <c r="AQ32" s="301">
        <v>62408</v>
      </c>
      <c r="AR32" s="302">
        <v>-1.3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499</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500</v>
      </c>
      <c r="AL34" s="1131"/>
      <c r="AM34" s="1131"/>
      <c r="AN34" s="1132"/>
      <c r="AO34" s="300" t="s">
        <v>485</v>
      </c>
      <c r="AP34" s="300" t="s">
        <v>485</v>
      </c>
      <c r="AQ34" s="301">
        <v>4</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501</v>
      </c>
      <c r="AL35" s="1131"/>
      <c r="AM35" s="1131"/>
      <c r="AN35" s="1132"/>
      <c r="AO35" s="300">
        <v>100039</v>
      </c>
      <c r="AP35" s="300">
        <v>7756</v>
      </c>
      <c r="AQ35" s="301">
        <v>14219</v>
      </c>
      <c r="AR35" s="302">
        <v>-45.5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502</v>
      </c>
      <c r="AL36" s="1131"/>
      <c r="AM36" s="1131"/>
      <c r="AN36" s="1132"/>
      <c r="AO36" s="300">
        <v>51465</v>
      </c>
      <c r="AP36" s="300">
        <v>3990</v>
      </c>
      <c r="AQ36" s="301">
        <v>4004</v>
      </c>
      <c r="AR36" s="302">
        <v>-0.3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503</v>
      </c>
      <c r="AL37" s="1131"/>
      <c r="AM37" s="1131"/>
      <c r="AN37" s="1132"/>
      <c r="AO37" s="300" t="s">
        <v>485</v>
      </c>
      <c r="AP37" s="300" t="s">
        <v>485</v>
      </c>
      <c r="AQ37" s="301">
        <v>309</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504</v>
      </c>
      <c r="AL38" s="1134"/>
      <c r="AM38" s="1134"/>
      <c r="AN38" s="1135"/>
      <c r="AO38" s="303">
        <v>234</v>
      </c>
      <c r="AP38" s="303">
        <v>18</v>
      </c>
      <c r="AQ38" s="304">
        <v>4</v>
      </c>
      <c r="AR38" s="292">
        <v>350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505</v>
      </c>
      <c r="AL39" s="1134"/>
      <c r="AM39" s="1134"/>
      <c r="AN39" s="1135"/>
      <c r="AO39" s="300">
        <v>-56822</v>
      </c>
      <c r="AP39" s="300">
        <v>-4405</v>
      </c>
      <c r="AQ39" s="301">
        <v>-2554</v>
      </c>
      <c r="AR39" s="302">
        <v>72.5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506</v>
      </c>
      <c r="AL40" s="1131"/>
      <c r="AM40" s="1131"/>
      <c r="AN40" s="1132"/>
      <c r="AO40" s="300">
        <v>-588256</v>
      </c>
      <c r="AP40" s="300">
        <v>-45605</v>
      </c>
      <c r="AQ40" s="301">
        <v>-52280</v>
      </c>
      <c r="AR40" s="302">
        <v>-12.8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300810</v>
      </c>
      <c r="AP41" s="300">
        <v>23320</v>
      </c>
      <c r="AQ41" s="301">
        <v>26115</v>
      </c>
      <c r="AR41" s="302">
        <v>-10.7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476</v>
      </c>
      <c r="AN49" s="1127" t="s">
        <v>509</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510</v>
      </c>
      <c r="AO50" s="317" t="s">
        <v>511</v>
      </c>
      <c r="AP50" s="318" t="s">
        <v>512</v>
      </c>
      <c r="AQ50" s="319" t="s">
        <v>513</v>
      </c>
      <c r="AR50" s="320" t="s">
        <v>514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3255464</v>
      </c>
      <c r="AN51" s="322">
        <v>247507</v>
      </c>
      <c r="AO51" s="323">
        <v>-11.9</v>
      </c>
      <c r="AP51" s="324">
        <v>117234</v>
      </c>
      <c r="AQ51" s="325">
        <v>13.4</v>
      </c>
      <c r="AR51" s="326">
        <v>-25.3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194069</v>
      </c>
      <c r="AN52" s="330">
        <v>14755</v>
      </c>
      <c r="AO52" s="331">
        <v>158</v>
      </c>
      <c r="AP52" s="332">
        <v>59796</v>
      </c>
      <c r="AQ52" s="333">
        <v>16.600000000000001</v>
      </c>
      <c r="AR52" s="334">
        <v>141.4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3219653</v>
      </c>
      <c r="AN53" s="322">
        <v>245644</v>
      </c>
      <c r="AO53" s="323">
        <v>-0.8</v>
      </c>
      <c r="AP53" s="324">
        <v>97758</v>
      </c>
      <c r="AQ53" s="325">
        <v>-16.600000000000001</v>
      </c>
      <c r="AR53" s="326">
        <v>15.8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101170</v>
      </c>
      <c r="AN54" s="330">
        <v>7719</v>
      </c>
      <c r="AO54" s="331">
        <v>-47.7</v>
      </c>
      <c r="AP54" s="332">
        <v>45946</v>
      </c>
      <c r="AQ54" s="333">
        <v>-23.2</v>
      </c>
      <c r="AR54" s="334">
        <v>-24.5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1217107</v>
      </c>
      <c r="AN55" s="322">
        <v>93609</v>
      </c>
      <c r="AO55" s="323">
        <v>-61.9</v>
      </c>
      <c r="AP55" s="324">
        <v>91338</v>
      </c>
      <c r="AQ55" s="325">
        <v>-6.6</v>
      </c>
      <c r="AR55" s="326">
        <v>-55.3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81406</v>
      </c>
      <c r="AN56" s="330">
        <v>6261</v>
      </c>
      <c r="AO56" s="331">
        <v>-18.899999999999999</v>
      </c>
      <c r="AP56" s="332">
        <v>43989</v>
      </c>
      <c r="AQ56" s="333">
        <v>-4.3</v>
      </c>
      <c r="AR56" s="334">
        <v>-14.6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1837134</v>
      </c>
      <c r="AN57" s="322">
        <v>141645</v>
      </c>
      <c r="AO57" s="323">
        <v>51.3</v>
      </c>
      <c r="AP57" s="324">
        <v>103975</v>
      </c>
      <c r="AQ57" s="325">
        <v>13.8</v>
      </c>
      <c r="AR57" s="326">
        <v>37.5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101705</v>
      </c>
      <c r="AN58" s="330">
        <v>7842</v>
      </c>
      <c r="AO58" s="331">
        <v>25.3</v>
      </c>
      <c r="AP58" s="332">
        <v>52698</v>
      </c>
      <c r="AQ58" s="333">
        <v>19.8</v>
      </c>
      <c r="AR58" s="334">
        <v>5.5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1559803</v>
      </c>
      <c r="AN59" s="322">
        <v>120924</v>
      </c>
      <c r="AO59" s="323">
        <v>-14.6</v>
      </c>
      <c r="AP59" s="324">
        <v>112678</v>
      </c>
      <c r="AQ59" s="325">
        <v>8.4</v>
      </c>
      <c r="AR59" s="326">
        <v>-23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163669</v>
      </c>
      <c r="AN60" s="330">
        <v>12689</v>
      </c>
      <c r="AO60" s="331">
        <v>61.8</v>
      </c>
      <c r="AP60" s="332">
        <v>55165</v>
      </c>
      <c r="AQ60" s="333">
        <v>4.7</v>
      </c>
      <c r="AR60" s="334">
        <v>57.1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2217832</v>
      </c>
      <c r="AN61" s="337">
        <v>169866</v>
      </c>
      <c r="AO61" s="338">
        <v>-7.6</v>
      </c>
      <c r="AP61" s="339">
        <v>104597</v>
      </c>
      <c r="AQ61" s="340">
        <v>2.5</v>
      </c>
      <c r="AR61" s="326">
        <v>-10.1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128404</v>
      </c>
      <c r="AN62" s="330">
        <v>9853</v>
      </c>
      <c r="AO62" s="331">
        <v>35.700000000000003</v>
      </c>
      <c r="AP62" s="332">
        <v>51519</v>
      </c>
      <c r="AQ62" s="333">
        <v>2.7</v>
      </c>
      <c r="AR62" s="334">
        <v>33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ZrjB+Y6iL1/sjMXsvPa0ilO5NDkSK8NSelnE09OtbOJBZnZyOmtIewJFGeVRviwW9zOBk+42xjpyY9kP6S2djQ==" saltValue="UJxfRDB9cEcFvFthgRMjE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A1:DU121"/>
  <sheetViews>
    <sheetView showGridLines="0" zoomScale="70" zoomScaleNormal="70" zoomScaleSheetLayoutView="55" workbookViewId="0">
      <selection activeCell="BK87" sqref="BK87"/>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473</v>
      </c>
    </row>
    <row r="121" spans="125:125" ht="13.5" hidden="1" customHeight="1" x14ac:dyDescent="0.15">
      <c r="DU121" s="247"/>
    </row>
  </sheetData>
  <sheetProtection algorithmName="SHA-512" hashValue="qojSWxVa5yoN2rFtJUfQNKc1r9y3hAvs1MUOO1jbsSN4A/tlAvYdjuGaDl0U19Yk7M+sMI7Q/uJLu7E2x1GeOg==" saltValue="TOonyJ2z1WF8PYqNrRiCk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473</v>
      </c>
    </row>
  </sheetData>
  <sheetProtection algorithmName="SHA-512" hashValue="VyLKswImQLOq+LeYkeLH+UJEXPLj7yyTTYQ1rle5El47jrFV6uHEMj+ZnoVFmrJoqgYvTF7yhAUZ2H6oHwJi2g==" saltValue="Bb0fUnvgzV0ium5Xu3DIZ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C000"/>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42.64</v>
      </c>
      <c r="G47" s="12">
        <v>39.69</v>
      </c>
      <c r="H47" s="12">
        <v>45.49</v>
      </c>
      <c r="I47" s="12">
        <v>45</v>
      </c>
      <c r="J47" s="13">
        <v>37.380000000000003</v>
      </c>
    </row>
    <row r="48" spans="2:10" ht="57.75" customHeight="1" x14ac:dyDescent="0.15">
      <c r="B48" s="14"/>
      <c r="C48" s="1141" t="s">
        <v>4</v>
      </c>
      <c r="D48" s="1141"/>
      <c r="E48" s="1142"/>
      <c r="F48" s="15">
        <v>4.12</v>
      </c>
      <c r="G48" s="16">
        <v>10.14</v>
      </c>
      <c r="H48" s="16">
        <v>8.4</v>
      </c>
      <c r="I48" s="16">
        <v>1.74</v>
      </c>
      <c r="J48" s="17">
        <v>12.24</v>
      </c>
    </row>
    <row r="49" spans="2:10" ht="57.75" customHeight="1" thickBot="1" x14ac:dyDescent="0.2">
      <c r="B49" s="18"/>
      <c r="C49" s="1143" t="s">
        <v>5</v>
      </c>
      <c r="D49" s="1143"/>
      <c r="E49" s="1144"/>
      <c r="F49" s="19" t="s">
        <v>528</v>
      </c>
      <c r="G49" s="20">
        <v>6.3</v>
      </c>
      <c r="H49" s="20">
        <v>2.68</v>
      </c>
      <c r="I49" s="20">
        <v>4.8499999999999996</v>
      </c>
      <c r="J49" s="21">
        <v>4.72</v>
      </c>
    </row>
    <row r="50" spans="2:10" x14ac:dyDescent="0.15"/>
  </sheetData>
  <sheetProtection algorithmName="SHA-512" hashValue="hoKsyiZdmk+8hwavVrHBUcR5WlrTssYWqbl+4eww3lf2XfpPLiZMALCEbo4XXM33X9GgL232zatYhEkH2v1FRQ==" saltValue="440TofUjdNaGSP08n7F5D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仲宗根 豊</cp:lastModifiedBy>
  <cp:lastPrinted>2026-03-09T04:55:05Z</cp:lastPrinted>
  <dcterms:created xsi:type="dcterms:W3CDTF">2026-02-23T10:07:57Z</dcterms:created>
  <dcterms:modified xsi:type="dcterms:W3CDTF">2026-03-09T04:55:47Z</dcterms:modified>
  <cp:category/>
</cp:coreProperties>
</file>