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higashi-004\Desktop\【県市町村課 3_12(木)〆】令和６年度財政状況資料集の作成・公表について（依頼）\2.提出\"/>
    </mc:Choice>
  </mc:AlternateContent>
  <xr:revisionPtr revIDLastSave="0" documentId="13_ncr:1_{CF77FB63-BC32-4A07-B16C-EEDC015A7745}" xr6:coauthVersionLast="47" xr6:coauthVersionMax="47" xr10:uidLastSave="{00000000-0000-0000-0000-000000000000}"/>
  <bookViews>
    <workbookView xWindow="-120" yWindow="-120" windowWidth="29040" windowHeight="1584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35" i="10"/>
  <c r="CO34" i="10"/>
  <c r="BW34" i="10"/>
  <c r="BE34" i="10"/>
  <c r="C34" i="10"/>
  <c r="U34" i="10" s="1"/>
  <c r="U35"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<sst xmlns="http://schemas.openxmlformats.org/spreadsheetml/2006/main" count="1086" uniqueCount="547">
  <si>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</si>
  <si>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</si>
  <si>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</si>
  <si>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</si>
  <si>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</si>
  <si>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</si>
  <si>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</si>
  <si>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</si>
  <si>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</si>
  <si>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</si>
  <si>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</si>
  <si>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</si>
  <si>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</si>
  <si>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</si>
  <si>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</si>
  <si>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</si>
  <si>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</si>
  <si>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</si>
  <si>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</si>
  <si>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</si>
  <si>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</si>
  <si>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</si>
  <si>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</si>
  <si>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</si>
  <si>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</si>
  <si>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</si>
  <si>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</si>
  <si>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</si>
  <si>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</si>
  <si>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</si>
  <si>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</si>
  <si>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</si>
  <si>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</si>
  <si>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</si>
  <si>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</si>
  <si>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</si>
  <si>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</si>
  <si>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</si>
  <si>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</si>
  <si>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</si>
  <si>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</si>
  <si>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</si>
  <si>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</si>
  <si>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</si>
  <si>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</si>
  <si>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</si>
  <si>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</si>
  <si>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</si>
  <si>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</si>
  <si>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</si>
  <si>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</si>
  <si>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</si>
  <si>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</si>
  <si>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</si>
  <si>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</si>
  <si>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</si>
  <si>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</si>
  <si>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</si>
  <si>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</si>
  <si>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</si>
  <si>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</si>
  <si>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</si>
  <si>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</si>
  <si>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</si>
  <si>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</si>
  <si>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</si>
  <si>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</si>
  <si>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</si>
  <si>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</si>
  <si>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</si>
  <si>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</si>
  <si>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</si>
  <si>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</si>
  <si>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</si>
  <si>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</si>
  <si>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</si>
  <si>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</si>
  <si>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</si>
  <si>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</si>
  <si>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</si>
  <si>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</si>
  <si>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</si>
  <si>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</si>
  <si>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</si>
  <si>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</si>
  <si>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</si>
  <si>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</si>
  <si>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</si>
  <si>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</si>
  <si>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</si>
  <si>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</si>
  <si>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</si>
  <si>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</si>
  <si>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</si>
  <si>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</si>
  <si>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</si>
  <si>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</si>
  <si>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</si>
  <si>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</si>
  <si>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</si>
  <si>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</si>
  <si>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</si>
  <si>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</si>
  <si>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</si>
  <si>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</si>
  <si>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</si>
  <si>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</si>
  <si>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</si>
  <si>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</si>
  <si>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</si>
  <si>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</si>
  <si>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</si>
  <si>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</si>
  <si>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</si>
  <si>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</si>
  <si>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</si>
  <si>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</si>
  <si>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</si>
  <si>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</si>
  <si>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</si>
  <si>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</si>
  <si>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</si>
  <si>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</si>
  <si>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</si>
  <si>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</si>
  <si>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</si>
  <si>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</si>
  <si>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</si>
  <si>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</si>
  <si>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</si>
  <si>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</si>
  <si>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</si>
  <si>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</si>
  <si>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</si>
  <si>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</si>
  <si>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</si>
  <si>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</si>
  <si>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</si>
  <si>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</si>
  <si>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</si>
  <si>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</si>
  <si>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</si>
  <si>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</si>
  <si>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</si>
  <si>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</si>
  <si>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</si>
  <si>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</si>
  <si>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</si>
  <si>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</si>
  <si>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</si>
  <si>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</si>
  <si>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</si>
  <si>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</si>
  <si>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</si>
  <si>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</si>
  <si>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</si>
  <si>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</si>
  <si>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</si>
  <si>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</si>
  <si>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</si>
  <si>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</si>
  <si>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</si>
  <si>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</si>
  <si>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</si>
  <si>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</si>
  <si>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</si>
  <si>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</si>
  <si>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</si>
  <si>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</si>
  <si>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</si>
  <si>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</si>
  <si>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</si>
  <si>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</si>
  <si>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</si>
  <si>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</si>
  <si>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</si>
  <si>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</si>
  <si>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</si>
  <si>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</si>
  <si>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</si>
  <si>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</si>
  <si>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</si>
  <si>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</si>
  <si>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</si>
  <si>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</si>
  <si>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</si>
  <si>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</si>
  <si>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</si>
  <si>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</si>
  <si>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</si>
  <si>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</si>
  <si>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</si>
  <si>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</si>
  <si>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</si>
  <si>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</si>
  <si>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</si>
  <si>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</si>
  <si>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</si>
  <si>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</si>
  <si>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</si>
  <si>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</si>
  <si>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</si>
  <si>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</si>
  <si>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</si>
  <si>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</si>
  <si>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</si>
  <si>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</si>
  <si>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</si>
  <si>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</si>
  <si>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</si>
  <si>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</si>
  <si>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</si>
  <si>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</si>
  <si>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</si>
  <si>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</si>
  <si>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</si>
  <si>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</si>
  <si>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</si>
  <si>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</si>
  <si>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</si>
  <si>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</si>
  <si>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</si>
  <si>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</si>
  <si>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</si>
  <si>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</si>
  <si>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</si>
  <si>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</si>
  <si>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</si>
  <si>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</si>
  <si>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</si>
  <si>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</si>
  <si>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</si>
  <si>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</si>
  <si>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</si>
  <si>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</si>
  <si>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</si>
  <si>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</si>
  <si>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</si>
  <si>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</si>
  <si>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</si>
  <si>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</si>
  <si>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</si>
  <si>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</si>
  <si>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</si>
  <si>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</si>
  <si>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</si>
  <si>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</si>
  <si>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</si>
  <si>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</si>
  <si>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</si>
  <si>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</si>
  <si>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</si>
  <si>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</si>
  <si>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</si>
  <si>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</si>
  <si>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</si>
  <si>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</si>
  <si>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</si>
  <si>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</si>
  <si>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</si>
  <si>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</si>
  <si>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</si>
  <si>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</si>
  <si>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</si>
  <si>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</si>
  <si>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</si>
  <si>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</si>
  <si>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</si>
  <si>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</si>
  <si>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</si>
  <si>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</si>
  <si>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</si>
  <si>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</si>
  <si>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</si>
  <si>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</si>
  <si>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</si>
  <si>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</si>
  <si>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</si>
  <si>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</si>
  <si>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</si>
  <si>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</si>
  <si>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</si>
  <si>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</si>
  <si>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</si>
  <si>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</si>
  <si>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</si>
  <si>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</si>
  <si>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</si>
  <si>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</si>
  <si>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</si>
  <si>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</si>
  <si>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</si>
  <si>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</si>
  <si>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</si>
  <si>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</si>
  <si>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</si>
  <si>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</si>
  <si>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</si>
  <si>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</si>
  <si>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</si>
  <si>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</si>
  <si>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</si>
  <si>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</si>
  <si>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</si>
  <si>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</si>
  <si>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</si>
  <si>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</si>
  <si>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</si>
  <si>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</si>
  <si>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</si>
  <si>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</si>
  <si>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</si>
  <si>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</si>
  <si>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</si>
  <si>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</si>
  <si>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</si>
  <si>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</si>
  <si>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</si>
  <si>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</si>
  <si>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</si>
  <si>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</si>
  <si>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</si>
  <si>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</si>
  <si>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</si>
  <si>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</si>
  <si>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</si>
  <si>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</si>
  <si>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</si>
  <si>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</si>
  <si>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</si>
  <si>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</si>
  <si>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</si>
  <si>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</si>
  <si>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</si>
  <si>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</si>
  <si>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</si>
  <si>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</si>
  <si>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</si>
  <si>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</si>
  <si>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</si>
  <si>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</si>
  <si>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</si>
  <si>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</si>
  <si>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</si>
  <si>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</si>
  <si>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</si>
  <si>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</si>
  <si>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</si>
  <si>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</si>
  <si>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</si>
  <si>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</si>
  <si>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</si>
  <si>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</si>
  <si>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</si>
  <si>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</si>
  <si>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</si>
  <si>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</si>
  <si>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</si>
  <si>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</si>
  <si>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</si>
  <si>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</si>
  <si>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</si>
  <si>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</si>
  <si>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</si>
  <si>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</si>
  <si>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</si>
  <si>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</si>
  <si>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</si>
  <si>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</si>
  <si>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</si>
  <si>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</si>
  <si>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</si>
  <si>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</si>
  <si>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</si>
  <si>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</si>
  <si>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</si>
  <si>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</si>
  <si>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</si>
  <si>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</si>
  <si>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</si>
  <si>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</si>
  <si>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</si>
  <si>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</si>
  <si>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</si>
  <si>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</si>
  <si>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</si>
  <si>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</si>
  <si>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</si>
  <si>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</si>
  <si>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</si>
  <si>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簡易水道事業特別会計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</si>
  <si>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</si>
  <si>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</si>
  <si>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</si>
  <si>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</si>
  <si>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</si>
  <si>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</si>
  <si>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</si>
  <si>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</si>
  <si>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</si>
  <si>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</si>
  <si>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</si>
  <si>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</si>
  <si>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</si>
  <si>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</si>
  <si>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</si>
  <si>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</si>
  <si>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</si>
  <si>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</si>
  <si>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</si>
  <si>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</si>
  <si>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</si>
  <si>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</si>
  <si>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</si>
  <si>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</si>
  <si>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</si>
  <si>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</si>
  <si>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</si>
  <si>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</si>
  <si>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</si>
  <si>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</si>
  <si>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</si>
  <si>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</si>
  <si>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</si>
  <si>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</si>
  <si>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</si>
  <si>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</si>
  <si>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</si>
  <si>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</si>
  <si>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</si>
  <si>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</si>
  <si>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</si>
  <si>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</si>
  <si>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</si>
  <si>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</si>
  <si>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</si>
  <si>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</si>
  <si>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</si>
  <si>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</si>
  <si>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</si>
  <si>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</si>
  <si>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</si>
  <si>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</si>
  <si>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東村簡易水道事業会計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</si>
  <si>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</si>
  <si>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</si>
  <si>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東村後期高齢者医療保険特別会計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</si>
  <si>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</si>
  <si>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東村国民健康保険特別会計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</si>
  <si>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</si>
  <si>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</si>
  <si>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</si>
  <si>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</si>
  <si>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</si>
  <si>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</si>
  <si>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</si>
  <si>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</si>
  <si>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</si>
  <si>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</si>
  <si>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</si>
  <si>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</si>
  <si>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</si>
  <si>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</si>
  <si>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</si>
  <si>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</si>
  <si>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</si>
  <si>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</si>
  <si>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</si>
  <si>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</si>
  <si>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</si>
  <si>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</si>
  <si>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</si>
  <si>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</si>
  <si>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</si>
  <si>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</si>
  <si>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</si>
  <si>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</si>
  <si>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</si>
  <si>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</si>
  <si>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</si>
  <si>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</si>
  <si>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</si>
  <si>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</si>
  <si>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</si>
  <si>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</si>
  <si>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</si>
  <si>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</si>
  <si>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</si>
  <si>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</si>
  <si>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</si>
  <si>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</si>
  <si>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</si>
  <si>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</si>
  <si>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</si>
  <si>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</si>
  <si>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</si>
  <si>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</si>
  <si>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</si>
  <si>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</si>
  <si>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</si>
  <si>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</si>
  <si>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</si>
  <si>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</si>
  <si>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</si>
  <si>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</si>
  <si>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</si>
  <si>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</si>
  <si>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</si>
  <si>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</si>
  <si>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</si>
  <si>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</si>
  <si>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</si>
  <si>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</si>
  <si>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</si>
  <si>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</si>
  <si>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</si>
  <si>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</si>
  <si>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</si>
  <si>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</si>
  <si>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</si>
  <si>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</si>
  <si>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</si>
  <si>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</si>
  <si>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</si>
  <si>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</si>
  <si>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</si>
  <si>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</si>
  <si>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</si>
  <si>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</si>
  <si>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</si>
  <si>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6.77</t>
  </si>
  <si>
    <t>一般会計</t>
  </si>
  <si>
    <t>国民健康保険特別会計</t>
  </si>
  <si>
    <t>後期高齢者医療保険特別会計</t>
  </si>
  <si>
    <t>簡易水道事業特別会計</t>
  </si>
  <si>
    <t>その他会計（赤字）</t>
  </si>
  <si>
    <t>その他会計（黒字）</t>
  </si>
  <si>
    <t>R02</t>
    <phoneticPr fontId="5"/>
  </si>
  <si>
    <t>R03</t>
    <phoneticPr fontId="5"/>
  </si>
  <si>
    <t>R04</t>
    <phoneticPr fontId="5"/>
  </si>
  <si>
    <t>R05</t>
    <phoneticPr fontId="5"/>
  </si>
  <si>
    <t>R06</t>
    <phoneticPr fontId="5"/>
  </si>
  <si>
    <t>東村基本財産積立金</t>
    <rPh sb="0" eb="2">
      <t>ヒガシソン</t>
    </rPh>
    <rPh sb="2" eb="4">
      <t>キホン</t>
    </rPh>
    <rPh sb="4" eb="6">
      <t>ザイサン</t>
    </rPh>
    <rPh sb="6" eb="8">
      <t>ツミタテ</t>
    </rPh>
    <rPh sb="8" eb="9">
      <t>キン</t>
    </rPh>
    <phoneticPr fontId="5"/>
  </si>
  <si>
    <t>東村水源基金</t>
    <phoneticPr fontId="5"/>
  </si>
  <si>
    <t>東村ふるさと基金</t>
    <phoneticPr fontId="5"/>
  </si>
  <si>
    <t>東村地域振興基金（福祉基金）</t>
    <phoneticPr fontId="5"/>
  </si>
  <si>
    <t>東村ふるさとづくり応援寄附基金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</si>
</sst>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D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38C-4B89-9F4D-09FF4A632B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390890</c:v>
                </c:pt>
                <c:pt idx="1">
                  <c:v>158983</c:v>
                </c:pt>
                <c:pt idx="2">
                  <c:v>219235</c:v>
                </c:pt>
                <c:pt idx="3">
                  <c:v>373635</c:v>
                </c:pt>
                <c:pt idx="4">
                  <c:v>231800</c:v>
                </c:pt>
              </c:numCache>
            </c:numRef>
          </c:val>
          <c:smooth val="0"/>
          <c:extLst>
            <c:ext xmlns:c16="http://schemas.microsoft.com/office/drawing/2014/chart" uri="{C3380CC4-5D6E-409C-BE32-E72D297353CC}">
              <c16:uniqueId val="{00000001-E38C-4B89-9F4D-09FF4A632B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7.49</c:v>
                </c:pt>
                <c:pt idx="1">
                  <c:v>10.72</c:v>
                </c:pt>
                <c:pt idx="2">
                  <c:v>9.6300000000000008</c:v>
                </c:pt>
                <c:pt idx="3">
                  <c:v>5.89</c:v>
                </c:pt>
                <c:pt idx="4">
                  <c:v>1.5</c:v>
                </c:pt>
              </c:numCache>
            </c:numRef>
          </c:val>
          <c:extLst>
            <c:ext xmlns:c16="http://schemas.microsoft.com/office/drawing/2014/chart" uri="{C3380CC4-5D6E-409C-BE32-E72D297353CC}">
              <c16:uniqueId val="{00000000-E0A7-4594-9243-4E4A4FF500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103.45</c:v>
                </c:pt>
                <c:pt idx="1">
                  <c:v>95.97</c:v>
                </c:pt>
                <c:pt idx="2">
                  <c:v>104.41</c:v>
                </c:pt>
                <c:pt idx="3">
                  <c:v>106.43</c:v>
                </c:pt>
                <c:pt idx="4">
                  <c:v>103.87</c:v>
                </c:pt>
              </c:numCache>
            </c:numRef>
          </c:val>
          <c:extLst>
            <c:ext xmlns:c16="http://schemas.microsoft.com/office/drawing/2014/chart" uri="{C3380CC4-5D6E-409C-BE32-E72D297353CC}">
              <c16:uniqueId val="{00000001-E0A7-4594-9243-4E4A4FF500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1.77</c:v>
                </c:pt>
                <c:pt idx="1">
                  <c:v>7.37</c:v>
                </c:pt>
                <c:pt idx="2">
                  <c:v>4.1100000000000003</c:v>
                </c:pt>
                <c:pt idx="3">
                  <c:v>1.19</c:v>
                </c:pt>
                <c:pt idx="4">
                  <c:v>-6.77</c:v>
                </c:pt>
              </c:numCache>
            </c:numRef>
          </c:val>
          <c:smooth val="0"/>
          <c:extLst>
            <c:ext xmlns:c16="http://schemas.microsoft.com/office/drawing/2014/chart" uri="{C3380CC4-5D6E-409C-BE32-E72D297353CC}">
              <c16:uniqueId val="{00000002-E0A7-4594-9243-4E4A4FF500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0FA-4DC9-9264-78FC91DCBC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FA-4DC9-9264-78FC91DCBC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0FA-4DC9-9264-78FC91DCBC6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0FA-4DC9-9264-78FC91DCBC6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0FA-4DC9-9264-78FC91DCBC6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0FA-4DC9-9264-78FC91DCBC60}"/>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0.18</c:v>
                </c:pt>
                <c:pt idx="2">
                  <c:v>#N/A</c:v>
                </c:pt>
                <c:pt idx="3">
                  <c:v>0.68</c:v>
                </c:pt>
                <c:pt idx="4">
                  <c:v>#N/A</c:v>
                </c:pt>
                <c:pt idx="5">
                  <c:v>0.17</c:v>
                </c:pt>
                <c:pt idx="6">
                  <c:v>#N/A</c:v>
                </c:pt>
                <c:pt idx="7">
                  <c:v>2.4500000000000002</c:v>
                </c:pt>
                <c:pt idx="8">
                  <c:v>#N/A</c:v>
                </c:pt>
                <c:pt idx="9">
                  <c:v>0</c:v>
                </c:pt>
              </c:numCache>
            </c:numRef>
          </c:val>
          <c:extLst>
            <c:ext xmlns:c16="http://schemas.microsoft.com/office/drawing/2014/chart" uri="{C3380CC4-5D6E-409C-BE32-E72D297353CC}">
              <c16:uniqueId val="{00000006-E0FA-4DC9-9264-78FC91DCBC60}"/>
            </c:ext>
          </c:extLst>
        </c:ser>
        <c:ser>
          <c:idx val="7"/>
          <c:order val="7"/>
          <c:tx>
            <c:strRef>
              <c:f>データシート!$A$34</c:f>
              <c:strCache>
                <c:ptCount val="1"/>
                <c:pt idx="0">
                  <c:v>後期高齢者医療保険特別会計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0.17</c:v>
                </c:pt>
                <c:pt idx="2">
                  <c:v>#N/A</c:v>
                </c:pt>
                <c:pt idx="3">
                  <c:v>0.16</c:v>
                </c:pt>
                <c:pt idx="4">
                  <c:v>#N/A</c:v>
                </c:pt>
                <c:pt idx="5">
                  <c:v>0.14000000000000001</c:v>
                </c:pt>
                <c:pt idx="6">
                  <c:v>#N/A</c:v>
                </c:pt>
                <c:pt idx="7">
                  <c:v>0.12</c:v>
                </c:pt>
                <c:pt idx="8">
                  <c:v>#N/A</c:v>
                </c:pt>
                <c:pt idx="9">
                  <c:v>0.11</c:v>
                </c:pt>
              </c:numCache>
            </c:numRef>
          </c:val>
          <c:extLst>
            <c:ext xmlns:c16="http://schemas.microsoft.com/office/drawing/2014/chart" uri="{C3380CC4-5D6E-409C-BE32-E72D297353CC}">
              <c16:uniqueId val="{00000007-E0FA-4DC9-9264-78FC91DCBC60}"/>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0.24</c:v>
                </c:pt>
                <c:pt idx="2">
                  <c:v>#N/A</c:v>
                </c:pt>
                <c:pt idx="3">
                  <c:v>0.52</c:v>
                </c:pt>
                <c:pt idx="4">
                  <c:v>#N/A</c:v>
                </c:pt>
                <c:pt idx="5">
                  <c:v>0.62</c:v>
                </c:pt>
                <c:pt idx="6">
                  <c:v>#N/A</c:v>
                </c:pt>
                <c:pt idx="7">
                  <c:v>0</c:v>
                </c:pt>
                <c:pt idx="8">
                  <c:v>#N/A</c:v>
                </c:pt>
                <c:pt idx="9">
                  <c:v>1.34</c:v>
                </c:pt>
              </c:numCache>
            </c:numRef>
          </c:val>
          <c:extLst>
            <c:ext xmlns:c16="http://schemas.microsoft.com/office/drawing/2014/chart" uri="{C3380CC4-5D6E-409C-BE32-E72D297353CC}">
              <c16:uniqueId val="{00000008-E0FA-4DC9-9264-78FC91DCBC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7.48</c:v>
                </c:pt>
                <c:pt idx="2">
                  <c:v>#N/A</c:v>
                </c:pt>
                <c:pt idx="3">
                  <c:v>10.71</c:v>
                </c:pt>
                <c:pt idx="4">
                  <c:v>#N/A</c:v>
                </c:pt>
                <c:pt idx="5">
                  <c:v>9.6300000000000008</c:v>
                </c:pt>
                <c:pt idx="6">
                  <c:v>#N/A</c:v>
                </c:pt>
                <c:pt idx="7">
                  <c:v>5.88</c:v>
                </c:pt>
                <c:pt idx="8">
                  <c:v>#N/A</c:v>
                </c:pt>
                <c:pt idx="9">
                  <c:v>1.5</c:v>
                </c:pt>
              </c:numCache>
            </c:numRef>
          </c:val>
          <c:extLst>
            <c:ext xmlns:c16="http://schemas.microsoft.com/office/drawing/2014/chart" uri="{C3380CC4-5D6E-409C-BE32-E72D297353CC}">
              <c16:uniqueId val="{00000009-E0FA-4DC9-9264-78FC91DCBC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265</c:v>
                </c:pt>
                <c:pt idx="5">
                  <c:v>280</c:v>
                </c:pt>
                <c:pt idx="8">
                  <c:v>273</c:v>
                </c:pt>
                <c:pt idx="11">
                  <c:v>279</c:v>
                </c:pt>
                <c:pt idx="14">
                  <c:v>270</c:v>
                </c:pt>
              </c:numCache>
            </c:numRef>
          </c:val>
          <c:extLst>
            <c:ext xmlns:c16="http://schemas.microsoft.com/office/drawing/2014/chart" uri="{C3380CC4-5D6E-409C-BE32-E72D297353CC}">
              <c16:uniqueId val="{00000000-166B-4521-9933-792264F45E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6B-4521-9933-792264F45E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6B-4521-9933-792264F45E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9</c:v>
                </c:pt>
                <c:pt idx="6">
                  <c:v>9</c:v>
                </c:pt>
                <c:pt idx="9">
                  <c:v>9</c:v>
                </c:pt>
                <c:pt idx="12">
                  <c:v>9</c:v>
                </c:pt>
              </c:numCache>
            </c:numRef>
          </c:val>
          <c:extLst>
            <c:ext xmlns:c16="http://schemas.microsoft.com/office/drawing/2014/chart" uri="{C3380CC4-5D6E-409C-BE32-E72D297353CC}">
              <c16:uniqueId val="{00000003-166B-4521-9933-792264F45E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c:v>
                </c:pt>
                <c:pt idx="3">
                  <c:v>45</c:v>
                </c:pt>
                <c:pt idx="6">
                  <c:v>43</c:v>
                </c:pt>
                <c:pt idx="9">
                  <c:v>39</c:v>
                </c:pt>
                <c:pt idx="12">
                  <c:v>32</c:v>
                </c:pt>
              </c:numCache>
            </c:numRef>
          </c:val>
          <c:extLst>
            <c:ext xmlns:c16="http://schemas.microsoft.com/office/drawing/2014/chart" uri="{C3380CC4-5D6E-409C-BE32-E72D297353CC}">
              <c16:uniqueId val="{00000004-166B-4521-9933-792264F45E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6B-4521-9933-792264F45E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6B-4521-9933-792264F45E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318</c:v>
                </c:pt>
                <c:pt idx="3">
                  <c:v>340</c:v>
                </c:pt>
                <c:pt idx="6">
                  <c:v>353</c:v>
                </c:pt>
                <c:pt idx="9">
                  <c:v>365</c:v>
                </c:pt>
                <c:pt idx="12">
                  <c:v>346</c:v>
                </c:pt>
              </c:numCache>
            </c:numRef>
          </c:val>
          <c:extLst>
            <c:ext xmlns:c16="http://schemas.microsoft.com/office/drawing/2014/chart" uri="{C3380CC4-5D6E-409C-BE32-E72D297353CC}">
              <c16:uniqueId val="{00000007-166B-4521-9933-792264F45E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c:v>
                </c:pt>
                <c:pt idx="2">
                  <c:v>#N/A</c:v>
                </c:pt>
                <c:pt idx="3">
                  <c:v>#N/A</c:v>
                </c:pt>
                <c:pt idx="4">
                  <c:v>114</c:v>
                </c:pt>
                <c:pt idx="5">
                  <c:v>#N/A</c:v>
                </c:pt>
                <c:pt idx="6">
                  <c:v>#N/A</c:v>
                </c:pt>
                <c:pt idx="7">
                  <c:v>132</c:v>
                </c:pt>
                <c:pt idx="8">
                  <c:v>#N/A</c:v>
                </c:pt>
                <c:pt idx="9">
                  <c:v>#N/A</c:v>
                </c:pt>
                <c:pt idx="10">
                  <c:v>134</c:v>
                </c:pt>
                <c:pt idx="11">
                  <c:v>#N/A</c:v>
                </c:pt>
                <c:pt idx="12">
                  <c:v>#N/A</c:v>
                </c:pt>
                <c:pt idx="13">
                  <c:v>117</c:v>
                </c:pt>
                <c:pt idx="14">
                  <c:v>#N/A</c:v>
                </c:pt>
              </c:numCache>
            </c:numRef>
          </c:val>
          <c:smooth val="0"/>
          <c:extLst>
            <c:ext xmlns:c16="http://schemas.microsoft.com/office/drawing/2014/chart" uri="{C3380CC4-5D6E-409C-BE32-E72D297353CC}">
              <c16:uniqueId val="{00000008-166B-4521-9933-792264F45E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2263</c:v>
                </c:pt>
                <c:pt idx="5">
                  <c:v>2193</c:v>
                </c:pt>
                <c:pt idx="8">
                  <c:v>1959</c:v>
                </c:pt>
                <c:pt idx="11">
                  <c:v>1929</c:v>
                </c:pt>
                <c:pt idx="14">
                  <c:v>2196</c:v>
                </c:pt>
              </c:numCache>
            </c:numRef>
          </c:val>
          <c:extLst>
            <c:ext xmlns:c16="http://schemas.microsoft.com/office/drawing/2014/chart" uri="{C3380CC4-5D6E-409C-BE32-E72D297353CC}">
              <c16:uniqueId val="{00000000-AA06-4289-9CD4-8413244F75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116</c:v>
                </c:pt>
                <c:pt idx="5">
                  <c:v>311</c:v>
                </c:pt>
                <c:pt idx="8">
                  <c:v>148</c:v>
                </c:pt>
                <c:pt idx="11">
                  <c:v>370</c:v>
                </c:pt>
                <c:pt idx="14">
                  <c:v>208</c:v>
                </c:pt>
              </c:numCache>
            </c:numRef>
          </c:val>
          <c:extLst>
            <c:ext xmlns:c16="http://schemas.microsoft.com/office/drawing/2014/chart" uri="{C3380CC4-5D6E-409C-BE32-E72D297353CC}">
              <c16:uniqueId val="{00000001-AA06-4289-9CD4-8413244F75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2344</c:v>
                </c:pt>
                <c:pt idx="5">
                  <c:v>2768</c:v>
                </c:pt>
                <c:pt idx="8">
                  <c:v>2791</c:v>
                </c:pt>
                <c:pt idx="11">
                  <c:v>2851</c:v>
                </c:pt>
                <c:pt idx="14">
                  <c:v>2763</c:v>
                </c:pt>
              </c:numCache>
            </c:numRef>
          </c:val>
          <c:extLst>
            <c:ext xmlns:c16="http://schemas.microsoft.com/office/drawing/2014/chart" uri="{C3380CC4-5D6E-409C-BE32-E72D297353CC}">
              <c16:uniqueId val="{00000002-AA06-4289-9CD4-8413244F75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06-4289-9CD4-8413244F75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06-4289-9CD4-8413244F75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06-4289-9CD4-8413244F75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308</c:v>
                </c:pt>
                <c:pt idx="6">
                  <c:v>378</c:v>
                </c:pt>
                <c:pt idx="9">
                  <c:v>11</c:v>
                </c:pt>
                <c:pt idx="12">
                  <c:v>19</c:v>
                </c:pt>
              </c:numCache>
            </c:numRef>
          </c:val>
          <c:extLst>
            <c:ext xmlns:c16="http://schemas.microsoft.com/office/drawing/2014/chart" uri="{C3380CC4-5D6E-409C-BE32-E72D297353CC}">
              <c16:uniqueId val="{00000006-AA06-4289-9CD4-8413244F75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571</c:v>
                </c:pt>
                <c:pt idx="3">
                  <c:v>21</c:v>
                </c:pt>
                <c:pt idx="6">
                  <c:v>16</c:v>
                </c:pt>
                <c:pt idx="9">
                  <c:v>9</c:v>
                </c:pt>
                <c:pt idx="12">
                  <c:v>9</c:v>
                </c:pt>
              </c:numCache>
            </c:numRef>
          </c:val>
          <c:extLst>
            <c:ext xmlns:c16="http://schemas.microsoft.com/office/drawing/2014/chart" uri="{C3380CC4-5D6E-409C-BE32-E72D297353CC}">
              <c16:uniqueId val="{00000007-AA06-4289-9CD4-8413244F75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290</c:v>
                </c:pt>
                <c:pt idx="3">
                  <c:v>262</c:v>
                </c:pt>
                <c:pt idx="6">
                  <c:v>276</c:v>
                </c:pt>
                <c:pt idx="9">
                  <c:v>261</c:v>
                </c:pt>
                <c:pt idx="12">
                  <c:v>257</c:v>
                </c:pt>
              </c:numCache>
            </c:numRef>
          </c:val>
          <c:extLst>
            <c:ext xmlns:c16="http://schemas.microsoft.com/office/drawing/2014/chart" uri="{C3380CC4-5D6E-409C-BE32-E72D297353CC}">
              <c16:uniqueId val="{00000008-AA06-4289-9CD4-8413244F75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A06-4289-9CD4-8413244F75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3240</c:v>
                </c:pt>
                <c:pt idx="3">
                  <c:v>3074</c:v>
                </c:pt>
                <c:pt idx="6">
                  <c:v>2877</c:v>
                </c:pt>
                <c:pt idx="9">
                  <c:v>2732</c:v>
                </c:pt>
                <c:pt idx="12">
                  <c:v>2579</c:v>
                </c:pt>
              </c:numCache>
            </c:numRef>
          </c:val>
          <c:extLst>
            <c:ext xmlns:c16="http://schemas.microsoft.com/office/drawing/2014/chart" uri="{C3380CC4-5D6E-409C-BE32-E72D297353CC}">
              <c16:uniqueId val="{0000000A-AA06-4289-9CD4-8413244F75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06-4289-9CD4-8413244F75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1772</c:v>
                </c:pt>
                <c:pt idx="1">
                  <c:v>1854</c:v>
                </c:pt>
                <c:pt idx="2">
                  <c:v>1812</c:v>
                </c:pt>
              </c:numCache>
            </c:numRef>
          </c:val>
          <c:extLst>
            <c:ext xmlns:c16="http://schemas.microsoft.com/office/drawing/2014/chart" uri="{C3380CC4-5D6E-409C-BE32-E72D297353CC}">
              <c16:uniqueId val="{00000000-A5C2-4507-A7E4-BDEB9655BE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425</c:v>
                </c:pt>
                <c:pt idx="1">
                  <c:v>425</c:v>
                </c:pt>
                <c:pt idx="2">
                  <c:v>432</c:v>
                </c:pt>
              </c:numCache>
            </c:numRef>
          </c:val>
          <c:extLst>
            <c:ext xmlns:c16="http://schemas.microsoft.com/office/drawing/2014/chart" uri="{C3380CC4-5D6E-409C-BE32-E72D297353CC}">
              <c16:uniqueId val="{00000001-A5C2-4507-A7E4-BDEB9655BE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755</c:v>
                </c:pt>
                <c:pt idx="1">
                  <c:v>709</c:v>
                </c:pt>
                <c:pt idx="2">
                  <c:v>668</c:v>
                </c:pt>
              </c:numCache>
            </c:numRef>
          </c:val>
          <c:extLst>
            <c:ext xmlns:c16="http://schemas.microsoft.com/office/drawing/2014/chart" uri="{C3380CC4-5D6E-409C-BE32-E72D297353CC}">
              <c16:uniqueId val="{00000002-A5C2-4507-A7E4-BDEB9655BE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年度までの推移を見ると、元利償還金等は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318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365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 の範囲で推移し、近年はやや減少傾向にある。一方、算入公債費等は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265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280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 と比較的安定しており、両者の差である実質公債費比率の分子は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116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 の範囲で推移している。</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公営企業債に対する繰入金は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減少しており、組合等負担金も安定して推移していることから、公債費に準ずる経費の負担は徐々に軽減されている。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の規模は依然として大きく、公債費負担は財政運営上の主要な課題であるが、繰入金等の縮減により分子の増加は抑制されている。今後も新規起債の抑制や償還計画の平準化を進め、実質公債費比率の安定化を図る必要がある。</a:t>
          </a:r>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年度までの推移を見ると、将来負担額は地方債現在高の減少に伴い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着実に縮減している。一方で、公営企業債繰入見込額は緩やかに減少し、組合等負担見込額は大幅に縮小しており、将来負担の構成要素は総じて改善傾向にある。退職手当負担見込額は年度により変動が大きいものの、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19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 と小規模であり、将来負担への影響は限定的である。債務負担行為や連結実質赤字額は発生しておらず、潜在的な将来負担リスクは低い。</a:t>
          </a: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一方、充当可能財源は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安定して高い水準を維持しており、特に充当可能基金が大きく、将来負担額を大きく上回る状況が続いている。その結果、将来負担比率の分子は令和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年度はマイナスで推移し、財源で十分に吸収可能な範囲にとどまっている。</a:t>
          </a: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総じて、地方債残高の縮減と基金残高の厚さにより、東村の将来負担は適切に管理されており、将来世代への過度な負担は生じていない状況にある。</a:t>
          </a:r>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基金残高合計は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ほぼ横ばいで推移している。財政調整基金は微減、その他特定目的基金は減少しており、財政運営のための取崩しが一部行われたことが要因である。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引き続き適正な基金残高を維持しつつ、財政調整基金への計画的な積立てを行い、財政の安定性を確保する。また、特定目的基金については使途の明確化と必要性の検証を行い、効率的な運用を図る。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その他特定目的基金は、公共施設整備、地域振興、福祉施策など特定の目的に応じて積み立てられている。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年度と減少しており、特定事業の実施に伴う取崩しが行われたことが主な要因である。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基金の目的に応じた適正な活用を行うとともに、必要性の高い基金については計画的な積立てを継続する。使途が限定的な基金については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効率的な管理を図る。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年度にかけて微増後にやや減少している。歳入歳出の不足補填や財政運営の平準化のため、一部取崩しが行われたことが影響している</a:t>
          </a:r>
          <a:r>
            <a:rPr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財政の弾力性確保のため、標準財政規模に対して適正な水準を維持しつつ、可能な範囲で積立てを進める。基金依存に偏らない財政運営を徹底する。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年度にかけてと緩やかに増加している。地方債償還に備えた計画的な積立てが行われているためである。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今後の償還負担に備え、引き続き計画的な積立てを行うとともに、地方債発行の抑制や償還計画の平準化を進め、将来負担の軽減を図る。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
1,680
81.75
3,692,929
3,470,864
26,257
1,744,929
2,578,900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財政力指数</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について昨年度同様</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0.13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と類似団体平均を下回っており、財政基盤は脆弱である。人口減少（令和</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年国調比</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▲7.1</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％）や産業基盤の弱さにより、</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固定資産税・法人税収が小規模で推移していることが主な要因である。</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また、歳入に占める地方交付税の割合が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43.3</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と高く、交付税依存度の高い構造となっている。</a:t>
          </a:r>
          <a:endParaRPr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今後は、滞納整理の強化による収納率向上、ふるさと納税の戦略的拡大などにより歳入確保を図るとともに、投資的経費の精査等による歳出の重点化を進め、財政基盤の強化に努める。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155575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経常収支比率は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88.4</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 と類似団体平均並みであるが、前年より悪化している。人件費（</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785,294</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千円）や扶助費（</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237,171</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千円）が増加傾向にあり、財政の硬直化が進んでいることが要因である。また、公債費（</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346,371</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千円）が歳出の</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％を占めており、義務的経費の比重が高い状況にある。</a:t>
          </a:r>
          <a:endParaRPr lang="en-US" altLang="ja-JP" sz="1200" b="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今後は、事務事業の見直しや民間委託の活用による経常経費の縮減、地方債の借換え等による公債費負担の軽減を進め、比率の改善に努める。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64</xdr:row>
      <xdr:rowOff>160020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6847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6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76623</xdr:rowOff>
    </xdr:from>
    <xdr:to>
      <xdr:col>15</xdr:col>
      <xdr:colOff>82550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06523"/>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64</xdr:row>
      <xdr:rowOff>123825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06523"/>
          <a:ext cx="889000" cy="3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人口</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人当たり人件費・物件費等決算額は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835,539</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円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と類似団体平均を大きく上回っている</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。給与改定の見直し及び小さい</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人口規模で行政サービスを直営で実施していることや、公共施設数が多く維持管理費が高くなる構造的要因が背景にある。</a:t>
          </a:r>
          <a:endParaRPr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公共施設の統廃合・複合化、民間委託の推進等により、コストの縮減を図る。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81674</xdr:rowOff>
    </xdr:from>
    <xdr:to>
      <xdr:col>23</xdr:col>
      <xdr:colOff>133350</xdr:colOff>
      <xdr:row>83</xdr:row>
      <xdr:rowOff>88909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12024"/>
          <a:ext cx="8382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69740</xdr:rowOff>
    </xdr:from>
    <xdr:to>
      <xdr:col>19</xdr:col>
      <xdr:colOff>133350</xdr:colOff>
      <xdr:row>83</xdr:row>
      <xdr:rowOff>81674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00090"/>
          <a:ext cx="889000" cy="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41630</xdr:rowOff>
    </xdr:from>
    <xdr:to>
      <xdr:col>15</xdr:col>
      <xdr:colOff>82550</xdr:colOff>
      <xdr:row>83</xdr:row>
      <xdr:rowOff>69740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71980"/>
          <a:ext cx="889000" cy="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36942</xdr:rowOff>
    </xdr:from>
    <xdr:to>
      <xdr:col>11</xdr:col>
      <xdr:colOff>31750</xdr:colOff>
      <xdr:row>83</xdr:row>
      <xdr:rowOff>41630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67292"/>
          <a:ext cx="889000" cy="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38109</xdr:rowOff>
    </xdr:from>
    <xdr:to>
      <xdr:col>23</xdr:col>
      <xdr:colOff>184150</xdr:colOff>
      <xdr:row>83</xdr:row>
      <xdr:rowOff>139709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10186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4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30874</xdr:rowOff>
    </xdr:from>
    <xdr:to>
      <xdr:col>19</xdr:col>
      <xdr:colOff>184150</xdr:colOff>
      <xdr:row>83</xdr:row>
      <xdr:rowOff>132474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6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117251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4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18940</xdr:rowOff>
    </xdr:from>
    <xdr:to>
      <xdr:col>15</xdr:col>
      <xdr:colOff>133350</xdr:colOff>
      <xdr:row>83</xdr:row>
      <xdr:rowOff>120540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105317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3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162280</xdr:rowOff>
    </xdr:from>
    <xdr:to>
      <xdr:col>11</xdr:col>
      <xdr:colOff>82550</xdr:colOff>
      <xdr:row>83</xdr:row>
      <xdr:rowOff>92430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77207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0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157592</xdr:rowOff>
    </xdr:from>
    <xdr:to>
      <xdr:col>7</xdr:col>
      <xdr:colOff>31750</xdr:colOff>
      <xdr:row>83</xdr:row>
      <xdr:rowOff>87742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72519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0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ラスパイレス指数は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91.2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と全国町村平均（</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96.4</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）を下回り、給与水準は適正に管理されている。給与水準が低いことは財政負担の軽減に寄与しているが、職員確保の観点からは慎重な運用が必要である。</a:t>
          </a:r>
          <a:endParaRPr lang="en-US" altLang="ja-JP" sz="1200" b="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今後も、地域の民間給与水準や職務内容を踏まえつつ、給与制度の適正化を継続する。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159513</xdr:rowOff>
    </xdr:from>
    <xdr:to>
      <xdr:col>81</xdr:col>
      <xdr:colOff>44450</xdr:colOff>
      <xdr:row>86</xdr:row>
      <xdr:rowOff>164337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04213"/>
          <a:ext cx="8382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164337</xdr:rowOff>
    </xdr:from>
    <xdr:to>
      <xdr:col>77</xdr:col>
      <xdr:colOff>44450</xdr:colOff>
      <xdr:row>87</xdr:row>
      <xdr:rowOff>36322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0903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12192</xdr:rowOff>
    </xdr:from>
    <xdr:to>
      <xdr:col>72</xdr:col>
      <xdr:colOff>203200</xdr:colOff>
      <xdr:row>87</xdr:row>
      <xdr:rowOff>36322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2834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87122</xdr:rowOff>
    </xdr:from>
    <xdr:to>
      <xdr:col>68</xdr:col>
      <xdr:colOff>152400</xdr:colOff>
      <xdr:row>87</xdr:row>
      <xdr:rowOff>12192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3182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108713</xdr:rowOff>
    </xdr:from>
    <xdr:to>
      <xdr:col>81</xdr:col>
      <xdr:colOff>95250</xdr:colOff>
      <xdr:row>87</xdr:row>
      <xdr:rowOff>38863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125240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113537</xdr:rowOff>
    </xdr:from>
    <xdr:to>
      <xdr:col>77</xdr:col>
      <xdr:colOff>95250</xdr:colOff>
      <xdr:row>87</xdr:row>
      <xdr:rowOff>43687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53864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2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156972</xdr:rowOff>
    </xdr:from>
    <xdr:to>
      <xdr:col>73</xdr:col>
      <xdr:colOff>44450</xdr:colOff>
      <xdr:row>87</xdr:row>
      <xdr:rowOff>87122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97299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132842</xdr:rowOff>
    </xdr:from>
    <xdr:to>
      <xdr:col>68</xdr:col>
      <xdr:colOff>203200</xdr:colOff>
      <xdr:row>87</xdr:row>
      <xdr:rowOff>62992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73169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4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36322</xdr:rowOff>
    </xdr:from>
    <xdr:to>
      <xdr:col>64</xdr:col>
      <xdr:colOff>152400</xdr:colOff>
      <xdr:row>86</xdr:row>
      <xdr:rowOff>137922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148099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人口</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1,000</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人当たり職員数は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36.45</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人 と類似団体平均を大きく上回っている。人口規模が小さい中で、保育所、学校、福祉、</a:t>
          </a: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簡易</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水道などの行政サービスを直営で実施していることが主な要因である。</a:t>
          </a:r>
          <a:endParaRPr lang="en-US" altLang="ja-JP" sz="1200" b="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今後は、民間委託の推進、事務の</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DX</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化、組織体制の見直し等により、適正な定員管理を進める。</a:t>
          </a:r>
          <a:endParaRPr kumimoji="1" lang="ja-JP" altLang="en-US" sz="1200" b="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80243</xdr:rowOff>
    </xdr:from>
    <xdr:to>
      <xdr:col>81</xdr:col>
      <xdr:colOff>44450</xdr:colOff>
      <xdr:row>62</xdr:row>
      <xdr:rowOff>93715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10143"/>
          <a:ext cx="8382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72400</xdr:rowOff>
    </xdr:from>
    <xdr:to>
      <xdr:col>77</xdr:col>
      <xdr:colOff>44450</xdr:colOff>
      <xdr:row>62</xdr:row>
      <xdr:rowOff>80243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02300"/>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72400</xdr:rowOff>
    </xdr:from>
    <xdr:to>
      <xdr:col>72</xdr:col>
      <xdr:colOff>203200</xdr:colOff>
      <xdr:row>62</xdr:row>
      <xdr:rowOff>85270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702300"/>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81047</xdr:rowOff>
    </xdr:from>
    <xdr:to>
      <xdr:col>68</xdr:col>
      <xdr:colOff>152400</xdr:colOff>
      <xdr:row>62</xdr:row>
      <xdr:rowOff>85270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710947"/>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42915</xdr:rowOff>
    </xdr:from>
    <xdr:to>
      <xdr:col>81</xdr:col>
      <xdr:colOff>95250</xdr:colOff>
      <xdr:row>62</xdr:row>
      <xdr:rowOff>144515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14992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29443</xdr:rowOff>
    </xdr:from>
    <xdr:to>
      <xdr:col>77</xdr:col>
      <xdr:colOff>95250</xdr:colOff>
      <xdr:row>62</xdr:row>
      <xdr:rowOff>131043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5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115820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45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21600</xdr:rowOff>
    </xdr:from>
    <xdr:to>
      <xdr:col>73</xdr:col>
      <xdr:colOff>44450</xdr:colOff>
      <xdr:row>62</xdr:row>
      <xdr:rowOff>123200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107977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34470</xdr:rowOff>
    </xdr:from>
    <xdr:to>
      <xdr:col>68</xdr:col>
      <xdr:colOff>203200</xdr:colOff>
      <xdr:row>62</xdr:row>
      <xdr:rowOff>136070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120847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5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30247</xdr:rowOff>
    </xdr:from>
    <xdr:to>
      <xdr:col>64</xdr:col>
      <xdr:colOff>152400</xdr:colOff>
      <xdr:row>62</xdr:row>
      <xdr:rowOff>131847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116624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4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実質公債費比率</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8.6</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と類似団体平均をやや上回るものの、早期健全化基準（</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％）を大きく下回っており、健全な範囲にある。地方債現在高は減少傾向にあるが、依然として規模が大きく、今後の償還負担には留意が必要である。</a:t>
          </a:r>
          <a:endParaRPr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今後は、新規起債の抑制や償還負担の平準化と比率の安定化を図る。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129286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5391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124460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490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163068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490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163068</xdr:rowOff>
    </xdr:from>
    <xdr:to>
      <xdr:col>68</xdr:col>
      <xdr:colOff>152400</xdr:colOff>
      <xdr:row>42</xdr:row>
      <xdr:rowOff>1270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925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112268</xdr:rowOff>
    </xdr:from>
    <xdr:to>
      <xdr:col>68</xdr:col>
      <xdr:colOff>203200</xdr:colOff>
      <xdr:row>42</xdr:row>
      <xdr:rowOff>42418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27195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将来負担比率</a:t>
          </a: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については</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、地方債現在高は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2,578,900</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千円 と一定規模を有している。一方で、財政調整基金・減債基金などの基金残高が合計約</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億円と比較的厚く、充当可能財源が十分に確保されていることから、将来負担額を上回っている。</a:t>
          </a:r>
          <a:endParaRPr lang="en-US" altLang="ja-JP" sz="1200" b="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今後も、投資的経費の抑制や地方債発行の適正化を進め、将来世代への負担軽減に努める。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
1,680
81.75
3,692,929
3,470,864
26,257
1,744,929
2,578,900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人件費比率は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34.8</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 と類似団体平均を大きく上回っており、高い水準にある。人口規模が小さい中で、保育所、学校、福祉、</a:t>
          </a: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簡易</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水道などの行政サービスを直営で実施していることが主な要因である。また、人口</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1,000</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人当たり職員数が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36.45</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人 と類似団体平均を大きく上回っており、職員数の多さが人件費比率の上昇につながっている。</a:t>
          </a:r>
          <a:endParaRPr lang="en-US" altLang="ja-JP" sz="1200" b="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今後は、民間委託の推進、事務の</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DX</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化、組織体制の見直し等により、適正な定員管理を進め、人件費の縮減に努める。</a:t>
          </a:r>
          <a:endParaRPr kumimoji="1" lang="ja-JP" altLang="en-US" sz="1200" b="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65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65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43180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683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43180</xdr:rowOff>
    </xdr:from>
    <xdr:to>
      <xdr:col>11</xdr:col>
      <xdr:colOff>9525</xdr:colOff>
      <xdr:row>37</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68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163830</xdr:rowOff>
    </xdr:from>
    <xdr:to>
      <xdr:col>11</xdr:col>
      <xdr:colOff>60325</xdr:colOff>
      <xdr:row>37</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91440</xdr:rowOff>
    </xdr:from>
    <xdr:to>
      <xdr:col>6</xdr:col>
      <xdr:colOff>171450</xdr:colOff>
      <xdr:row>38</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物件費比率は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14.9</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 と類似団体平均並みで推移しているが、人口規模に対して公共施設数が多く、維持管理費が相対的に高くなる構造的要因がある。特に、学校施設や保育所、村営施設の維持管理に係る経費が一定規模で発生している。</a:t>
          </a:r>
          <a:endParaRPr lang="en-US" altLang="ja-JP" sz="1200" b="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今後は、公共施設等総合管理計画に基づき、施設の統廃合や長寿命化計画の推進、指定管理者制度の活用等により、維持管理コストの縮減を図る。</a:t>
          </a:r>
          <a:endParaRPr kumimoji="1" lang="ja-JP" altLang="en-US" sz="1200" b="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65278</xdr:rowOff>
    </xdr:from>
    <xdr:to>
      <xdr:col>82</xdr:col>
      <xdr:colOff>107950</xdr:colOff>
      <xdr:row>17</xdr:row>
      <xdr:rowOff>110998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799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7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122428</xdr:rowOff>
    </xdr:from>
    <xdr:to>
      <xdr:col>73</xdr:col>
      <xdr:colOff>180975</xdr:colOff>
      <xdr:row>17</xdr:row>
      <xdr:rowOff>33274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65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17</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656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31005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7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扶助費比率は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4.3</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と類似団体平均を大きく</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上</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回っており、</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高い</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水準にある。人口規模が小さく、福祉関連の支出が限定的であることが主な要因である。ただし、今後は高齢化の進展に伴い、介護関連経費や福祉サービス需要の増加が見込まれるため、早期からの介護予防施策の推進や、福祉サービスの効率的な提供体制の構築により、扶助費の伸びの抑制に努め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56</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34285"/>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56</xdr:row>
      <xdr:rowOff>110672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34285"/>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30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その他」</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率は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と、前年度（</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5.8</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％）から大きく減少した。扶助費・物件費・補助費等に分類されない経常的支出が縮小しており、経常経費の構造は改善傾向にある。類似団体の最大値（</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8.8</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％）と比べても低い水準で推移しており、その他経費の管理は適切に行われていると評価できる。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73660</xdr:rowOff>
    </xdr:from>
    <xdr:to>
      <xdr:col>82</xdr:col>
      <xdr:colOff>107950</xdr:colOff>
      <xdr:row>55</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3319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224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36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57</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36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22860</xdr:rowOff>
    </xdr:from>
    <xdr:to>
      <xdr:col>82</xdr:col>
      <xdr:colOff>158750</xdr:colOff>
      <xdr:row>54</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39387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補助費等比率は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13.8</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 と類似団体平均を</a:t>
          </a: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下</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回っている。</a:t>
          </a: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一方、</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国民健康保険や介護保険など社会保障関係経費が増加傾向にあり、扶助費と同様に財政を圧迫している。また、村が実施する子育て支援施策や地域振興施策に係る補助金も一定規模で発生している。</a:t>
          </a:r>
          <a:endParaRPr lang="en-US" altLang="ja-JP" sz="1200" b="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今後は、補助金の必要性や効果を検証し、事業の見直しや重点化を進めるとともに、介護予防施策の推進等により、社会保障関係経費の伸びの抑制に努める。</a:t>
          </a: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ja-JP" altLang="en-US" sz="1200" b="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37</xdr:row>
      <xdr:rowOff>14986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604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53848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483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30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300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公債費率は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17.3</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 で、前年度の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17.7</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 からわずかに低下した。類似団体の平均（約</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前後）とほぼ同水準で推移しており、地方債の元利償還負担は依然として重いものの、特段突出して高い状況ではない。ただし、経常経費に占める公債費の割合が高いことに変わりはなく、財政の硬直化要因となっているため、引き続き地方債残高の抑制や投資事業の精査を進め、財政の弾力性を確保する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686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76</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724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142239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30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30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104157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公債費以外の経常経費比率は</a:t>
          </a:r>
          <a:r>
            <a:rPr lang="en-US" altLang="ja-JP" sz="1100">
              <a:solidFill>
                <a:schemeClr val="dk1"/>
              </a:solidFill>
              <a:effectLst/>
              <a:latin typeface="+mn-lt"/>
              <a:ea typeface="+mn-ea"/>
              <a:cs typeface="+mn-cs"/>
            </a:rPr>
            <a:t> 71.1</a:t>
          </a:r>
          <a:r>
            <a:rPr lang="ja-JP" altLang="ja-JP" sz="1100">
              <a:solidFill>
                <a:schemeClr val="dk1"/>
              </a:solidFill>
              <a:effectLst/>
              <a:latin typeface="+mn-lt"/>
              <a:ea typeface="+mn-ea"/>
              <a:cs typeface="+mn-cs"/>
            </a:rPr>
            <a:t>％ で、前年度の</a:t>
          </a:r>
          <a:r>
            <a:rPr lang="en-US" altLang="ja-JP" sz="1100">
              <a:solidFill>
                <a:schemeClr val="dk1"/>
              </a:solidFill>
              <a:effectLst/>
              <a:latin typeface="+mn-lt"/>
              <a:ea typeface="+mn-ea"/>
              <a:cs typeface="+mn-cs"/>
            </a:rPr>
            <a:t> 69.1</a:t>
          </a:r>
          <a:r>
            <a:rPr lang="ja-JP" altLang="ja-JP" sz="1100">
              <a:solidFill>
                <a:schemeClr val="dk1"/>
              </a:solidFill>
              <a:effectLst/>
              <a:latin typeface="+mn-lt"/>
              <a:ea typeface="+mn-ea"/>
              <a:cs typeface="+mn-cs"/>
            </a:rPr>
            <a:t>％ からやや上昇している。経常経費の大部分を占める人件費・物件費・扶助費・補助費等が増加傾向にあり、財政構造の硬直性が強まっていることがうかがえる。類似団体の平均（約</a:t>
          </a:r>
          <a:r>
            <a:rPr lang="en-US" altLang="ja-JP" sz="1100">
              <a:solidFill>
                <a:schemeClr val="dk1"/>
              </a:solidFill>
              <a:effectLst/>
              <a:latin typeface="+mn-lt"/>
              <a:ea typeface="+mn-ea"/>
              <a:cs typeface="+mn-cs"/>
            </a:rPr>
            <a:t>65</a:t>
          </a:r>
          <a:r>
            <a:rPr lang="ja-JP" altLang="ja-JP" sz="1100">
              <a:solidFill>
                <a:schemeClr val="dk1"/>
              </a:solidFill>
              <a:effectLst/>
              <a:latin typeface="+mn-lt"/>
              <a:ea typeface="+mn-ea"/>
              <a:cs typeface="+mn-cs"/>
            </a:rPr>
            <a:t>％前後）と比較すると、</a:t>
          </a:r>
          <a:r>
            <a:rPr lang="ja-JP" altLang="en-US" sz="1100">
              <a:solidFill>
                <a:schemeClr val="dk1"/>
              </a:solidFill>
              <a:effectLst/>
              <a:latin typeface="+mn-lt"/>
              <a:ea typeface="+mn-ea"/>
              <a:cs typeface="+mn-cs"/>
            </a:rPr>
            <a:t>高い</a:t>
          </a:r>
          <a:r>
            <a:rPr lang="ja-JP" altLang="ja-JP" sz="1100">
              <a:solidFill>
                <a:schemeClr val="dk1"/>
              </a:solidFill>
              <a:effectLst/>
              <a:latin typeface="+mn-lt"/>
              <a:ea typeface="+mn-ea"/>
              <a:cs typeface="+mn-cs"/>
            </a:rPr>
            <a:t>水準で推移しており、突出して高いわけではないものの、義務的・準義務的経費の増加が財政の弾力性を圧迫している状況にある。今後は、委託料や維持管理費などの経常的支出の精査を進め、経常経費の伸びを抑制する取り組み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32294</xdr:rowOff>
    </xdr:from>
    <xdr:to>
      <xdr:col>82</xdr:col>
      <xdr:colOff>107950</xdr:colOff>
      <xdr:row>78</xdr:row>
      <xdr:rowOff>97608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0539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32294</xdr:rowOff>
    </xdr:from>
    <xdr:to>
      <xdr:col>78</xdr:col>
      <xdr:colOff>69850</xdr:colOff>
      <xdr:row>78</xdr:row>
      <xdr:rowOff>55155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053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78</xdr:row>
      <xdr:rowOff>55155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57200"/>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78</xdr:row>
      <xdr:rowOff>78014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572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46808</xdr:rowOff>
    </xdr:from>
    <xdr:to>
      <xdr:col>82</xdr:col>
      <xdr:colOff>158750</xdr:colOff>
      <xdr:row>78</xdr:row>
      <xdr:rowOff>148408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18885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152944</xdr:rowOff>
    </xdr:from>
    <xdr:to>
      <xdr:col>78</xdr:col>
      <xdr:colOff>120650</xdr:colOff>
      <xdr:row>78</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67871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4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4355</xdr:rowOff>
    </xdr:from>
    <xdr:to>
      <xdr:col>74</xdr:col>
      <xdr:colOff>31750</xdr:colOff>
      <xdr:row>78</xdr:row>
      <xdr:rowOff>105955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90732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27214</xdr:rowOff>
    </xdr:from>
    <xdr:to>
      <xdr:col>65</xdr:col>
      <xdr:colOff>53975</xdr:colOff>
      <xdr:row>78</xdr:row>
      <xdr:rowOff>128814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113591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168158</xdr:rowOff>
    </xdr:from>
    <xdr:to>
      <xdr:col>29</xdr:col>
      <xdr:colOff>127000</xdr:colOff>
      <xdr:row>17</xdr:row>
      <xdr:rowOff>57805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8983"/>
          <a:ext cx="647700" cy="6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57805</xdr:rowOff>
    </xdr:from>
    <xdr:to>
      <xdr:col>26</xdr:col>
      <xdr:colOff>50800</xdr:colOff>
      <xdr:row>17</xdr:row>
      <xdr:rowOff>90072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0080"/>
          <a:ext cx="698500" cy="32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90072</xdr:rowOff>
    </xdr:from>
    <xdr:to>
      <xdr:col>22</xdr:col>
      <xdr:colOff>114300</xdr:colOff>
      <xdr:row>17</xdr:row>
      <xdr:rowOff>119132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2347"/>
          <a:ext cx="698500" cy="29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119132</xdr:rowOff>
    </xdr:from>
    <xdr:to>
      <xdr:col>18</xdr:col>
      <xdr:colOff>177800</xdr:colOff>
      <xdr:row>18</xdr:row>
      <xdr:rowOff>7713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1407"/>
          <a:ext cx="698500" cy="60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117358</xdr:rowOff>
    </xdr:from>
    <xdr:to>
      <xdr:col>29</xdr:col>
      <xdr:colOff>177800</xdr:colOff>
      <xdr:row>17</xdr:row>
      <xdr:rowOff>47508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8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133885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7005</xdr:rowOff>
    </xdr:from>
    <xdr:to>
      <xdr:col>26</xdr:col>
      <xdr:colOff>101600</xdr:colOff>
      <xdr:row>17</xdr:row>
      <xdr:rowOff>108605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118782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39272</xdr:rowOff>
    </xdr:from>
    <xdr:to>
      <xdr:col>22</xdr:col>
      <xdr:colOff>165100</xdr:colOff>
      <xdr:row>17</xdr:row>
      <xdr:rowOff>140872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1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151049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68332</xdr:rowOff>
    </xdr:from>
    <xdr:to>
      <xdr:col>19</xdr:col>
      <xdr:colOff>38100</xdr:colOff>
      <xdr:row>17</xdr:row>
      <xdr:rowOff>169932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8659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128363</xdr:rowOff>
    </xdr:from>
    <xdr:to>
      <xdr:col>15</xdr:col>
      <xdr:colOff>101600</xdr:colOff>
      <xdr:row>18</xdr:row>
      <xdr:rowOff>58513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68690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60916</xdr:rowOff>
    </xdr:from>
    <xdr:to>
      <xdr:col>29</xdr:col>
      <xdr:colOff>127000</xdr:colOff>
      <xdr:row>35</xdr:row>
      <xdr:rowOff>95970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71266"/>
          <a:ext cx="647700" cy="35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80747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9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60916</xdr:rowOff>
    </xdr:from>
    <xdr:to>
      <xdr:col>26</xdr:col>
      <xdr:colOff>50800</xdr:colOff>
      <xdr:row>35</xdr:row>
      <xdr:rowOff>68424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71266"/>
          <a:ext cx="698500" cy="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68424</xdr:rowOff>
    </xdr:from>
    <xdr:to>
      <xdr:col>22</xdr:col>
      <xdr:colOff>114300</xdr:colOff>
      <xdr:row>35</xdr:row>
      <xdr:rowOff>110449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78774"/>
          <a:ext cx="698500" cy="4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108748</xdr:rowOff>
    </xdr:from>
    <xdr:to>
      <xdr:col>18</xdr:col>
      <xdr:colOff>177800</xdr:colOff>
      <xdr:row>35</xdr:row>
      <xdr:rowOff>110449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19098"/>
          <a:ext cx="698500" cy="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45170</xdr:rowOff>
    </xdr:from>
    <xdr:to>
      <xdr:col>29</xdr:col>
      <xdr:colOff>177800</xdr:colOff>
      <xdr:row>35</xdr:row>
      <xdr:rowOff>146770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5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233147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10116</xdr:rowOff>
    </xdr:from>
    <xdr:to>
      <xdr:col>26</xdr:col>
      <xdr:colOff>101600</xdr:colOff>
      <xdr:row>35</xdr:row>
      <xdr:rowOff>111716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20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121893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17624</xdr:rowOff>
    </xdr:from>
    <xdr:to>
      <xdr:col>22</xdr:col>
      <xdr:colOff>165100</xdr:colOff>
      <xdr:row>35</xdr:row>
      <xdr:rowOff>119224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2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129400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96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59649</xdr:rowOff>
    </xdr:from>
    <xdr:to>
      <xdr:col>19</xdr:col>
      <xdr:colOff>38100</xdr:colOff>
      <xdr:row>35</xdr:row>
      <xdr:rowOff>161249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69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171426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3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57948</xdr:rowOff>
    </xdr:from>
    <xdr:to>
      <xdr:col>15</xdr:col>
      <xdr:colOff>101600</xdr:colOff>
      <xdr:row>35</xdr:row>
      <xdr:rowOff>159548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6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169725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3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
1,680
81.75
3,692,929
3,470,864
26,257
1,744,929
2,578,900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30844</xdr:rowOff>
    </xdr:from>
    <xdr:to>
      <xdr:col>24</xdr:col>
      <xdr:colOff>63500</xdr:colOff>
      <xdr:row>35</xdr:row>
      <xdr:rowOff>63419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31594"/>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63419</xdr:rowOff>
    </xdr:from>
    <xdr:to>
      <xdr:col>19</xdr:col>
      <xdr:colOff>177800</xdr:colOff>
      <xdr:row>35</xdr:row>
      <xdr:rowOff>92039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064169"/>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92039</xdr:rowOff>
    </xdr:from>
    <xdr:to>
      <xdr:col>15</xdr:col>
      <xdr:colOff>50800</xdr:colOff>
      <xdr:row>35</xdr:row>
      <xdr:rowOff>107301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092789"/>
          <a:ext cx="8890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107301</xdr:rowOff>
    </xdr:from>
    <xdr:to>
      <xdr:col>10</xdr:col>
      <xdr:colOff>114300</xdr:colOff>
      <xdr:row>35</xdr:row>
      <xdr:rowOff>159972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08051"/>
          <a:ext cx="889000" cy="5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151494</xdr:rowOff>
    </xdr:from>
    <xdr:to>
      <xdr:col>24</xdr:col>
      <xdr:colOff>114300</xdr:colOff>
      <xdr:row>35</xdr:row>
      <xdr:rowOff>81644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2921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3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12619</xdr:rowOff>
    </xdr:from>
    <xdr:to>
      <xdr:col>20</xdr:col>
      <xdr:colOff>38100</xdr:colOff>
      <xdr:row>35</xdr:row>
      <xdr:rowOff>114219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130746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41239</xdr:rowOff>
    </xdr:from>
    <xdr:to>
      <xdr:col>15</xdr:col>
      <xdr:colOff>101600</xdr:colOff>
      <xdr:row>35</xdr:row>
      <xdr:rowOff>142839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159366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1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56501</xdr:rowOff>
    </xdr:from>
    <xdr:to>
      <xdr:col>10</xdr:col>
      <xdr:colOff>165100</xdr:colOff>
      <xdr:row>35</xdr:row>
      <xdr:rowOff>158101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3178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3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109172</xdr:rowOff>
    </xdr:from>
    <xdr:to>
      <xdr:col>6</xdr:col>
      <xdr:colOff>38100</xdr:colOff>
      <xdr:row>36</xdr:row>
      <xdr:rowOff>39322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55849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8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57870</xdr:rowOff>
    </xdr:from>
    <xdr:to>
      <xdr:col>24</xdr:col>
      <xdr:colOff>63500</xdr:colOff>
      <xdr:row>56</xdr:row>
      <xdr:rowOff>81969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59070"/>
          <a:ext cx="838200" cy="2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57870</xdr:rowOff>
    </xdr:from>
    <xdr:to>
      <xdr:col>19</xdr:col>
      <xdr:colOff>177800</xdr:colOff>
      <xdr:row>56</xdr:row>
      <xdr:rowOff>66135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59070"/>
          <a:ext cx="889000" cy="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66135</xdr:rowOff>
    </xdr:from>
    <xdr:to>
      <xdr:col>15</xdr:col>
      <xdr:colOff>50800</xdr:colOff>
      <xdr:row>56</xdr:row>
      <xdr:rowOff>98495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7335"/>
          <a:ext cx="889000" cy="3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71489</xdr:rowOff>
    </xdr:from>
    <xdr:to>
      <xdr:col>10</xdr:col>
      <xdr:colOff>114300</xdr:colOff>
      <xdr:row>56</xdr:row>
      <xdr:rowOff>98495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72689"/>
          <a:ext cx="889000" cy="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31169</xdr:rowOff>
    </xdr:from>
    <xdr:to>
      <xdr:col>24</xdr:col>
      <xdr:colOff>114300</xdr:colOff>
      <xdr:row>56</xdr:row>
      <xdr:rowOff>132769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54046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8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7070</xdr:rowOff>
    </xdr:from>
    <xdr:to>
      <xdr:col>20</xdr:col>
      <xdr:colOff>38100</xdr:colOff>
      <xdr:row>56</xdr:row>
      <xdr:rowOff>108670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125197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8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15335</xdr:rowOff>
    </xdr:from>
    <xdr:to>
      <xdr:col>15</xdr:col>
      <xdr:colOff>101600</xdr:colOff>
      <xdr:row>56</xdr:row>
      <xdr:rowOff>116935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133462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9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47695</xdr:rowOff>
    </xdr:from>
    <xdr:to>
      <xdr:col>10</xdr:col>
      <xdr:colOff>165100</xdr:colOff>
      <xdr:row>56</xdr:row>
      <xdr:rowOff>149295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165822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2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20689</xdr:rowOff>
    </xdr:from>
    <xdr:to>
      <xdr:col>6</xdr:col>
      <xdr:colOff>38100</xdr:colOff>
      <xdr:row>56</xdr:row>
      <xdr:rowOff>122289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138816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9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51702</xdr:rowOff>
    </xdr:from>
    <xdr:to>
      <xdr:col>24</xdr:col>
      <xdr:colOff>63500</xdr:colOff>
      <xdr:row>78</xdr:row>
      <xdr:rowOff>65049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24802"/>
          <a:ext cx="8382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43157</xdr:rowOff>
    </xdr:from>
    <xdr:to>
      <xdr:col>19</xdr:col>
      <xdr:colOff>177800</xdr:colOff>
      <xdr:row>78</xdr:row>
      <xdr:rowOff>65049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16257"/>
          <a:ext cx="889000" cy="2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43157</xdr:rowOff>
    </xdr:from>
    <xdr:to>
      <xdr:col>15</xdr:col>
      <xdr:colOff>50800</xdr:colOff>
      <xdr:row>78</xdr:row>
      <xdr:rowOff>66346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6257"/>
          <a:ext cx="889000" cy="2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55457</xdr:rowOff>
    </xdr:from>
    <xdr:to>
      <xdr:col>10</xdr:col>
      <xdr:colOff>114300</xdr:colOff>
      <xdr:row>78</xdr:row>
      <xdr:rowOff>66346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8557"/>
          <a:ext cx="889000" cy="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902</xdr:rowOff>
    </xdr:from>
    <xdr:to>
      <xdr:col>24</xdr:col>
      <xdr:colOff>114300</xdr:colOff>
      <xdr:row>78</xdr:row>
      <xdr:rowOff>102502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87279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14249</xdr:rowOff>
    </xdr:from>
    <xdr:to>
      <xdr:col>20</xdr:col>
      <xdr:colOff>38100</xdr:colOff>
      <xdr:row>78</xdr:row>
      <xdr:rowOff>115849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106976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8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163807</xdr:rowOff>
    </xdr:from>
    <xdr:to>
      <xdr:col>15</xdr:col>
      <xdr:colOff>101600</xdr:colOff>
      <xdr:row>78</xdr:row>
      <xdr:rowOff>93957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85084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15546</xdr:rowOff>
    </xdr:from>
    <xdr:to>
      <xdr:col>10</xdr:col>
      <xdr:colOff>165100</xdr:colOff>
      <xdr:row>78</xdr:row>
      <xdr:rowOff>117146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108273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4657</xdr:rowOff>
    </xdr:from>
    <xdr:to>
      <xdr:col>6</xdr:col>
      <xdr:colOff>38100</xdr:colOff>
      <xdr:row>78</xdr:row>
      <xdr:rowOff>106257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97384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7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10694</xdr:rowOff>
    </xdr:from>
    <xdr:to>
      <xdr:col>24</xdr:col>
      <xdr:colOff>63500</xdr:colOff>
      <xdr:row>93</xdr:row>
      <xdr:rowOff>148982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55544"/>
          <a:ext cx="838200" cy="13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148982</xdr:rowOff>
    </xdr:from>
    <xdr:to>
      <xdr:col>19</xdr:col>
      <xdr:colOff>177800</xdr:colOff>
      <xdr:row>93</xdr:row>
      <xdr:rowOff>155284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93832"/>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119735</xdr:rowOff>
    </xdr:from>
    <xdr:to>
      <xdr:col>15</xdr:col>
      <xdr:colOff>50800</xdr:colOff>
      <xdr:row>93</xdr:row>
      <xdr:rowOff>155284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893135"/>
          <a:ext cx="889000" cy="20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119735</xdr:rowOff>
    </xdr:from>
    <xdr:to>
      <xdr:col>10</xdr:col>
      <xdr:colOff>114300</xdr:colOff>
      <xdr:row>93</xdr:row>
      <xdr:rowOff>139502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893135"/>
          <a:ext cx="889000" cy="19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131344</xdr:rowOff>
    </xdr:from>
    <xdr:to>
      <xdr:col>24</xdr:col>
      <xdr:colOff>114300</xdr:colOff>
      <xdr:row>93</xdr:row>
      <xdr:rowOff>61494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154221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98182</xdr:rowOff>
    </xdr:from>
    <xdr:to>
      <xdr:col>20</xdr:col>
      <xdr:colOff>38100</xdr:colOff>
      <xdr:row>94</xdr:row>
      <xdr:rowOff>28332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4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44859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1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104484</xdr:rowOff>
    </xdr:from>
    <xdr:to>
      <xdr:col>15</xdr:col>
      <xdr:colOff>101600</xdr:colOff>
      <xdr:row>94</xdr:row>
      <xdr:rowOff>34634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4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51161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2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68935</xdr:rowOff>
    </xdr:from>
    <xdr:to>
      <xdr:col>10</xdr:col>
      <xdr:colOff>165100</xdr:colOff>
      <xdr:row>92</xdr:row>
      <xdr:rowOff>170535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15612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1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88702</xdr:rowOff>
    </xdr:from>
    <xdr:to>
      <xdr:col>6</xdr:col>
      <xdr:colOff>38100</xdr:colOff>
      <xdr:row>94</xdr:row>
      <xdr:rowOff>18852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35379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80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23400</xdr:rowOff>
    </xdr:from>
    <xdr:to>
      <xdr:col>55</xdr:col>
      <xdr:colOff>0</xdr:colOff>
      <xdr:row>36</xdr:row>
      <xdr:rowOff>157939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95600"/>
          <a:ext cx="838200" cy="13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136219</xdr:rowOff>
    </xdr:from>
    <xdr:to>
      <xdr:col>50</xdr:col>
      <xdr:colOff>114300</xdr:colOff>
      <xdr:row>36</xdr:row>
      <xdr:rowOff>157939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08419"/>
          <a:ext cx="889000" cy="2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136219</xdr:rowOff>
    </xdr:from>
    <xdr:to>
      <xdr:col>45</xdr:col>
      <xdr:colOff>177800</xdr:colOff>
      <xdr:row>36</xdr:row>
      <xdr:rowOff>141416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08419"/>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168510</xdr:rowOff>
    </xdr:from>
    <xdr:to>
      <xdr:col>41</xdr:col>
      <xdr:colOff>50800</xdr:colOff>
      <xdr:row>36</xdr:row>
      <xdr:rowOff>141416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69260"/>
          <a:ext cx="889000" cy="14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144050</xdr:rowOff>
    </xdr:from>
    <xdr:to>
      <xdr:col>55</xdr:col>
      <xdr:colOff>50800</xdr:colOff>
      <xdr:row>36</xdr:row>
      <xdr:rowOff>74200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166927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9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107139</xdr:rowOff>
    </xdr:from>
    <xdr:to>
      <xdr:col>50</xdr:col>
      <xdr:colOff>165100</xdr:colOff>
      <xdr:row>37</xdr:row>
      <xdr:rowOff>37289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53816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5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85419</xdr:rowOff>
    </xdr:from>
    <xdr:to>
      <xdr:col>46</xdr:col>
      <xdr:colOff>38100</xdr:colOff>
      <xdr:row>37</xdr:row>
      <xdr:rowOff>15569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5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32096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3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90616</xdr:rowOff>
    </xdr:from>
    <xdr:to>
      <xdr:col>41</xdr:col>
      <xdr:colOff>101600</xdr:colOff>
      <xdr:row>37</xdr:row>
      <xdr:rowOff>20766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6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37293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3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117710</xdr:rowOff>
    </xdr:from>
    <xdr:to>
      <xdr:col>36</xdr:col>
      <xdr:colOff>165100</xdr:colOff>
      <xdr:row>36</xdr:row>
      <xdr:rowOff>47860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64387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9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102640</xdr:rowOff>
    </xdr:from>
    <xdr:to>
      <xdr:col>55</xdr:col>
      <xdr:colOff>0</xdr:colOff>
      <xdr:row>58</xdr:row>
      <xdr:rowOff>39268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75290"/>
          <a:ext cx="838200" cy="10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102640</xdr:rowOff>
    </xdr:from>
    <xdr:to>
      <xdr:col>50</xdr:col>
      <xdr:colOff>114300</xdr:colOff>
      <xdr:row>58</xdr:row>
      <xdr:rowOff>48843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75290"/>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48843</xdr:rowOff>
    </xdr:from>
    <xdr:to>
      <xdr:col>45</xdr:col>
      <xdr:colOff>177800</xdr:colOff>
      <xdr:row>58</xdr:row>
      <xdr:rowOff>94755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92943"/>
          <a:ext cx="889000" cy="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89491</xdr:rowOff>
    </xdr:from>
    <xdr:to>
      <xdr:col>41</xdr:col>
      <xdr:colOff>50800</xdr:colOff>
      <xdr:row>58</xdr:row>
      <xdr:rowOff>94755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62141"/>
          <a:ext cx="889000" cy="17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159918</xdr:rowOff>
    </xdr:from>
    <xdr:to>
      <xdr:col>55</xdr:col>
      <xdr:colOff>50800</xdr:colOff>
      <xdr:row>58</xdr:row>
      <xdr:rowOff>90068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138345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1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51840</xdr:rowOff>
    </xdr:from>
    <xdr:to>
      <xdr:col>50</xdr:col>
      <xdr:colOff>165100</xdr:colOff>
      <xdr:row>57</xdr:row>
      <xdr:rowOff>153440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169967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9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169493</xdr:rowOff>
    </xdr:from>
    <xdr:to>
      <xdr:col>46</xdr:col>
      <xdr:colOff>38100</xdr:colOff>
      <xdr:row>58</xdr:row>
      <xdr:rowOff>99643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90770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3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43955</xdr:rowOff>
    </xdr:from>
    <xdr:to>
      <xdr:col>41</xdr:col>
      <xdr:colOff>101600</xdr:colOff>
      <xdr:row>58</xdr:row>
      <xdr:rowOff>145555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136682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8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38691</xdr:rowOff>
    </xdr:from>
    <xdr:to>
      <xdr:col>36</xdr:col>
      <xdr:colOff>165100</xdr:colOff>
      <xdr:row>57</xdr:row>
      <xdr:rowOff>140291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1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156818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8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124735</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7835"/>
          <a:ext cx="889000" cy="9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124735</xdr:rowOff>
    </xdr:from>
    <xdr:to>
      <xdr:col>45</xdr:col>
      <xdr:colOff>177800</xdr:colOff>
      <xdr:row>79</xdr:row>
      <xdr:rowOff>39579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7835"/>
          <a:ext cx="889000" cy="8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38247</xdr:rowOff>
    </xdr:from>
    <xdr:to>
      <xdr:col>41</xdr:col>
      <xdr:colOff>50800</xdr:colOff>
      <xdr:row>79</xdr:row>
      <xdr:rowOff>39579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39897"/>
          <a:ext cx="889000" cy="34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73935</xdr:rowOff>
    </xdr:from>
    <xdr:to>
      <xdr:col>46</xdr:col>
      <xdr:colOff>38100</xdr:colOff>
      <xdr:row>79</xdr:row>
      <xdr:rowOff>4085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166662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160229</xdr:rowOff>
    </xdr:from>
    <xdr:to>
      <xdr:col>41</xdr:col>
      <xdr:colOff>101600</xdr:colOff>
      <xdr:row>79</xdr:row>
      <xdr:rowOff>90379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81506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158897</xdr:rowOff>
    </xdr:from>
    <xdr:to>
      <xdr:col>36</xdr:col>
      <xdr:colOff>165100</xdr:colOff>
      <xdr:row>77</xdr:row>
      <xdr:rowOff>89047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105574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6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94490</xdr:rowOff>
    </xdr:from>
    <xdr:to>
      <xdr:col>55</xdr:col>
      <xdr:colOff>0</xdr:colOff>
      <xdr:row>98</xdr:row>
      <xdr:rowOff>51544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53690"/>
          <a:ext cx="838200" cy="29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94490</xdr:rowOff>
    </xdr:from>
    <xdr:to>
      <xdr:col>50</xdr:col>
      <xdr:colOff>114300</xdr:colOff>
      <xdr:row>98</xdr:row>
      <xdr:rowOff>135995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553690"/>
          <a:ext cx="889000" cy="38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135995</xdr:rowOff>
    </xdr:from>
    <xdr:to>
      <xdr:col>45</xdr:col>
      <xdr:colOff>177800</xdr:colOff>
      <xdr:row>99</xdr:row>
      <xdr:rowOff>26555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38095"/>
          <a:ext cx="889000" cy="6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162378</xdr:rowOff>
    </xdr:from>
    <xdr:to>
      <xdr:col>41</xdr:col>
      <xdr:colOff>50800</xdr:colOff>
      <xdr:row>99</xdr:row>
      <xdr:rowOff>26555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64478"/>
          <a:ext cx="889000" cy="3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744</xdr:rowOff>
    </xdr:from>
    <xdr:to>
      <xdr:col>55</xdr:col>
      <xdr:colOff>50800</xdr:colOff>
      <xdr:row>98</xdr:row>
      <xdr:rowOff>102344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150621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8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43690</xdr:rowOff>
    </xdr:from>
    <xdr:to>
      <xdr:col>50</xdr:col>
      <xdr:colOff>165100</xdr:colOff>
      <xdr:row>96</xdr:row>
      <xdr:rowOff>145290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161817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27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85195</xdr:rowOff>
    </xdr:from>
    <xdr:to>
      <xdr:col>46</xdr:col>
      <xdr:colOff>38100</xdr:colOff>
      <xdr:row>99</xdr:row>
      <xdr:rowOff>15345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6472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147205</xdr:rowOff>
    </xdr:from>
    <xdr:to>
      <xdr:col>41</xdr:col>
      <xdr:colOff>101600</xdr:colOff>
      <xdr:row>99</xdr:row>
      <xdr:rowOff>77355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68482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111578</xdr:rowOff>
    </xdr:from>
    <xdr:to>
      <xdr:col>36</xdr:col>
      <xdr:colOff>165100</xdr:colOff>
      <xdr:row>99</xdr:row>
      <xdr:rowOff>41728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32855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0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144936</xdr:rowOff>
    </xdr:from>
    <xdr:to>
      <xdr:col>85</xdr:col>
      <xdr:colOff>127000</xdr:colOff>
      <xdr:row>38</xdr:row>
      <xdr:rowOff>160175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600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144936</xdr:rowOff>
    </xdr:from>
    <xdr:to>
      <xdr:col>81</xdr:col>
      <xdr:colOff>50800</xdr:colOff>
      <xdr:row>39</xdr:row>
      <xdr:rowOff>23699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60036"/>
          <a:ext cx="889000" cy="5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23699</xdr:rowOff>
    </xdr:from>
    <xdr:to>
      <xdr:col>76</xdr:col>
      <xdr:colOff>114300</xdr:colOff>
      <xdr:row>39</xdr:row>
      <xdr:rowOff>34703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10249"/>
          <a:ext cx="8890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34703</xdr:rowOff>
    </xdr:from>
    <xdr:to>
      <xdr:col>71</xdr:col>
      <xdr:colOff>177800</xdr:colOff>
      <xdr:row>39</xdr:row>
      <xdr:rowOff>43443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1253"/>
          <a:ext cx="889000" cy="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109375</xdr:rowOff>
    </xdr:from>
    <xdr:to>
      <xdr:col>85</xdr:col>
      <xdr:colOff>177800</xdr:colOff>
      <xdr:row>39</xdr:row>
      <xdr:rowOff>39525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2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68752</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94136</xdr:rowOff>
    </xdr:from>
    <xdr:to>
      <xdr:col>81</xdr:col>
      <xdr:colOff>101600</xdr:colOff>
      <xdr:row>39</xdr:row>
      <xdr:rowOff>24286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40813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144349</xdr:rowOff>
    </xdr:from>
    <xdr:to>
      <xdr:col>76</xdr:col>
      <xdr:colOff>165100</xdr:colOff>
      <xdr:row>39</xdr:row>
      <xdr:rowOff>74499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65626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155353</xdr:rowOff>
    </xdr:from>
    <xdr:to>
      <xdr:col>72</xdr:col>
      <xdr:colOff>38100</xdr:colOff>
      <xdr:row>39</xdr:row>
      <xdr:rowOff>85503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76630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164093</xdr:rowOff>
    </xdr:from>
    <xdr:to>
      <xdr:col>67</xdr:col>
      <xdr:colOff>101600</xdr:colOff>
      <xdr:row>39</xdr:row>
      <xdr:rowOff>94243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85370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71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157745</xdr:rowOff>
    </xdr:from>
    <xdr:to>
      <xdr:col>85</xdr:col>
      <xdr:colOff>127000</xdr:colOff>
      <xdr:row>76</xdr:row>
      <xdr:rowOff>170889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87945"/>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157745</xdr:rowOff>
    </xdr:from>
    <xdr:to>
      <xdr:col>81</xdr:col>
      <xdr:colOff>50800</xdr:colOff>
      <xdr:row>77</xdr:row>
      <xdr:rowOff>3504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87945"/>
          <a:ext cx="8890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3504</xdr:rowOff>
    </xdr:from>
    <xdr:to>
      <xdr:col>76</xdr:col>
      <xdr:colOff>114300</xdr:colOff>
      <xdr:row>77</xdr:row>
      <xdr:rowOff>10449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05154"/>
          <a:ext cx="8890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10449</xdr:rowOff>
    </xdr:from>
    <xdr:to>
      <xdr:col>71</xdr:col>
      <xdr:colOff>177800</xdr:colOff>
      <xdr:row>77</xdr:row>
      <xdr:rowOff>37359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12099"/>
          <a:ext cx="8890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120089</xdr:rowOff>
    </xdr:from>
    <xdr:to>
      <xdr:col>85</xdr:col>
      <xdr:colOff>177800</xdr:colOff>
      <xdr:row>77</xdr:row>
      <xdr:rowOff>50239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142966</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0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106945</xdr:rowOff>
    </xdr:from>
    <xdr:to>
      <xdr:col>81</xdr:col>
      <xdr:colOff>101600</xdr:colOff>
      <xdr:row>77</xdr:row>
      <xdr:rowOff>37095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53623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1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124154</xdr:rowOff>
    </xdr:from>
    <xdr:to>
      <xdr:col>76</xdr:col>
      <xdr:colOff>165100</xdr:colOff>
      <xdr:row>77</xdr:row>
      <xdr:rowOff>54304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70831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2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131099</xdr:rowOff>
    </xdr:from>
    <xdr:to>
      <xdr:col>72</xdr:col>
      <xdr:colOff>38100</xdr:colOff>
      <xdr:row>77</xdr:row>
      <xdr:rowOff>61249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6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77777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3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158009</xdr:rowOff>
    </xdr:from>
    <xdr:to>
      <xdr:col>67</xdr:col>
      <xdr:colOff>101600</xdr:colOff>
      <xdr:row>77</xdr:row>
      <xdr:rowOff>88159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104687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6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22312</xdr:rowOff>
    </xdr:from>
    <xdr:to>
      <xdr:col>85</xdr:col>
      <xdr:colOff>127000</xdr:colOff>
      <xdr:row>98</xdr:row>
      <xdr:rowOff>24231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24412"/>
          <a:ext cx="8382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19895</xdr:rowOff>
    </xdr:from>
    <xdr:to>
      <xdr:col>81</xdr:col>
      <xdr:colOff>50800</xdr:colOff>
      <xdr:row>98</xdr:row>
      <xdr:rowOff>24231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21995"/>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164898</xdr:rowOff>
    </xdr:from>
    <xdr:to>
      <xdr:col>76</xdr:col>
      <xdr:colOff>114300</xdr:colOff>
      <xdr:row>98</xdr:row>
      <xdr:rowOff>19895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95548"/>
          <a:ext cx="889000" cy="2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164898</xdr:rowOff>
    </xdr:from>
    <xdr:to>
      <xdr:col>71</xdr:col>
      <xdr:colOff>177800</xdr:colOff>
      <xdr:row>98</xdr:row>
      <xdr:rowOff>4149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95548"/>
          <a:ext cx="889000" cy="1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142962</xdr:rowOff>
    </xdr:from>
    <xdr:to>
      <xdr:col>85</xdr:col>
      <xdr:colOff>177800</xdr:colOff>
      <xdr:row>98</xdr:row>
      <xdr:rowOff>73112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102339</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144881</xdr:rowOff>
    </xdr:from>
    <xdr:to>
      <xdr:col>81</xdr:col>
      <xdr:colOff>101600</xdr:colOff>
      <xdr:row>98</xdr:row>
      <xdr:rowOff>75031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91558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5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140545</xdr:rowOff>
    </xdr:from>
    <xdr:to>
      <xdr:col>76</xdr:col>
      <xdr:colOff>165100</xdr:colOff>
      <xdr:row>98</xdr:row>
      <xdr:rowOff>70695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87222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4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114098</xdr:rowOff>
    </xdr:from>
    <xdr:to>
      <xdr:col>72</xdr:col>
      <xdr:colOff>38100</xdr:colOff>
      <xdr:row>98</xdr:row>
      <xdr:rowOff>44248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60775</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1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124799</xdr:rowOff>
    </xdr:from>
    <xdr:to>
      <xdr:col>67</xdr:col>
      <xdr:colOff>101600</xdr:colOff>
      <xdr:row>98</xdr:row>
      <xdr:rowOff>54949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71476</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3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103481</xdr:rowOff>
    </xdr:from>
    <xdr:to>
      <xdr:col>116</xdr:col>
      <xdr:colOff>63500</xdr:colOff>
      <xdr:row>76</xdr:row>
      <xdr:rowOff>136151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62231"/>
          <a:ext cx="838200" cy="20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103481</xdr:rowOff>
    </xdr:from>
    <xdr:to>
      <xdr:col>111</xdr:col>
      <xdr:colOff>177800</xdr:colOff>
      <xdr:row>75</xdr:row>
      <xdr:rowOff>117974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62231"/>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117974</xdr:rowOff>
    </xdr:from>
    <xdr:to>
      <xdr:col>107</xdr:col>
      <xdr:colOff>50800</xdr:colOff>
      <xdr:row>75</xdr:row>
      <xdr:rowOff>148255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76724"/>
          <a:ext cx="889000" cy="3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62268</xdr:rowOff>
    </xdr:from>
    <xdr:to>
      <xdr:col>102</xdr:col>
      <xdr:colOff>114300</xdr:colOff>
      <xdr:row>75</xdr:row>
      <xdr:rowOff>148255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21018"/>
          <a:ext cx="889000" cy="8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85351</xdr:rowOff>
    </xdr:from>
    <xdr:to>
      <xdr:col>116</xdr:col>
      <xdr:colOff>114300</xdr:colOff>
      <xdr:row>77</xdr:row>
      <xdr:rowOff>15501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1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63778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9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52681</xdr:rowOff>
    </xdr:from>
    <xdr:to>
      <xdr:col>112</xdr:col>
      <xdr:colOff>38100</xdr:colOff>
      <xdr:row>75</xdr:row>
      <xdr:rowOff>154281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170808</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8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67174</xdr:rowOff>
    </xdr:from>
    <xdr:to>
      <xdr:col>107</xdr:col>
      <xdr:colOff>101600</xdr:colOff>
      <xdr:row>75</xdr:row>
      <xdr:rowOff>168774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159901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1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97455</xdr:rowOff>
    </xdr:from>
    <xdr:to>
      <xdr:col>102</xdr:col>
      <xdr:colOff>165100</xdr:colOff>
      <xdr:row>76</xdr:row>
      <xdr:rowOff>27605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18732</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304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11468</xdr:rowOff>
    </xdr:from>
    <xdr:to>
      <xdr:col>98</xdr:col>
      <xdr:colOff>38100</xdr:colOff>
      <xdr:row>75</xdr:row>
      <xdr:rowOff>113068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129595</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4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　令和</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年度の性質別歳出（住民一人当たり）をみると、人口規模が小さい自治体特有の財政構造が明確に表れている。まず、人件費は類似団体平均を大きく上回り、職員数の一定確保や直営事務の多さが主な要因となっている。物件費は概ね平均並みであるが、公共施設数が多く維持管理費がかかりやすい構造にある。補助費等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361,255</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円 と高く、国民健康保険や介護など社会保障関係経費の増加が背景にある。災害復旧事業費は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43,878</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円 と近年の</a:t>
          </a: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台風や豪雨</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等の影響により高めとなった。普通建設事業費は過去数年高水準で推移してきたが、維持補修費は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19,247</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円 と平均を下回っており、公共施設の老朽化が進む中で抑制傾向が続くと、将来的な更新費用の増大につながる懸念がある。公債費は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203,628</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円 と高く、過去の投資事業に伴う地方債償還が財政負担となっている。繰出金も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75,776</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円 と一定の水準にあり、国保・簡易水道会計への繰出が一般会計を圧迫している。扶助費は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139,430</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円 と類似団体</a:t>
          </a: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団体より上回っており</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、高齢化の進行により今後</a:t>
          </a:r>
          <a:r>
            <a:rPr lang="ja-JP" altLang="en-US" sz="1200" b="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増加が見込まれる。積立金は </a:t>
          </a:r>
          <a:r>
            <a:rPr lang="en-US" altLang="ja-JP" sz="1200" b="0">
              <a:solidFill>
                <a:schemeClr val="dk1"/>
              </a:solidFill>
              <a:effectLst/>
              <a:latin typeface="ＭＳ ゴシック" panose="020B0609070205080204" pitchFamily="49" charset="-128"/>
              <a:ea typeface="ＭＳ ゴシック" panose="020B0609070205080204" pitchFamily="49" charset="-128"/>
              <a:cs typeface="+mn-cs"/>
            </a:rPr>
            <a:t>128,377</a:t>
          </a:r>
          <a:r>
            <a:rPr lang="ja-JP" altLang="ja-JP" sz="1200" b="0">
              <a:solidFill>
                <a:schemeClr val="dk1"/>
              </a:solidFill>
              <a:effectLst/>
              <a:latin typeface="ＭＳ ゴシック" panose="020B0609070205080204" pitchFamily="49" charset="-128"/>
              <a:ea typeface="ＭＳ ゴシック" panose="020B0609070205080204" pitchFamily="49" charset="-128"/>
              <a:cs typeface="+mn-cs"/>
            </a:rPr>
            <a:t>円 と一定の厚みがあり、財政安定に寄与している。</a:t>
          </a:r>
          <a:endParaRPr kumimoji="1" lang="ja-JP" altLang="en-US" sz="1200" b="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1,701
1,680
81.75
3,692,929
3,470,864
26,257
1,744,929
2,578,900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107715</xdr:rowOff>
    </xdr:from>
    <xdr:to>
      <xdr:col>24</xdr:col>
      <xdr:colOff>63500</xdr:colOff>
      <xdr:row>35</xdr:row>
      <xdr:rowOff>108134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08465"/>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107715</xdr:rowOff>
    </xdr:from>
    <xdr:to>
      <xdr:col>19</xdr:col>
      <xdr:colOff>177800</xdr:colOff>
      <xdr:row>35</xdr:row>
      <xdr:rowOff>110649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08465"/>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110649</xdr:rowOff>
    </xdr:from>
    <xdr:to>
      <xdr:col>15</xdr:col>
      <xdr:colOff>50800</xdr:colOff>
      <xdr:row>35</xdr:row>
      <xdr:rowOff>115221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1139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115221</xdr:rowOff>
    </xdr:from>
    <xdr:to>
      <xdr:col>10</xdr:col>
      <xdr:colOff>114300</xdr:colOff>
      <xdr:row>35</xdr:row>
      <xdr:rowOff>170694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15971"/>
          <a:ext cx="8890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57334</xdr:rowOff>
    </xdr:from>
    <xdr:to>
      <xdr:col>24</xdr:col>
      <xdr:colOff>114300</xdr:colOff>
      <xdr:row>35</xdr:row>
      <xdr:rowOff>158934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5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80211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0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56915</xdr:rowOff>
    </xdr:from>
    <xdr:to>
      <xdr:col>20</xdr:col>
      <xdr:colOff>38100</xdr:colOff>
      <xdr:row>35</xdr:row>
      <xdr:rowOff>158515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3592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3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59849</xdr:rowOff>
    </xdr:from>
    <xdr:to>
      <xdr:col>15</xdr:col>
      <xdr:colOff>101600</xdr:colOff>
      <xdr:row>35</xdr:row>
      <xdr:rowOff>161449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6526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3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64421</xdr:rowOff>
    </xdr:from>
    <xdr:to>
      <xdr:col>10</xdr:col>
      <xdr:colOff>165100</xdr:colOff>
      <xdr:row>35</xdr:row>
      <xdr:rowOff>166021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11098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4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119894</xdr:rowOff>
    </xdr:from>
    <xdr:to>
      <xdr:col>6</xdr:col>
      <xdr:colOff>38100</xdr:colOff>
      <xdr:row>36</xdr:row>
      <xdr:rowOff>50044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66571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9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49674</xdr:rowOff>
    </xdr:from>
    <xdr:to>
      <xdr:col>24</xdr:col>
      <xdr:colOff>63500</xdr:colOff>
      <xdr:row>57</xdr:row>
      <xdr:rowOff>73844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22324"/>
          <a:ext cx="838200" cy="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40712</xdr:rowOff>
    </xdr:from>
    <xdr:to>
      <xdr:col>19</xdr:col>
      <xdr:colOff>177800</xdr:colOff>
      <xdr:row>57</xdr:row>
      <xdr:rowOff>49674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13362"/>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40712</xdr:rowOff>
    </xdr:from>
    <xdr:to>
      <xdr:col>15</xdr:col>
      <xdr:colOff>50800</xdr:colOff>
      <xdr:row>57</xdr:row>
      <xdr:rowOff>69668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133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9156</xdr:rowOff>
    </xdr:from>
    <xdr:to>
      <xdr:col>10</xdr:col>
      <xdr:colOff>114300</xdr:colOff>
      <xdr:row>57</xdr:row>
      <xdr:rowOff>69668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81806"/>
          <a:ext cx="889000" cy="6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23044</xdr:rowOff>
    </xdr:from>
    <xdr:to>
      <xdr:col>24</xdr:col>
      <xdr:colOff>114300</xdr:colOff>
      <xdr:row>57</xdr:row>
      <xdr:rowOff>124644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45921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4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170324</xdr:rowOff>
    </xdr:from>
    <xdr:to>
      <xdr:col>20</xdr:col>
      <xdr:colOff>38100</xdr:colOff>
      <xdr:row>57</xdr:row>
      <xdr:rowOff>100474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117001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4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161362</xdr:rowOff>
    </xdr:from>
    <xdr:to>
      <xdr:col>15</xdr:col>
      <xdr:colOff>101600</xdr:colOff>
      <xdr:row>57</xdr:row>
      <xdr:rowOff>91512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108039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3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18868</xdr:rowOff>
    </xdr:from>
    <xdr:to>
      <xdr:col>10</xdr:col>
      <xdr:colOff>165100</xdr:colOff>
      <xdr:row>57</xdr:row>
      <xdr:rowOff>120468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136995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6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129806</xdr:rowOff>
    </xdr:from>
    <xdr:to>
      <xdr:col>6</xdr:col>
      <xdr:colOff>38100</xdr:colOff>
      <xdr:row>57</xdr:row>
      <xdr:rowOff>59956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76483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0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19306</xdr:rowOff>
    </xdr:from>
    <xdr:to>
      <xdr:col>24</xdr:col>
      <xdr:colOff>63500</xdr:colOff>
      <xdr:row>74</xdr:row>
      <xdr:rowOff>148148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535156"/>
          <a:ext cx="838200" cy="30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148148</xdr:rowOff>
    </xdr:from>
    <xdr:to>
      <xdr:col>19</xdr:col>
      <xdr:colOff>177800</xdr:colOff>
      <xdr:row>74</xdr:row>
      <xdr:rowOff>155415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35448"/>
          <a:ext cx="889000" cy="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95319</xdr:rowOff>
    </xdr:from>
    <xdr:to>
      <xdr:col>15</xdr:col>
      <xdr:colOff>50800</xdr:colOff>
      <xdr:row>74</xdr:row>
      <xdr:rowOff>155415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782619"/>
          <a:ext cx="889000" cy="6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95319</xdr:rowOff>
    </xdr:from>
    <xdr:to>
      <xdr:col>10</xdr:col>
      <xdr:colOff>114300</xdr:colOff>
      <xdr:row>75</xdr:row>
      <xdr:rowOff>16713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82619"/>
          <a:ext cx="889000" cy="9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139956</xdr:rowOff>
    </xdr:from>
    <xdr:to>
      <xdr:col>24</xdr:col>
      <xdr:colOff>114300</xdr:colOff>
      <xdr:row>73</xdr:row>
      <xdr:rowOff>70106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4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162833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33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97348</xdr:rowOff>
    </xdr:from>
    <xdr:to>
      <xdr:col>20</xdr:col>
      <xdr:colOff>38100</xdr:colOff>
      <xdr:row>75</xdr:row>
      <xdr:rowOff>27498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44025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5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104615</xdr:rowOff>
    </xdr:from>
    <xdr:to>
      <xdr:col>15</xdr:col>
      <xdr:colOff>101600</xdr:colOff>
      <xdr:row>75</xdr:row>
      <xdr:rowOff>34765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51292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6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44519</xdr:rowOff>
    </xdr:from>
    <xdr:to>
      <xdr:col>10</xdr:col>
      <xdr:colOff>165100</xdr:colOff>
      <xdr:row>74</xdr:row>
      <xdr:rowOff>146119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7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162646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0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137363</xdr:rowOff>
    </xdr:from>
    <xdr:to>
      <xdr:col>6</xdr:col>
      <xdr:colOff>38100</xdr:colOff>
      <xdr:row>75</xdr:row>
      <xdr:rowOff>67513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84040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9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88395</xdr:rowOff>
    </xdr:from>
    <xdr:to>
      <xdr:col>24</xdr:col>
      <xdr:colOff>63500</xdr:colOff>
      <xdr:row>97</xdr:row>
      <xdr:rowOff>90084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19045"/>
          <a:ext cx="8382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88395</xdr:rowOff>
    </xdr:from>
    <xdr:to>
      <xdr:col>19</xdr:col>
      <xdr:colOff>177800</xdr:colOff>
      <xdr:row>97</xdr:row>
      <xdr:rowOff>114595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19045"/>
          <a:ext cx="889000" cy="2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114595</xdr:rowOff>
    </xdr:from>
    <xdr:to>
      <xdr:col>15</xdr:col>
      <xdr:colOff>50800</xdr:colOff>
      <xdr:row>97</xdr:row>
      <xdr:rowOff>124092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5245"/>
          <a:ext cx="889000" cy="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109767</xdr:rowOff>
    </xdr:from>
    <xdr:to>
      <xdr:col>10</xdr:col>
      <xdr:colOff>114300</xdr:colOff>
      <xdr:row>97</xdr:row>
      <xdr:rowOff>124092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40417"/>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39284</xdr:rowOff>
    </xdr:from>
    <xdr:to>
      <xdr:col>24</xdr:col>
      <xdr:colOff>114300</xdr:colOff>
      <xdr:row>97</xdr:row>
      <xdr:rowOff>140884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62161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2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37595</xdr:rowOff>
    </xdr:from>
    <xdr:to>
      <xdr:col>20</xdr:col>
      <xdr:colOff>38100</xdr:colOff>
      <xdr:row>97</xdr:row>
      <xdr:rowOff>139195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155722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4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63795</xdr:rowOff>
    </xdr:from>
    <xdr:to>
      <xdr:col>15</xdr:col>
      <xdr:colOff>101600</xdr:colOff>
      <xdr:row>97</xdr:row>
      <xdr:rowOff>165395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10472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6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73292</xdr:rowOff>
    </xdr:from>
    <xdr:to>
      <xdr:col>10</xdr:col>
      <xdr:colOff>165100</xdr:colOff>
      <xdr:row>98</xdr:row>
      <xdr:rowOff>3442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19969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7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58967</xdr:rowOff>
    </xdr:from>
    <xdr:to>
      <xdr:col>6</xdr:col>
      <xdr:colOff>38100</xdr:colOff>
      <xdr:row>97</xdr:row>
      <xdr:rowOff>160567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5644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38354</xdr:rowOff>
    </xdr:from>
    <xdr:to>
      <xdr:col>55</xdr:col>
      <xdr:colOff>0</xdr:colOff>
      <xdr:row>39</xdr:row>
      <xdr:rowOff>38481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4904"/>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38481</xdr:rowOff>
    </xdr:from>
    <xdr:to>
      <xdr:col>50</xdr:col>
      <xdr:colOff>114300</xdr:colOff>
      <xdr:row>39</xdr:row>
      <xdr:rowOff>38608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503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38481</xdr:rowOff>
    </xdr:from>
    <xdr:to>
      <xdr:col>45</xdr:col>
      <xdr:colOff>177800</xdr:colOff>
      <xdr:row>39</xdr:row>
      <xdr:rowOff>38608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503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38481</xdr:rowOff>
    </xdr:from>
    <xdr:to>
      <xdr:col>41</xdr:col>
      <xdr:colOff>50800</xdr:colOff>
      <xdr:row>39</xdr:row>
      <xdr:rowOff>38481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159004</xdr:rowOff>
    </xdr:from>
    <xdr:to>
      <xdr:col>55</xdr:col>
      <xdr:colOff>50800</xdr:colOff>
      <xdr:row>39</xdr:row>
      <xdr:rowOff>89154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73931</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9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159131</xdr:rowOff>
    </xdr:from>
    <xdr:to>
      <xdr:col>50</xdr:col>
      <xdr:colOff>165100</xdr:colOff>
      <xdr:row>39</xdr:row>
      <xdr:rowOff>89281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80408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69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159258</xdr:rowOff>
    </xdr:from>
    <xdr:to>
      <xdr:col>46</xdr:col>
      <xdr:colOff>38100</xdr:colOff>
      <xdr:row>39</xdr:row>
      <xdr:rowOff>89408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80535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7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159131</xdr:rowOff>
    </xdr:from>
    <xdr:to>
      <xdr:col>41</xdr:col>
      <xdr:colOff>101600</xdr:colOff>
      <xdr:row>39</xdr:row>
      <xdr:rowOff>89281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80408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69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159131</xdr:rowOff>
    </xdr:from>
    <xdr:to>
      <xdr:col>36</xdr:col>
      <xdr:colOff>165100</xdr:colOff>
      <xdr:row>39</xdr:row>
      <xdr:rowOff>89281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80408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69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145023</xdr:rowOff>
    </xdr:from>
    <xdr:to>
      <xdr:col>55</xdr:col>
      <xdr:colOff>0</xdr:colOff>
      <xdr:row>58</xdr:row>
      <xdr:rowOff>33282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17673"/>
          <a:ext cx="838200" cy="5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33282</xdr:rowOff>
    </xdr:from>
    <xdr:to>
      <xdr:col>50</xdr:col>
      <xdr:colOff>114300</xdr:colOff>
      <xdr:row>58</xdr:row>
      <xdr:rowOff>51019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77382"/>
          <a:ext cx="889000" cy="1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165640</xdr:rowOff>
    </xdr:from>
    <xdr:to>
      <xdr:col>45</xdr:col>
      <xdr:colOff>177800</xdr:colOff>
      <xdr:row>58</xdr:row>
      <xdr:rowOff>51019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38290"/>
          <a:ext cx="889000" cy="5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158937</xdr:rowOff>
    </xdr:from>
    <xdr:to>
      <xdr:col>41</xdr:col>
      <xdr:colOff>50800</xdr:colOff>
      <xdr:row>57</xdr:row>
      <xdr:rowOff>165640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31587"/>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94223</xdr:rowOff>
    </xdr:from>
    <xdr:to>
      <xdr:col>55</xdr:col>
      <xdr:colOff>50800</xdr:colOff>
      <xdr:row>58</xdr:row>
      <xdr:rowOff>24373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6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117100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1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153932</xdr:rowOff>
    </xdr:from>
    <xdr:to>
      <xdr:col>50</xdr:col>
      <xdr:colOff>165100</xdr:colOff>
      <xdr:row>58</xdr:row>
      <xdr:rowOff>84082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75209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1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219</xdr:rowOff>
    </xdr:from>
    <xdr:to>
      <xdr:col>46</xdr:col>
      <xdr:colOff>38100</xdr:colOff>
      <xdr:row>58</xdr:row>
      <xdr:rowOff>101819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4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92946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3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114840</xdr:rowOff>
    </xdr:from>
    <xdr:to>
      <xdr:col>41</xdr:col>
      <xdr:colOff>101600</xdr:colOff>
      <xdr:row>58</xdr:row>
      <xdr:rowOff>44990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61517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108137</xdr:rowOff>
    </xdr:from>
    <xdr:to>
      <xdr:col>36</xdr:col>
      <xdr:colOff>165100</xdr:colOff>
      <xdr:row>58</xdr:row>
      <xdr:rowOff>38287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54814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5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135654</xdr:rowOff>
    </xdr:from>
    <xdr:to>
      <xdr:col>55</xdr:col>
      <xdr:colOff>0</xdr:colOff>
      <xdr:row>77</xdr:row>
      <xdr:rowOff>104755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308604"/>
          <a:ext cx="838200" cy="99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135654</xdr:rowOff>
    </xdr:from>
    <xdr:to>
      <xdr:col>50</xdr:col>
      <xdr:colOff>114300</xdr:colOff>
      <xdr:row>77</xdr:row>
      <xdr:rowOff>53735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308604"/>
          <a:ext cx="889000" cy="94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53735</xdr:rowOff>
    </xdr:from>
    <xdr:to>
      <xdr:col>45</xdr:col>
      <xdr:colOff>177800</xdr:colOff>
      <xdr:row>77</xdr:row>
      <xdr:rowOff>135902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55385"/>
          <a:ext cx="889000" cy="8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129025</xdr:rowOff>
    </xdr:from>
    <xdr:to>
      <xdr:col>41</xdr:col>
      <xdr:colOff>50800</xdr:colOff>
      <xdr:row>77</xdr:row>
      <xdr:rowOff>135902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59225"/>
          <a:ext cx="889000" cy="17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53955</xdr:rowOff>
    </xdr:from>
    <xdr:to>
      <xdr:col>55</xdr:col>
      <xdr:colOff>50800</xdr:colOff>
      <xdr:row>77</xdr:row>
      <xdr:rowOff>155555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76832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84854</xdr:rowOff>
    </xdr:from>
    <xdr:to>
      <xdr:col>50</xdr:col>
      <xdr:colOff>165100</xdr:colOff>
      <xdr:row>72</xdr:row>
      <xdr:rowOff>15004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25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31531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03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2935</xdr:rowOff>
    </xdr:from>
    <xdr:to>
      <xdr:col>46</xdr:col>
      <xdr:colOff>38100</xdr:colOff>
      <xdr:row>77</xdr:row>
      <xdr:rowOff>104535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121062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85102</xdr:rowOff>
    </xdr:from>
    <xdr:to>
      <xdr:col>41</xdr:col>
      <xdr:colOff>101600</xdr:colOff>
      <xdr:row>78</xdr:row>
      <xdr:rowOff>15252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8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31779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6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78225</xdr:rowOff>
    </xdr:from>
    <xdr:to>
      <xdr:col>36</xdr:col>
      <xdr:colOff>165100</xdr:colOff>
      <xdr:row>77</xdr:row>
      <xdr:rowOff>8375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24902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8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80556</xdr:rowOff>
    </xdr:from>
    <xdr:to>
      <xdr:col>55</xdr:col>
      <xdr:colOff>0</xdr:colOff>
      <xdr:row>99</xdr:row>
      <xdr:rowOff>26846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82656"/>
          <a:ext cx="838200" cy="1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52341</xdr:rowOff>
    </xdr:from>
    <xdr:to>
      <xdr:col>50</xdr:col>
      <xdr:colOff>114300</xdr:colOff>
      <xdr:row>99</xdr:row>
      <xdr:rowOff>26846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54441"/>
          <a:ext cx="889000" cy="14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52341</xdr:rowOff>
    </xdr:from>
    <xdr:to>
      <xdr:col>45</xdr:col>
      <xdr:colOff>177800</xdr:colOff>
      <xdr:row>98</xdr:row>
      <xdr:rowOff>62229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54441"/>
          <a:ext cx="8890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34784</xdr:rowOff>
    </xdr:from>
    <xdr:to>
      <xdr:col>41</xdr:col>
      <xdr:colOff>50800</xdr:colOff>
      <xdr:row>98</xdr:row>
      <xdr:rowOff>62229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65434"/>
          <a:ext cx="889000" cy="19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29756</xdr:rowOff>
    </xdr:from>
    <xdr:to>
      <xdr:col>55</xdr:col>
      <xdr:colOff>50800</xdr:colOff>
      <xdr:row>98</xdr:row>
      <xdr:rowOff>131356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116133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147496</xdr:rowOff>
    </xdr:from>
    <xdr:to>
      <xdr:col>50</xdr:col>
      <xdr:colOff>165100</xdr:colOff>
      <xdr:row>99</xdr:row>
      <xdr:rowOff>77646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68773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1541</xdr:rowOff>
    </xdr:from>
    <xdr:to>
      <xdr:col>46</xdr:col>
      <xdr:colOff>38100</xdr:colOff>
      <xdr:row>98</xdr:row>
      <xdr:rowOff>103141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0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94268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9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11429</xdr:rowOff>
    </xdr:from>
    <xdr:to>
      <xdr:col>41</xdr:col>
      <xdr:colOff>101600</xdr:colOff>
      <xdr:row>98</xdr:row>
      <xdr:rowOff>113029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104156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0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155434</xdr:rowOff>
    </xdr:from>
    <xdr:to>
      <xdr:col>36</xdr:col>
      <xdr:colOff>165100</xdr:colOff>
      <xdr:row>97</xdr:row>
      <xdr:rowOff>85584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1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102111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38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15966</xdr:rowOff>
    </xdr:from>
    <xdr:to>
      <xdr:col>85</xdr:col>
      <xdr:colOff>127000</xdr:colOff>
      <xdr:row>38</xdr:row>
      <xdr:rowOff>25838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31066"/>
          <a:ext cx="838200" cy="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25838</xdr:rowOff>
    </xdr:from>
    <xdr:to>
      <xdr:col>81</xdr:col>
      <xdr:colOff>50800</xdr:colOff>
      <xdr:row>38</xdr:row>
      <xdr:rowOff>40511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40938"/>
          <a:ext cx="889000" cy="1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40511</xdr:rowOff>
    </xdr:from>
    <xdr:to>
      <xdr:col>76</xdr:col>
      <xdr:colOff>114300</xdr:colOff>
      <xdr:row>38</xdr:row>
      <xdr:rowOff>42393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55611"/>
          <a:ext cx="8890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25842</xdr:rowOff>
    </xdr:from>
    <xdr:to>
      <xdr:col>71</xdr:col>
      <xdr:colOff>177800</xdr:colOff>
      <xdr:row>38</xdr:row>
      <xdr:rowOff>42393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40942"/>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136616</xdr:rowOff>
    </xdr:from>
    <xdr:to>
      <xdr:col>85</xdr:col>
      <xdr:colOff>177800</xdr:colOff>
      <xdr:row>38</xdr:row>
      <xdr:rowOff>66766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115043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146488</xdr:rowOff>
    </xdr:from>
    <xdr:to>
      <xdr:col>81</xdr:col>
      <xdr:colOff>101600</xdr:colOff>
      <xdr:row>38</xdr:row>
      <xdr:rowOff>76638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67765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161161</xdr:rowOff>
    </xdr:from>
    <xdr:to>
      <xdr:col>76</xdr:col>
      <xdr:colOff>165100</xdr:colOff>
      <xdr:row>38</xdr:row>
      <xdr:rowOff>91311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82438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9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163043</xdr:rowOff>
    </xdr:from>
    <xdr:to>
      <xdr:col>72</xdr:col>
      <xdr:colOff>38100</xdr:colOff>
      <xdr:row>38</xdr:row>
      <xdr:rowOff>93193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84320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146492</xdr:rowOff>
    </xdr:from>
    <xdr:to>
      <xdr:col>67</xdr:col>
      <xdr:colOff>101600</xdr:colOff>
      <xdr:row>38</xdr:row>
      <xdr:rowOff>76642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9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67769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8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95379</xdr:rowOff>
    </xdr:from>
    <xdr:to>
      <xdr:col>85</xdr:col>
      <xdr:colOff>127000</xdr:colOff>
      <xdr:row>57</xdr:row>
      <xdr:rowOff>131386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68029"/>
          <a:ext cx="838200" cy="3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108752</xdr:rowOff>
    </xdr:from>
    <xdr:to>
      <xdr:col>81</xdr:col>
      <xdr:colOff>50800</xdr:colOff>
      <xdr:row>57</xdr:row>
      <xdr:rowOff>131386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881402"/>
          <a:ext cx="889000" cy="2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108752</xdr:rowOff>
    </xdr:from>
    <xdr:to>
      <xdr:col>76</xdr:col>
      <xdr:colOff>114300</xdr:colOff>
      <xdr:row>57</xdr:row>
      <xdr:rowOff>141974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81402"/>
          <a:ext cx="889000" cy="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130629</xdr:rowOff>
    </xdr:from>
    <xdr:to>
      <xdr:col>71</xdr:col>
      <xdr:colOff>177800</xdr:colOff>
      <xdr:row>57</xdr:row>
      <xdr:rowOff>141974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03279"/>
          <a:ext cx="889000" cy="1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44579</xdr:rowOff>
    </xdr:from>
    <xdr:to>
      <xdr:col>85</xdr:col>
      <xdr:colOff>177800</xdr:colOff>
      <xdr:row>57</xdr:row>
      <xdr:rowOff>146179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1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67456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80586</xdr:rowOff>
    </xdr:from>
    <xdr:to>
      <xdr:col>81</xdr:col>
      <xdr:colOff>101600</xdr:colOff>
      <xdr:row>58</xdr:row>
      <xdr:rowOff>10736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5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27263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2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57952</xdr:rowOff>
    </xdr:from>
    <xdr:to>
      <xdr:col>76</xdr:col>
      <xdr:colOff>165100</xdr:colOff>
      <xdr:row>57</xdr:row>
      <xdr:rowOff>159552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4629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91174</xdr:rowOff>
    </xdr:from>
    <xdr:to>
      <xdr:col>72</xdr:col>
      <xdr:colOff>38100</xdr:colOff>
      <xdr:row>58</xdr:row>
      <xdr:rowOff>21324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6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37851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3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79829</xdr:rowOff>
    </xdr:from>
    <xdr:to>
      <xdr:col>67</xdr:col>
      <xdr:colOff>101600</xdr:colOff>
      <xdr:row>58</xdr:row>
      <xdr:rowOff>9979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26506</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144937</xdr:rowOff>
    </xdr:from>
    <xdr:to>
      <xdr:col>85</xdr:col>
      <xdr:colOff>127000</xdr:colOff>
      <xdr:row>78</xdr:row>
      <xdr:rowOff>160175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8037"/>
          <a:ext cx="838200" cy="1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144937</xdr:rowOff>
    </xdr:from>
    <xdr:to>
      <xdr:col>81</xdr:col>
      <xdr:colOff>50800</xdr:colOff>
      <xdr:row>79</xdr:row>
      <xdr:rowOff>23699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18037"/>
          <a:ext cx="889000" cy="5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23699</xdr:rowOff>
    </xdr:from>
    <xdr:to>
      <xdr:col>76</xdr:col>
      <xdr:colOff>114300</xdr:colOff>
      <xdr:row>79</xdr:row>
      <xdr:rowOff>34703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68249"/>
          <a:ext cx="8890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34703</xdr:rowOff>
    </xdr:from>
    <xdr:to>
      <xdr:col>71</xdr:col>
      <xdr:colOff>177800</xdr:colOff>
      <xdr:row>79</xdr:row>
      <xdr:rowOff>43442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9253"/>
          <a:ext cx="889000" cy="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109375</xdr:rowOff>
    </xdr:from>
    <xdr:to>
      <xdr:col>85</xdr:col>
      <xdr:colOff>177800</xdr:colOff>
      <xdr:row>79</xdr:row>
      <xdr:rowOff>39525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68752</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94137</xdr:rowOff>
    </xdr:from>
    <xdr:to>
      <xdr:col>81</xdr:col>
      <xdr:colOff>101600</xdr:colOff>
      <xdr:row>79</xdr:row>
      <xdr:rowOff>24287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40814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4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144349</xdr:rowOff>
    </xdr:from>
    <xdr:to>
      <xdr:col>76</xdr:col>
      <xdr:colOff>165100</xdr:colOff>
      <xdr:row>79</xdr:row>
      <xdr:rowOff>74499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65626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1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155353</xdr:rowOff>
    </xdr:from>
    <xdr:to>
      <xdr:col>72</xdr:col>
      <xdr:colOff>38100</xdr:colOff>
      <xdr:row>79</xdr:row>
      <xdr:rowOff>85503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76630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164092</xdr:rowOff>
    </xdr:from>
    <xdr:to>
      <xdr:col>67</xdr:col>
      <xdr:colOff>101600</xdr:colOff>
      <xdr:row>79</xdr:row>
      <xdr:rowOff>94242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85369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29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157745</xdr:rowOff>
    </xdr:from>
    <xdr:to>
      <xdr:col>85</xdr:col>
      <xdr:colOff>127000</xdr:colOff>
      <xdr:row>96</xdr:row>
      <xdr:rowOff>170889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16945"/>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157745</xdr:rowOff>
    </xdr:from>
    <xdr:to>
      <xdr:col>81</xdr:col>
      <xdr:colOff>50800</xdr:colOff>
      <xdr:row>97</xdr:row>
      <xdr:rowOff>3504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16945"/>
          <a:ext cx="8890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3504</xdr:rowOff>
    </xdr:from>
    <xdr:to>
      <xdr:col>76</xdr:col>
      <xdr:colOff>114300</xdr:colOff>
      <xdr:row>97</xdr:row>
      <xdr:rowOff>10449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34154"/>
          <a:ext cx="8890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10449</xdr:rowOff>
    </xdr:from>
    <xdr:to>
      <xdr:col>71</xdr:col>
      <xdr:colOff>177800</xdr:colOff>
      <xdr:row>97</xdr:row>
      <xdr:rowOff>37359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41099"/>
          <a:ext cx="8890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120089</xdr:rowOff>
    </xdr:from>
    <xdr:to>
      <xdr:col>85</xdr:col>
      <xdr:colOff>177800</xdr:colOff>
      <xdr:row>97</xdr:row>
      <xdr:rowOff>50239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142966</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106945</xdr:rowOff>
    </xdr:from>
    <xdr:to>
      <xdr:col>81</xdr:col>
      <xdr:colOff>101600</xdr:colOff>
      <xdr:row>97</xdr:row>
      <xdr:rowOff>37095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53622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4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124154</xdr:rowOff>
    </xdr:from>
    <xdr:to>
      <xdr:col>76</xdr:col>
      <xdr:colOff>165100</xdr:colOff>
      <xdr:row>97</xdr:row>
      <xdr:rowOff>54304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8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70831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5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131099</xdr:rowOff>
    </xdr:from>
    <xdr:to>
      <xdr:col>72</xdr:col>
      <xdr:colOff>38100</xdr:colOff>
      <xdr:row>97</xdr:row>
      <xdr:rowOff>61249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77776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6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158009</xdr:rowOff>
    </xdr:from>
    <xdr:to>
      <xdr:col>67</xdr:col>
      <xdr:colOff>101600</xdr:colOff>
      <xdr:row>97</xdr:row>
      <xdr:rowOff>88159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104686</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9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本村においては、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439,366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突出して高く、総務費</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519,042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212,143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も類似団体を上回る一方、土木費</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116,221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や消防費</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52,476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低位で分野間の差が大きい。</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増加が見込まれる民生費の効率化と行政・教育分野の適正化を進め、人口規模に応じた持続可能な財政運営を</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図る。</a:t>
          </a:r>
          <a:endParaRPr kumimoji="1" lang="ja-JP" altLang="en-US" sz="1100" b="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年度までの推移を見ると、財政調整基金残高の標準財政規模比は概ね</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95</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106</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の範囲で安定して推移しており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、一定の財政余力を維持している。一方、実質収支額の標準財政規模比は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7.49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 1.50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と年々縮小しており、黒字幅が減少していることが確認できる。</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実質単年度収支は年度により変動が大きく、令和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6.77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なっていることから、財政運営の余裕は縮小しており、歳出の精査や財源確保が課題となってる。</a:t>
          </a:r>
          <a:endParaRPr lang="ja-JP"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実質収支の減少傾向や単年度収支の不安定さから、今後は歳出の精査と基金依存の抑制を進め、持続可能な財政運営を図る必要がある。</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年度までの推移を見ると、一般会計は毎年度黒字を確保しているものの、黒字幅は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7.48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1.50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と縮小しており、財政余力が徐々に低下していることが確認できる。特に令和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年度は黒字幅が大きく減少しており、歳入歳出の均衡が厳しくなっている。</a:t>
          </a: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特別会計では、国民健康保険特別会計が年度により黒字幅が変動し、令和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1.34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とやや高めの黒字となった。一方、後期高齢者医療保険特別会計は毎年度小幅な黒字で安定している。簡易水道事業特別会計は令和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年度に一時的に黒字幅が増加したが、令和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年度は黒字ゼロとなり、収支が不安定な状況が見られる。</a:t>
          </a: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として、連結ベースでは赤字会計はなく、黒字会計が財政全体を支えているが、一般会計の黒字幅縮小や特別会計の変動から、今後は収支改善に向けた取組が必要である。特に、国保・簡易水道などの特別会計の安定化と、一般会計の歳出抑制が重要とな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E32" sqref="BE32:BU32"/>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3692929</v>
      </c>
      <c r="BO4" s="436"/>
      <c r="BP4" s="436"/>
      <c r="BQ4" s="436"/>
      <c r="BR4" s="436"/>
      <c r="BS4" s="436"/>
      <c r="BT4" s="436"/>
      <c r="BU4" s="437"/>
      <c r="BV4" s="435">
        <v>3837561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1.5</v>
      </c>
      <c r="CU4" s="576"/>
      <c r="CV4" s="576"/>
      <c r="CW4" s="576"/>
      <c r="CX4" s="576"/>
      <c r="CY4" s="576"/>
      <c r="CZ4" s="576"/>
      <c r="DA4" s="577"/>
      <c r="DB4" s="575">
        <v>5.9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3470864</v>
      </c>
      <c r="BO5" s="407"/>
      <c r="BP5" s="407"/>
      <c r="BQ5" s="407"/>
      <c r="BR5" s="407"/>
      <c r="BS5" s="407"/>
      <c r="BT5" s="407"/>
      <c r="BU5" s="408"/>
      <c r="BV5" s="406">
        <v>3707458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88.4</v>
      </c>
      <c r="CU5" s="404"/>
      <c r="CV5" s="404"/>
      <c r="CW5" s="404"/>
      <c r="CX5" s="404"/>
      <c r="CY5" s="404"/>
      <c r="CZ5" s="404"/>
      <c r="DA5" s="405"/>
      <c r="DB5" s="403">
        <v>86.8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222065</v>
      </c>
      <c r="BO6" s="407"/>
      <c r="BP6" s="407"/>
      <c r="BQ6" s="407"/>
      <c r="BR6" s="407"/>
      <c r="BS6" s="407"/>
      <c r="BT6" s="407"/>
      <c r="BU6" s="408"/>
      <c r="BV6" s="406">
        <v>130103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88.5</v>
      </c>
      <c r="CU6" s="550"/>
      <c r="CV6" s="550"/>
      <c r="CW6" s="550"/>
      <c r="CX6" s="550"/>
      <c r="CY6" s="550"/>
      <c r="CZ6" s="550"/>
      <c r="DA6" s="551"/>
      <c r="DB6" s="549">
        <v>87.1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195808</v>
      </c>
      <c r="BO7" s="407"/>
      <c r="BP7" s="407"/>
      <c r="BQ7" s="407"/>
      <c r="BR7" s="407"/>
      <c r="BS7" s="407"/>
      <c r="BT7" s="407"/>
      <c r="BU7" s="408"/>
      <c r="BV7" s="406">
        <v>27538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1744929</v>
      </c>
      <c r="CU7" s="407"/>
      <c r="CV7" s="407"/>
      <c r="CW7" s="407"/>
      <c r="CX7" s="407"/>
      <c r="CY7" s="407"/>
      <c r="CZ7" s="407"/>
      <c r="DA7" s="408"/>
      <c r="DB7" s="406">
        <v>1742166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26257</v>
      </c>
      <c r="BO8" s="407"/>
      <c r="BP8" s="407"/>
      <c r="BQ8" s="407"/>
      <c r="BR8" s="407"/>
      <c r="BS8" s="407"/>
      <c r="BT8" s="407"/>
      <c r="BU8" s="408"/>
      <c r="BV8" s="406">
        <v>102565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0.13</v>
      </c>
      <c r="CU8" s="510"/>
      <c r="CV8" s="510"/>
      <c r="CW8" s="510"/>
      <c r="CX8" s="510"/>
      <c r="CY8" s="510"/>
      <c r="CZ8" s="510"/>
      <c r="DA8" s="511"/>
      <c r="DB8" s="509">
        <v>0.13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1598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-76308</v>
      </c>
      <c r="BO9" s="407"/>
      <c r="BP9" s="407"/>
      <c r="BQ9" s="407"/>
      <c r="BR9" s="407"/>
      <c r="BS9" s="407"/>
      <c r="BT9" s="407"/>
      <c r="BU9" s="408"/>
      <c r="BV9" s="406">
        <v>-60971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14.3</v>
      </c>
      <c r="CU9" s="404"/>
      <c r="CV9" s="404"/>
      <c r="CW9" s="404"/>
      <c r="CX9" s="404"/>
      <c r="CY9" s="404"/>
      <c r="CZ9" s="404"/>
      <c r="DA9" s="405"/>
      <c r="DB9" s="403">
        <v>15.1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1720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51283</v>
      </c>
      <c r="BO10" s="407"/>
      <c r="BP10" s="407"/>
      <c r="BQ10" s="407"/>
      <c r="BR10" s="407"/>
      <c r="BS10" s="407"/>
      <c r="BT10" s="407"/>
      <c r="BU10" s="408"/>
      <c r="BV10" s="406">
        <v>81768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1701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93071</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1680</v>
      </c>
      <c r="S13" s="494"/>
      <c r="T13" s="494"/>
      <c r="U13" s="494"/>
      <c r="V13" s="495"/>
      <c r="W13" s="496" t="s">
        <v>131</v>
      </c>
      <c r="X13" s="392"/>
      <c r="Y13" s="392"/>
      <c r="Z13" s="392"/>
      <c r="AA13" s="392"/>
      <c r="AB13" s="393"/>
      <c r="AC13" s="359">
        <v>308</v>
      </c>
      <c r="AD13" s="360"/>
      <c r="AE13" s="360"/>
      <c r="AF13" s="360"/>
      <c r="AG13" s="361"/>
      <c r="AH13" s="359">
        <v>384</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-118096</v>
      </c>
      <c r="BO13" s="407"/>
      <c r="BP13" s="407"/>
      <c r="BQ13" s="407"/>
      <c r="BR13" s="407"/>
      <c r="BS13" s="407"/>
      <c r="BT13" s="407"/>
      <c r="BU13" s="408"/>
      <c r="BV13" s="406">
        <v>20797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8.6</v>
      </c>
      <c r="CU13" s="404"/>
      <c r="CV13" s="404"/>
      <c r="CW13" s="404"/>
      <c r="CX13" s="404"/>
      <c r="CY13" s="404"/>
      <c r="CZ13" s="404"/>
      <c r="DA13" s="405"/>
      <c r="DB13" s="403">
        <v>8.5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1733</v>
      </c>
      <c r="S14" s="494"/>
      <c r="T14" s="494"/>
      <c r="U14" s="494"/>
      <c r="V14" s="495"/>
      <c r="W14" s="497"/>
      <c r="X14" s="395"/>
      <c r="Y14" s="395"/>
      <c r="Z14" s="395"/>
      <c r="AA14" s="395"/>
      <c r="AB14" s="396"/>
      <c r="AC14" s="486">
        <v>35.799999999999997</v>
      </c>
      <c r="AD14" s="487"/>
      <c r="AE14" s="487"/>
      <c r="AF14" s="487"/>
      <c r="AG14" s="488"/>
      <c r="AH14" s="486">
        <v>41.2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1712</v>
      </c>
      <c r="S15" s="494"/>
      <c r="T15" s="494"/>
      <c r="U15" s="494"/>
      <c r="V15" s="495"/>
      <c r="W15" s="496" t="s">
        <v>137</v>
      </c>
      <c r="X15" s="392"/>
      <c r="Y15" s="392"/>
      <c r="Z15" s="392"/>
      <c r="AA15" s="392"/>
      <c r="AB15" s="393"/>
      <c r="AC15" s="359">
        <v>99</v>
      </c>
      <c r="AD15" s="360"/>
      <c r="AE15" s="360"/>
      <c r="AF15" s="360"/>
      <c r="AG15" s="361"/>
      <c r="AH15" s="359">
        <v>117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234074</v>
      </c>
      <c r="BO15" s="436"/>
      <c r="BP15" s="436"/>
      <c r="BQ15" s="436"/>
      <c r="BR15" s="436"/>
      <c r="BS15" s="436"/>
      <c r="BT15" s="436"/>
      <c r="BU15" s="437"/>
      <c r="BV15" s="435">
        <v>218670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11.5</v>
      </c>
      <c r="AD16" s="487"/>
      <c r="AE16" s="487"/>
      <c r="AF16" s="487"/>
      <c r="AG16" s="488"/>
      <c r="AH16" s="486">
        <v>12.5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1678643</v>
      </c>
      <c r="BO16" s="407"/>
      <c r="BP16" s="407"/>
      <c r="BQ16" s="407"/>
      <c r="BR16" s="407"/>
      <c r="BS16" s="407"/>
      <c r="BT16" s="407"/>
      <c r="BU16" s="408"/>
      <c r="BV16" s="406">
        <v>1650467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454</v>
      </c>
      <c r="AD17" s="360"/>
      <c r="AE17" s="360"/>
      <c r="AF17" s="360"/>
      <c r="AG17" s="361"/>
      <c r="AH17" s="359">
        <v>432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297431</v>
      </c>
      <c r="BO17" s="407"/>
      <c r="BP17" s="407"/>
      <c r="BQ17" s="407"/>
      <c r="BR17" s="407"/>
      <c r="BS17" s="407"/>
      <c r="BT17" s="407"/>
      <c r="BU17" s="408"/>
      <c r="BV17" s="406">
        <v>278112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81.75</v>
      </c>
      <c r="M18" s="459"/>
      <c r="N18" s="459"/>
      <c r="O18" s="459"/>
      <c r="P18" s="459"/>
      <c r="Q18" s="459"/>
      <c r="R18" s="460"/>
      <c r="S18" s="460"/>
      <c r="T18" s="460"/>
      <c r="U18" s="460"/>
      <c r="V18" s="461"/>
      <c r="W18" s="477"/>
      <c r="X18" s="478"/>
      <c r="Y18" s="478"/>
      <c r="Z18" s="478"/>
      <c r="AA18" s="478"/>
      <c r="AB18" s="502"/>
      <c r="AC18" s="376">
        <v>52.7</v>
      </c>
      <c r="AD18" s="377"/>
      <c r="AE18" s="377"/>
      <c r="AF18" s="377"/>
      <c r="AG18" s="462"/>
      <c r="AH18" s="376">
        <v>46.3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1640235</v>
      </c>
      <c r="BO18" s="407"/>
      <c r="BP18" s="407"/>
      <c r="BQ18" s="407"/>
      <c r="BR18" s="407"/>
      <c r="BS18" s="407"/>
      <c r="BT18" s="407"/>
      <c r="BU18" s="408"/>
      <c r="BV18" s="406">
        <v>1633338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2246585</v>
      </c>
      <c r="BO19" s="407"/>
      <c r="BP19" s="407"/>
      <c r="BQ19" s="407"/>
      <c r="BR19" s="407"/>
      <c r="BS19" s="407"/>
      <c r="BT19" s="407"/>
      <c r="BU19" s="408"/>
      <c r="BV19" s="406">
        <v>2198364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725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2578900</v>
      </c>
      <c r="BO22" s="436"/>
      <c r="BP22" s="436"/>
      <c r="BQ22" s="436"/>
      <c r="BR22" s="436"/>
      <c r="BS22" s="436"/>
      <c r="BT22" s="436"/>
      <c r="BU22" s="437"/>
      <c r="BV22" s="435">
        <v>2731817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2487149</v>
      </c>
      <c r="BO23" s="407"/>
      <c r="BP23" s="407"/>
      <c r="BQ23" s="407"/>
      <c r="BR23" s="407"/>
      <c r="BS23" s="407"/>
      <c r="BT23" s="407"/>
      <c r="BU23" s="408"/>
      <c r="BV23" s="406">
        <v>2631131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7000</v>
      </c>
      <c r="R24" s="360"/>
      <c r="S24" s="360"/>
      <c r="T24" s="360"/>
      <c r="U24" s="360"/>
      <c r="V24" s="361"/>
      <c r="W24" s="449"/>
      <c r="X24" s="386"/>
      <c r="Y24" s="387"/>
      <c r="Z24" s="362" t="s">
        <v>162</v>
      </c>
      <c r="AA24" s="363"/>
      <c r="AB24" s="363"/>
      <c r="AC24" s="363"/>
      <c r="AD24" s="363"/>
      <c r="AE24" s="363"/>
      <c r="AF24" s="363"/>
      <c r="AG24" s="364"/>
      <c r="AH24" s="359">
        <v>59</v>
      </c>
      <c r="AI24" s="360"/>
      <c r="AJ24" s="360"/>
      <c r="AK24" s="360"/>
      <c r="AL24" s="361"/>
      <c r="AM24" s="359">
        <v>170805</v>
      </c>
      <c r="AN24" s="360"/>
      <c r="AO24" s="360"/>
      <c r="AP24" s="360"/>
      <c r="AQ24" s="360"/>
      <c r="AR24" s="361"/>
      <c r="AS24" s="359">
        <v>2895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1993256</v>
      </c>
      <c r="BO24" s="407"/>
      <c r="BP24" s="407"/>
      <c r="BQ24" s="407"/>
      <c r="BR24" s="407"/>
      <c r="BS24" s="407"/>
      <c r="BT24" s="407"/>
      <c r="BU24" s="408"/>
      <c r="BV24" s="406">
        <v>2078886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5670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5320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7230</v>
      </c>
      <c r="AN26" s="360"/>
      <c r="AO26" s="360"/>
      <c r="AP26" s="360"/>
      <c r="AQ26" s="360"/>
      <c r="AR26" s="361"/>
      <c r="AS26" s="359">
        <v>2410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2600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9020</v>
      </c>
      <c r="AN27" s="360"/>
      <c r="AO27" s="360"/>
      <c r="AP27" s="360"/>
      <c r="AQ27" s="360"/>
      <c r="AR27" s="361"/>
      <c r="AS27" s="359">
        <v>3007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16829</v>
      </c>
      <c r="BO27" s="441"/>
      <c r="BP27" s="441"/>
      <c r="BQ27" s="441"/>
      <c r="BR27" s="441"/>
      <c r="BS27" s="441"/>
      <c r="BT27" s="441"/>
      <c r="BU27" s="442"/>
      <c r="BV27" s="440">
        <v>16829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2160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1812371</v>
      </c>
      <c r="BO28" s="436"/>
      <c r="BP28" s="436"/>
      <c r="BQ28" s="436"/>
      <c r="BR28" s="436"/>
      <c r="BS28" s="436"/>
      <c r="BT28" s="436"/>
      <c r="BU28" s="437"/>
      <c r="BV28" s="435">
        <v>1854159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6</v>
      </c>
      <c r="M29" s="360"/>
      <c r="N29" s="360"/>
      <c r="O29" s="360"/>
      <c r="P29" s="361"/>
      <c r="Q29" s="359">
        <v>2010</v>
      </c>
      <c r="R29" s="360"/>
      <c r="S29" s="360"/>
      <c r="T29" s="360"/>
      <c r="U29" s="360"/>
      <c r="V29" s="361"/>
      <c r="W29" s="450"/>
      <c r="X29" s="451"/>
      <c r="Y29" s="452"/>
      <c r="Z29" s="362" t="s">
        <v>177</v>
      </c>
      <c r="AA29" s="363"/>
      <c r="AB29" s="363"/>
      <c r="AC29" s="363"/>
      <c r="AD29" s="363"/>
      <c r="AE29" s="363"/>
      <c r="AF29" s="363"/>
      <c r="AG29" s="364"/>
      <c r="AH29" s="359">
        <v>62</v>
      </c>
      <c r="AI29" s="360"/>
      <c r="AJ29" s="360"/>
      <c r="AK29" s="360"/>
      <c r="AL29" s="361"/>
      <c r="AM29" s="359">
        <v>179825</v>
      </c>
      <c r="AN29" s="360"/>
      <c r="AO29" s="360"/>
      <c r="AP29" s="360"/>
      <c r="AQ29" s="360"/>
      <c r="AR29" s="361"/>
      <c r="AS29" s="359">
        <v>2900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431613</v>
      </c>
      <c r="BO29" s="407"/>
      <c r="BP29" s="407"/>
      <c r="BQ29" s="407"/>
      <c r="BR29" s="407"/>
      <c r="BS29" s="407"/>
      <c r="BT29" s="407"/>
      <c r="BU29" s="408"/>
      <c r="BV29" s="406">
        <v>424923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91.2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667784</v>
      </c>
      <c r="BO30" s="441"/>
      <c r="BP30" s="441"/>
      <c r="BQ30" s="441"/>
      <c r="BR30" s="441"/>
      <c r="BS30" s="441"/>
      <c r="BT30" s="441"/>
      <c r="BU30" s="442"/>
      <c r="BV30" s="440">
        <v>708695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簡易水道事業特別会計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t="str">
        <f>IF(BY34="","",MAX(C34:D43,U34:V43,AM34:AN43,BE34:BF43)+1)</f>
        <v/>
      </c>
      <c r="BX34" s="354"/>
      <c r="BY34" s="355" t="str">
        <f>IF('各会計、関係団体の財政状況及び健全化判断比率'!B68="","",'各会計、関係団体の財政状況及び健全化判断比率'!B68)</f>
        <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w44HmEAmsId1ROVbPtjUrRPL18kcpgyrxYGRvpcB+4d+9H3hmh1OyEIcQnqPzWT9XQ6AlERv95gMJYKfyC11A==" saltValue="yRXxOKx9ePcAs0SOU9+r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C37" sqref="C37:E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7.48</v>
      </c>
      <c r="G34" s="33">
        <v>10.71</v>
      </c>
      <c r="H34" s="33">
        <v>9.6300000000000008</v>
      </c>
      <c r="I34" s="33">
        <v>5.88</v>
      </c>
      <c r="J34" s="34">
        <v>1.5</v>
      </c>
      <c r="K34" s="22"/>
      <c r="L34" s="22"/>
      <c r="M34" s="22"/>
      <c r="N34" s="22"/>
      <c r="O34" s="22"/>
      <c r="P34" s="22"/>
    </row>
    <row r="35" spans="1:16" ht="39" customHeight="1" x14ac:dyDescent="0.15">
      <c r="A35" s="22"/>
      <c r="B35" s="35"/>
      <c r="C35" s="1132" t="s">
        <v>532</v>
      </c>
      <c r="D35" s="1132"/>
      <c r="E35" s="1133"/>
      <c r="F35" s="36">
        <v>0.24</v>
      </c>
      <c r="G35" s="37">
        <v>0.52</v>
      </c>
      <c r="H35" s="37">
        <v>0.62</v>
      </c>
      <c r="I35" s="37">
        <v>0</v>
      </c>
      <c r="J35" s="38">
        <v>1.34</v>
      </c>
      <c r="K35" s="22"/>
      <c r="L35" s="22"/>
      <c r="M35" s="22"/>
      <c r="N35" s="22"/>
      <c r="O35" s="22"/>
      <c r="P35" s="22"/>
    </row>
    <row r="36" spans="1:16" ht="39" customHeight="1" x14ac:dyDescent="0.15">
      <c r="A36" s="22"/>
      <c r="B36" s="35"/>
      <c r="C36" s="1132" t="s">
        <v>533</v>
      </c>
      <c r="D36" s="1132"/>
      <c r="E36" s="1133"/>
      <c r="F36" s="36">
        <v>0.17</v>
      </c>
      <c r="G36" s="37">
        <v>0.16</v>
      </c>
      <c r="H36" s="37">
        <v>0.14000000000000001</v>
      </c>
      <c r="I36" s="37">
        <v>0.12</v>
      </c>
      <c r="J36" s="38">
        <v>0.11</v>
      </c>
      <c r="K36" s="22"/>
      <c r="L36" s="22"/>
      <c r="M36" s="22"/>
      <c r="N36" s="22"/>
      <c r="O36" s="22"/>
      <c r="P36" s="22"/>
    </row>
    <row r="37" spans="1:16" ht="39" customHeight="1" x14ac:dyDescent="0.15">
      <c r="A37" s="22"/>
      <c r="B37" s="35"/>
      <c r="C37" s="1132" t="s">
        <v>534</v>
      </c>
      <c r="D37" s="1132"/>
      <c r="E37" s="1133"/>
      <c r="F37" s="36">
        <v>0.18</v>
      </c>
      <c r="G37" s="37">
        <v>0.68</v>
      </c>
      <c r="H37" s="37">
        <v>0.17</v>
      </c>
      <c r="I37" s="37">
        <v>2.4500000000000002</v>
      </c>
      <c r="J37" s="38">
        <v>0</v>
      </c>
      <c r="K37" s="22"/>
      <c r="L37" s="22"/>
      <c r="M37" s="22"/>
      <c r="N37" s="22"/>
      <c r="O37" s="22"/>
      <c r="P37" s="22"/>
    </row>
    <row r="38" spans="1:16" ht="39" customHeight="1" x14ac:dyDescent="0.15">
      <c r="A38" s="22"/>
      <c r="B38" s="35"/>
      <c r="C38" s="1132"/>
      <c r="D38" s="1132"/>
      <c r="E38" s="1133"/>
      <c r="F38" s="36"/>
      <c r="G38" s="37"/>
      <c r="H38" s="37"/>
      <c r="I38" s="37"/>
      <c r="J38" s="38"/>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536</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Xs68K6OvpzsFxcN0nPkTJ3192jiF9YDryC9HnAU3TBVsaIy1hSq0NH1k7fwVvlOW6z36mqJO2rXq8d3qfkvrg==" saltValue="n7ZiaAgEnsRU+5w7ki1m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election activeCell="Q55" sqref="Q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318</v>
      </c>
      <c r="L45" s="58">
        <v>340</v>
      </c>
      <c r="M45" s="58">
        <v>353</v>
      </c>
      <c r="N45" s="58">
        <v>365</v>
      </c>
      <c r="O45" s="59">
        <v>346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46</v>
      </c>
      <c r="L48" s="62">
        <v>45</v>
      </c>
      <c r="M48" s="62">
        <v>43</v>
      </c>
      <c r="N48" s="62">
        <v>39</v>
      </c>
      <c r="O48" s="63">
        <v>32</v>
      </c>
      <c r="P48" s="46"/>
      <c r="Q48" s="46"/>
      <c r="R48" s="46"/>
      <c r="S48" s="46"/>
      <c r="T48" s="46"/>
      <c r="U48" s="46"/>
    </row>
    <row r="49" spans="1:21" ht="30.75" customHeight="1" x14ac:dyDescent="0.15">
      <c r="A49" s="46"/>
      <c r="B49" s="1163"/>
      <c r="C49" s="1164"/>
      <c r="D49" s="60"/>
      <c r="E49" s="1140" t="s">
        <v>14</v>
      </c>
      <c r="F49" s="1140"/>
      <c r="G49" s="1140"/>
      <c r="H49" s="1140"/>
      <c r="I49" s="1140"/>
      <c r="J49" s="1141"/>
      <c r="K49" s="61">
        <v>17</v>
      </c>
      <c r="L49" s="62">
        <v>9</v>
      </c>
      <c r="M49" s="62">
        <v>9</v>
      </c>
      <c r="N49" s="62">
        <v>9</v>
      </c>
      <c r="O49" s="63">
        <v>9</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265</v>
      </c>
      <c r="L52" s="62">
        <v>280</v>
      </c>
      <c r="M52" s="62">
        <v>273</v>
      </c>
      <c r="N52" s="62">
        <v>279</v>
      </c>
      <c r="O52" s="63">
        <v>270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116</v>
      </c>
      <c r="L53" s="67">
        <v>114</v>
      </c>
      <c r="M53" s="67">
        <v>132</v>
      </c>
      <c r="N53" s="67">
        <v>134</v>
      </c>
      <c r="O53" s="68">
        <v>117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NU4pyWPdyFlVv2Fav8+e71OHxwZP5iX8HIMWxYkM9PMmZAope8UikrPho7wiu7H/Y1hHFf1RY5ITDzQ2ozOg==" saltValue="BTnNBripQv0r5pzUnpFp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SheetLayoutView="100" workbookViewId="0">
      <selection activeCell="N54" sqref="N5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3240</v>
      </c>
      <c r="J41" s="331">
        <v>3074</v>
      </c>
      <c r="K41" s="331">
        <v>2877</v>
      </c>
      <c r="L41" s="331">
        <v>2732</v>
      </c>
      <c r="M41" s="332">
        <v>2579</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290</v>
      </c>
      <c r="J43" s="334">
        <v>262</v>
      </c>
      <c r="K43" s="334">
        <v>276</v>
      </c>
      <c r="L43" s="334">
        <v>261</v>
      </c>
      <c r="M43" s="335">
        <v>257</v>
      </c>
    </row>
    <row r="44" spans="2:13" ht="27.75" customHeight="1" x14ac:dyDescent="0.15">
      <c r="B44" s="1171"/>
      <c r="C44" s="1172"/>
      <c r="D44" s="104"/>
      <c r="E44" s="1175" t="s">
        <v>34</v>
      </c>
      <c r="F44" s="1175"/>
      <c r="G44" s="1175"/>
      <c r="H44" s="1176"/>
      <c r="I44" s="333">
        <v>571</v>
      </c>
      <c r="J44" s="334">
        <v>21</v>
      </c>
      <c r="K44" s="334">
        <v>16</v>
      </c>
      <c r="L44" s="334">
        <v>9</v>
      </c>
      <c r="M44" s="335">
        <v>9</v>
      </c>
    </row>
    <row r="45" spans="2:13" ht="27.75" customHeight="1" x14ac:dyDescent="0.15">
      <c r="B45" s="1171"/>
      <c r="C45" s="1172"/>
      <c r="D45" s="104"/>
      <c r="E45" s="1175" t="s">
        <v>35</v>
      </c>
      <c r="F45" s="1175"/>
      <c r="G45" s="1175"/>
      <c r="H45" s="1176"/>
      <c r="I45" s="333" t="s">
        <v>487</v>
      </c>
      <c r="J45" s="334">
        <v>308</v>
      </c>
      <c r="K45" s="334">
        <v>378</v>
      </c>
      <c r="L45" s="334">
        <v>11</v>
      </c>
      <c r="M45" s="335">
        <v>19</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2344</v>
      </c>
      <c r="J50" s="334">
        <v>2768</v>
      </c>
      <c r="K50" s="334">
        <v>2791</v>
      </c>
      <c r="L50" s="334">
        <v>2851</v>
      </c>
      <c r="M50" s="335">
        <v>2763</v>
      </c>
    </row>
    <row r="51" spans="2:13" ht="27.75" customHeight="1" x14ac:dyDescent="0.15">
      <c r="B51" s="1171"/>
      <c r="C51" s="1172"/>
      <c r="D51" s="104"/>
      <c r="E51" s="1175" t="s">
        <v>42</v>
      </c>
      <c r="F51" s="1175"/>
      <c r="G51" s="1175"/>
      <c r="H51" s="1176"/>
      <c r="I51" s="333">
        <v>116</v>
      </c>
      <c r="J51" s="334">
        <v>311</v>
      </c>
      <c r="K51" s="334">
        <v>148</v>
      </c>
      <c r="L51" s="334">
        <v>370</v>
      </c>
      <c r="M51" s="335">
        <v>208</v>
      </c>
    </row>
    <row r="52" spans="2:13" ht="27.75" customHeight="1" x14ac:dyDescent="0.15">
      <c r="B52" s="1173"/>
      <c r="C52" s="1174"/>
      <c r="D52" s="104"/>
      <c r="E52" s="1175" t="s">
        <v>43</v>
      </c>
      <c r="F52" s="1175"/>
      <c r="G52" s="1175"/>
      <c r="H52" s="1176"/>
      <c r="I52" s="333">
        <v>2263</v>
      </c>
      <c r="J52" s="334">
        <v>2193</v>
      </c>
      <c r="K52" s="334">
        <v>1959</v>
      </c>
      <c r="L52" s="334">
        <v>1929</v>
      </c>
      <c r="M52" s="335">
        <v>2196</v>
      </c>
    </row>
    <row r="53" spans="2:13" ht="27.75" customHeight="1" thickBot="1" x14ac:dyDescent="0.2">
      <c r="B53" s="1177" t="s">
        <v>19</v>
      </c>
      <c r="C53" s="1178"/>
      <c r="D53" s="108"/>
      <c r="E53" s="1179" t="s">
        <v>44</v>
      </c>
      <c r="F53" s="1179"/>
      <c r="G53" s="1179"/>
      <c r="H53" s="1180"/>
      <c r="I53" s="336">
        <v>-622</v>
      </c>
      <c r="J53" s="337">
        <v>-1605</v>
      </c>
      <c r="K53" s="337">
        <v>-1352</v>
      </c>
      <c r="L53" s="337">
        <v>-2137</v>
      </c>
      <c r="M53" s="338">
        <v>-2303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sDU8h5ZfXLfnt4p5j5aL+d/gGaL0SOMF18wdK9CrSww+wOUZjRmcG7am87c1Ei2rxgn1NLDdC9r3mksZAAvjg==" saltValue="FIpBkfmwfX+Xu3o9jdp7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A40" zoomScale="70" zoomScaleNormal="70" zoomScaleSheetLayoutView="100" workbookViewId="0">
      <selection activeCell="F61" sqref="F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1772</v>
      </c>
      <c r="G55" s="339">
        <v>1854</v>
      </c>
      <c r="H55" s="340">
        <v>1812</v>
      </c>
    </row>
    <row r="56" spans="2:8" ht="52.5" customHeight="1" x14ac:dyDescent="0.15">
      <c r="B56" s="120"/>
      <c r="C56" s="1198" t="s">
        <v>47</v>
      </c>
      <c r="D56" s="1198"/>
      <c r="E56" s="1199"/>
      <c r="F56" s="341">
        <v>425</v>
      </c>
      <c r="G56" s="341">
        <v>425</v>
      </c>
      <c r="H56" s="342">
        <v>432</v>
      </c>
    </row>
    <row r="57" spans="2:8" ht="53.25" customHeight="1" x14ac:dyDescent="0.15">
      <c r="B57" s="120"/>
      <c r="C57" s="1200" t="s">
        <v>48</v>
      </c>
      <c r="D57" s="1200"/>
      <c r="E57" s="1201"/>
      <c r="F57" s="343">
        <v>755</v>
      </c>
      <c r="G57" s="343">
        <v>709</v>
      </c>
      <c r="H57" s="344">
        <v>668</v>
      </c>
    </row>
    <row r="58" spans="2:8" ht="45.75" customHeight="1" x14ac:dyDescent="0.15">
      <c r="B58" s="121"/>
      <c r="C58" s="1188" t="s">
        <v>542</v>
      </c>
      <c r="D58" s="1189"/>
      <c r="E58" s="1190"/>
      <c r="F58" s="345">
        <v>203</v>
      </c>
      <c r="G58" s="345">
        <v>203</v>
      </c>
      <c r="H58" s="346">
        <v>203</v>
      </c>
    </row>
    <row r="59" spans="2:8" ht="45.75" customHeight="1" x14ac:dyDescent="0.15">
      <c r="B59" s="121"/>
      <c r="C59" s="1188" t="s">
        <v>543</v>
      </c>
      <c r="D59" s="1189"/>
      <c r="E59" s="1190"/>
      <c r="F59" s="345">
        <v>216</v>
      </c>
      <c r="G59" s="345">
        <v>196</v>
      </c>
      <c r="H59" s="346">
        <v>155</v>
      </c>
    </row>
    <row r="60" spans="2:8" ht="45.75" customHeight="1" x14ac:dyDescent="0.15">
      <c r="B60" s="121"/>
      <c r="C60" s="1188" t="s">
        <v>546</v>
      </c>
      <c r="D60" s="1189"/>
      <c r="E60" s="1190"/>
      <c r="F60" s="345">
        <v>141</v>
      </c>
      <c r="G60" s="345">
        <v>130</v>
      </c>
      <c r="H60" s="346">
        <v>130</v>
      </c>
    </row>
    <row r="61" spans="2:8" ht="45.75" customHeight="1" x14ac:dyDescent="0.15">
      <c r="B61" s="121"/>
      <c r="C61" s="1188" t="s">
        <v>545</v>
      </c>
      <c r="D61" s="1189"/>
      <c r="E61" s="1190"/>
      <c r="F61" s="345">
        <v>89</v>
      </c>
      <c r="G61" s="345">
        <v>89</v>
      </c>
      <c r="H61" s="346">
        <v>79</v>
      </c>
    </row>
    <row r="62" spans="2:8" ht="45.75" customHeight="1" thickBot="1" x14ac:dyDescent="0.2">
      <c r="B62" s="122"/>
      <c r="C62" s="1191" t="s">
        <v>544</v>
      </c>
      <c r="D62" s="1192"/>
      <c r="E62" s="1193"/>
      <c r="F62" s="347">
        <v>38</v>
      </c>
      <c r="G62" s="347">
        <v>38</v>
      </c>
      <c r="H62" s="348">
        <v>38</v>
      </c>
    </row>
    <row r="63" spans="2:8" ht="52.5" customHeight="1" thickBot="1" x14ac:dyDescent="0.2">
      <c r="B63" s="123"/>
      <c r="C63" s="1194" t="s">
        <v>49</v>
      </c>
      <c r="D63" s="1194"/>
      <c r="E63" s="1195"/>
      <c r="F63" s="349">
        <v>2952</v>
      </c>
      <c r="G63" s="349">
        <v>2988</v>
      </c>
      <c r="H63" s="350">
        <v>2912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yX44kp2kCinz0A5lgpsskXG5iVb1Ur4L1fabB8Ec+S4/lAlhi0XRYWd1KBuTy/hzQCsWFczKZIQahN4HorChng==" saltValue="xpSo5Y/1wRr3LPVMKhN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390890</v>
      </c>
      <c r="E3" s="142"/>
      <c r="F3" s="143">
        <v>301035</v>
      </c>
      <c r="G3" s="144"/>
      <c r="H3" s="145"/>
    </row>
    <row r="4" spans="1:8" x14ac:dyDescent="0.15">
      <c r="A4" s="146"/>
      <c r="B4" s="147"/>
      <c r="C4" s="148"/>
      <c r="D4" s="149">
        <v>176568</v>
      </c>
      <c r="E4" s="150"/>
      <c r="F4" s="151">
        <v>154376</v>
      </c>
      <c r="G4" s="152"/>
      <c r="H4" s="153"/>
    </row>
    <row r="5" spans="1:8" x14ac:dyDescent="0.15">
      <c r="A5" s="134" t="s">
        <v>519</v>
      </c>
      <c r="B5" s="139"/>
      <c r="C5" s="140"/>
      <c r="D5" s="141">
        <v>158983</v>
      </c>
      <c r="E5" s="142"/>
      <c r="F5" s="143">
        <v>277467</v>
      </c>
      <c r="G5" s="144"/>
      <c r="H5" s="145"/>
    </row>
    <row r="6" spans="1:8" x14ac:dyDescent="0.15">
      <c r="A6" s="146"/>
      <c r="B6" s="147"/>
      <c r="C6" s="148"/>
      <c r="D6" s="149">
        <v>4775</v>
      </c>
      <c r="E6" s="150"/>
      <c r="F6" s="151">
        <v>128378</v>
      </c>
      <c r="G6" s="152"/>
      <c r="H6" s="153"/>
    </row>
    <row r="7" spans="1:8" x14ac:dyDescent="0.15">
      <c r="A7" s="134" t="s">
        <v>520</v>
      </c>
      <c r="B7" s="139"/>
      <c r="C7" s="140"/>
      <c r="D7" s="141">
        <v>219235</v>
      </c>
      <c r="E7" s="142"/>
      <c r="F7" s="143">
        <v>282256</v>
      </c>
      <c r="G7" s="144"/>
      <c r="H7" s="145"/>
    </row>
    <row r="8" spans="1:8" x14ac:dyDescent="0.15">
      <c r="A8" s="146"/>
      <c r="B8" s="147"/>
      <c r="C8" s="148"/>
      <c r="D8" s="149">
        <v>22014</v>
      </c>
      <c r="E8" s="150"/>
      <c r="F8" s="151">
        <v>145453</v>
      </c>
      <c r="G8" s="152"/>
      <c r="H8" s="153"/>
    </row>
    <row r="9" spans="1:8" x14ac:dyDescent="0.15">
      <c r="A9" s="134" t="s">
        <v>521</v>
      </c>
      <c r="B9" s="139"/>
      <c r="C9" s="140"/>
      <c r="D9" s="141">
        <v>373635</v>
      </c>
      <c r="E9" s="142"/>
      <c r="F9" s="143">
        <v>295341</v>
      </c>
      <c r="G9" s="144"/>
      <c r="H9" s="145"/>
    </row>
    <row r="10" spans="1:8" x14ac:dyDescent="0.15">
      <c r="A10" s="146"/>
      <c r="B10" s="147"/>
      <c r="C10" s="148"/>
      <c r="D10" s="149">
        <v>12653</v>
      </c>
      <c r="E10" s="150"/>
      <c r="F10" s="151">
        <v>137402</v>
      </c>
      <c r="G10" s="152"/>
      <c r="H10" s="153"/>
    </row>
    <row r="11" spans="1:8" x14ac:dyDescent="0.15">
      <c r="A11" s="134" t="s">
        <v>522</v>
      </c>
      <c r="B11" s="139"/>
      <c r="C11" s="140"/>
      <c r="D11" s="141">
        <v>231800</v>
      </c>
      <c r="E11" s="142"/>
      <c r="F11" s="143">
        <v>292845</v>
      </c>
      <c r="G11" s="144"/>
      <c r="H11" s="145"/>
    </row>
    <row r="12" spans="1:8" x14ac:dyDescent="0.15">
      <c r="A12" s="146"/>
      <c r="B12" s="147"/>
      <c r="C12" s="154"/>
      <c r="D12" s="149">
        <v>13827</v>
      </c>
      <c r="E12" s="150"/>
      <c r="F12" s="151">
        <v>143187</v>
      </c>
      <c r="G12" s="152"/>
      <c r="H12" s="153"/>
    </row>
    <row r="13" spans="1:8" x14ac:dyDescent="0.15">
      <c r="A13" s="134"/>
      <c r="B13" s="139"/>
      <c r="C13" s="140"/>
      <c r="D13" s="141">
        <v>274909</v>
      </c>
      <c r="E13" s="142"/>
      <c r="F13" s="143">
        <v>289789</v>
      </c>
      <c r="G13" s="155"/>
      <c r="H13" s="145"/>
    </row>
    <row r="14" spans="1:8" x14ac:dyDescent="0.15">
      <c r="A14" s="146"/>
      <c r="B14" s="147"/>
      <c r="C14" s="148"/>
      <c r="D14" s="149">
        <v>45967</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7.49</v>
      </c>
      <c r="C19" s="156">
        <f>ROUND(VALUE(SUBSTITUTE(実質収支比率等に係る経年分析!G$48,"▲","-")),2)</f>
        <v>10.72</v>
      </c>
      <c r="D19" s="156">
        <f>ROUND(VALUE(SUBSTITUTE(実質収支比率等に係る経年分析!H$48,"▲","-")),2)</f>
        <v>9.6300000000000008</v>
      </c>
      <c r="E19" s="156">
        <f>ROUND(VALUE(SUBSTITUTE(実質収支比率等に係る経年分析!I$48,"▲","-")),2)</f>
        <v>5.89</v>
      </c>
      <c r="F19" s="156">
        <f>ROUND(VALUE(SUBSTITUTE(実質収支比率等に係る経年分析!J$48,"▲","-")),2)</f>
        <v>1.5</v>
      </c>
    </row>
    <row r="20" spans="1:11" x14ac:dyDescent="0.15">
      <c r="A20" s="156" t="s">
        <v>53</v>
      </c>
      <c r="B20" s="156">
        <f>ROUND(VALUE(SUBSTITUTE(実質収支比率等に係る経年分析!F$47,"▲","-")),2)</f>
        <v>103.45</v>
      </c>
      <c r="C20" s="156">
        <f>ROUND(VALUE(SUBSTITUTE(実質収支比率等に係る経年分析!G$47,"▲","-")),2)</f>
        <v>95.97</v>
      </c>
      <c r="D20" s="156">
        <f>ROUND(VALUE(SUBSTITUTE(実質収支比率等に係る経年分析!H$47,"▲","-")),2)</f>
        <v>104.41</v>
      </c>
      <c r="E20" s="156">
        <f>ROUND(VALUE(SUBSTITUTE(実質収支比率等に係る経年分析!I$47,"▲","-")),2)</f>
        <v>106.43</v>
      </c>
      <c r="F20" s="156">
        <f>ROUND(VALUE(SUBSTITUTE(実質収支比率等に係る経年分析!J$47,"▲","-")),2)</f>
        <v>103.87</v>
      </c>
    </row>
    <row r="21" spans="1:11" x14ac:dyDescent="0.15">
      <c r="A21" s="156" t="s">
        <v>54</v>
      </c>
      <c r="B21" s="156">
        <f>IF(ISNUMBER(VALUE(SUBSTITUTE(実質収支比率等に係る経年分析!F$49,"▲","-"))),ROUND(VALUE(SUBSTITUTE(実質収支比率等に係る経年分析!F$49,"▲","-")),2),NA())</f>
        <v>1.77</v>
      </c>
      <c r="C21" s="156">
        <f>IF(ISNUMBER(VALUE(SUBSTITUTE(実質収支比率等に係る経年分析!G$49,"▲","-"))),ROUND(VALUE(SUBSTITUTE(実質収支比率等に係る経年分析!G$49,"▲","-")),2),NA())</f>
        <v>7.37</v>
      </c>
      <c r="D21" s="156">
        <f>IF(ISNUMBER(VALUE(SUBSTITUTE(実質収支比率等に係る経年分析!H$49,"▲","-"))),ROUND(VALUE(SUBSTITUTE(実質収支比率等に係る経年分析!H$49,"▲","-")),2),NA())</f>
        <v>4.1100000000000003</v>
      </c>
      <c r="E21" s="156">
        <f>IF(ISNUMBER(VALUE(SUBSTITUTE(実質収支比率等に係る経年分析!I$49,"▲","-"))),ROUND(VALUE(SUBSTITUTE(実質収支比率等に係る経年分析!I$49,"▲","-")),2),NA())</f>
        <v>1.19</v>
      </c>
      <c r="F21" s="156">
        <f>IF(ISNUMBER(VALUE(SUBSTITUTE(実質収支比率等に係る経年分析!J$49,"▲","-"))),ROUND(VALUE(SUBSTITUTE(実質収支比率等に係る経年分析!J$49,"▲","-")),2),NA())</f>
        <v>-6.77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15">
      <c r="A33" s="157" t="str">
        <f>IF(連結実質赤字比率に係る赤字・黒字の構成分析!C$37="",NA(),連結実質赤字比率に係る赤字・黒字の構成分析!C$37)</f>
        <v>簡易水道事業特別会計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2.4500000000000002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v>
      </c>
    </row>
    <row r="34" spans="1:16" x14ac:dyDescent="0.15">
      <c r="A34" s="157" t="str">
        <f>IF(連結実質赤字比率に係る赤字・黒字の構成分析!C$36="",NA(),連結実質赤字比率に係る赤字・黒字の構成分析!C$36)</f>
        <v>後期高齢者医療保険特別会計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0.14000000000000001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0.11</v>
      </c>
    </row>
    <row r="35" spans="1:16" x14ac:dyDescent="0.15">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0.52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9.6300000000000008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5.88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265</v>
      </c>
      <c r="E42" s="158"/>
      <c r="F42" s="158"/>
      <c r="G42" s="158">
        <f>'実質公債費比率（分子）の構造'!L$52</f>
        <v>280</v>
      </c>
      <c r="H42" s="158"/>
      <c r="I42" s="158"/>
      <c r="J42" s="158">
        <f>'実質公債費比率（分子）の構造'!M$52</f>
        <v>273</v>
      </c>
      <c r="K42" s="158"/>
      <c r="L42" s="158"/>
      <c r="M42" s="158">
        <f>'実質公債費比率（分子）の構造'!N$52</f>
        <v>279</v>
      </c>
      <c r="N42" s="158"/>
      <c r="O42" s="158"/>
      <c r="P42" s="158">
        <f>'実質公債費比率（分子）の構造'!O$52</f>
        <v>270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17</v>
      </c>
      <c r="C45" s="158"/>
      <c r="D45" s="158"/>
      <c r="E45" s="158">
        <f>'実質公債費比率（分子）の構造'!L$49</f>
        <v>9</v>
      </c>
      <c r="F45" s="158"/>
      <c r="G45" s="158"/>
      <c r="H45" s="158">
        <f>'実質公債費比率（分子）の構造'!M$49</f>
        <v>9</v>
      </c>
      <c r="I45" s="158"/>
      <c r="J45" s="158"/>
      <c r="K45" s="158">
        <f>'実質公債費比率（分子）の構造'!N$49</f>
        <v>9</v>
      </c>
      <c r="L45" s="158"/>
      <c r="M45" s="158"/>
      <c r="N45" s="158">
        <f>'実質公債費比率（分子）の構造'!O$49</f>
        <v>9</v>
      </c>
      <c r="O45" s="158"/>
      <c r="P45" s="158"/>
    </row>
    <row r="46" spans="1:16" x14ac:dyDescent="0.15">
      <c r="A46" s="158" t="s">
        <v>64</v>
      </c>
      <c r="B46" s="158">
        <f>'実質公債費比率（分子）の構造'!K$48</f>
        <v>46</v>
      </c>
      <c r="C46" s="158"/>
      <c r="D46" s="158"/>
      <c r="E46" s="158">
        <f>'実質公債費比率（分子）の構造'!L$48</f>
        <v>45</v>
      </c>
      <c r="F46" s="158"/>
      <c r="G46" s="158"/>
      <c r="H46" s="158">
        <f>'実質公債費比率（分子）の構造'!M$48</f>
        <v>43</v>
      </c>
      <c r="I46" s="158"/>
      <c r="J46" s="158"/>
      <c r="K46" s="158">
        <f>'実質公債費比率（分子）の構造'!N$48</f>
        <v>39</v>
      </c>
      <c r="L46" s="158"/>
      <c r="M46" s="158"/>
      <c r="N46" s="158">
        <f>'実質公債費比率（分子）の構造'!O$48</f>
        <v>32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318</v>
      </c>
      <c r="C49" s="158"/>
      <c r="D49" s="158"/>
      <c r="E49" s="158">
        <f>'実質公債費比率（分子）の構造'!L$45</f>
        <v>340</v>
      </c>
      <c r="F49" s="158"/>
      <c r="G49" s="158"/>
      <c r="H49" s="158">
        <f>'実質公債費比率（分子）の構造'!M$45</f>
        <v>353</v>
      </c>
      <c r="I49" s="158"/>
      <c r="J49" s="158"/>
      <c r="K49" s="158">
        <f>'実質公債費比率（分子）の構造'!N$45</f>
        <v>365</v>
      </c>
      <c r="L49" s="158"/>
      <c r="M49" s="158"/>
      <c r="N49" s="158">
        <f>'実質公債費比率（分子）の構造'!O$45</f>
        <v>346</v>
      </c>
      <c r="O49" s="158"/>
      <c r="P49" s="158"/>
    </row>
    <row r="50" spans="1:16" x14ac:dyDescent="0.15">
      <c r="A50" s="158" t="s">
        <v>67</v>
      </c>
      <c r="B50" s="158" t="e">
        <f>NA()</f>
        <v>#N/A</v>
      </c>
      <c r="C50" s="158">
        <f>IF(ISNUMBER('実質公債費比率（分子）の構造'!K$53),'実質公債費比率（分子）の構造'!K$53,NA())</f>
        <v>116</v>
      </c>
      <c r="D50" s="158" t="e">
        <f>NA()</f>
        <v>#N/A</v>
      </c>
      <c r="E50" s="158" t="e">
        <f>NA()</f>
        <v>#N/A</v>
      </c>
      <c r="F50" s="158">
        <f>IF(ISNUMBER('実質公債費比率（分子）の構造'!L$53),'実質公債費比率（分子）の構造'!L$53,NA())</f>
        <v>114</v>
      </c>
      <c r="G50" s="158" t="e">
        <f>NA()</f>
        <v>#N/A</v>
      </c>
      <c r="H50" s="158" t="e">
        <f>NA()</f>
        <v>#N/A</v>
      </c>
      <c r="I50" s="158">
        <f>IF(ISNUMBER('実質公債費比率（分子）の構造'!M$53),'実質公債費比率（分子）の構造'!M$53,NA())</f>
        <v>132</v>
      </c>
      <c r="J50" s="158" t="e">
        <f>NA()</f>
        <v>#N/A</v>
      </c>
      <c r="K50" s="158" t="e">
        <f>NA()</f>
        <v>#N/A</v>
      </c>
      <c r="L50" s="158">
        <f>IF(ISNUMBER('実質公債費比率（分子）の構造'!N$53),'実質公債費比率（分子）の構造'!N$53,NA())</f>
        <v>134</v>
      </c>
      <c r="M50" s="158" t="e">
        <f>NA()</f>
        <v>#N/A</v>
      </c>
      <c r="N50" s="158" t="e">
        <f>NA()</f>
        <v>#N/A</v>
      </c>
      <c r="O50" s="158">
        <f>IF(ISNUMBER('実質公債費比率（分子）の構造'!O$53),'実質公債費比率（分子）の構造'!O$53,NA())</f>
        <v>117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2263</v>
      </c>
      <c r="E56" s="157"/>
      <c r="F56" s="157"/>
      <c r="G56" s="157">
        <f>'将来負担比率（分子）の構造'!J$52</f>
        <v>2193</v>
      </c>
      <c r="H56" s="157"/>
      <c r="I56" s="157"/>
      <c r="J56" s="157">
        <f>'将来負担比率（分子）の構造'!K$52</f>
        <v>1959</v>
      </c>
      <c r="K56" s="157"/>
      <c r="L56" s="157"/>
      <c r="M56" s="157">
        <f>'将来負担比率（分子）の構造'!L$52</f>
        <v>1929</v>
      </c>
      <c r="N56" s="157"/>
      <c r="O56" s="157"/>
      <c r="P56" s="157">
        <f>'将来負担比率（分子）の構造'!M$52</f>
        <v>2196</v>
      </c>
    </row>
    <row r="57" spans="1:16" x14ac:dyDescent="0.15">
      <c r="A57" s="157" t="s">
        <v>42</v>
      </c>
      <c r="B57" s="157"/>
      <c r="C57" s="157"/>
      <c r="D57" s="157">
        <f>'将来負担比率（分子）の構造'!I$51</f>
        <v>116</v>
      </c>
      <c r="E57" s="157"/>
      <c r="F57" s="157"/>
      <c r="G57" s="157">
        <f>'将来負担比率（分子）の構造'!J$51</f>
        <v>311</v>
      </c>
      <c r="H57" s="157"/>
      <c r="I57" s="157"/>
      <c r="J57" s="157">
        <f>'将来負担比率（分子）の構造'!K$51</f>
        <v>148</v>
      </c>
      <c r="K57" s="157"/>
      <c r="L57" s="157"/>
      <c r="M57" s="157">
        <f>'将来負担比率（分子）の構造'!L$51</f>
        <v>370</v>
      </c>
      <c r="N57" s="157"/>
      <c r="O57" s="157"/>
      <c r="P57" s="157">
        <f>'将来負担比率（分子）の構造'!M$51</f>
        <v>208</v>
      </c>
    </row>
    <row r="58" spans="1:16" x14ac:dyDescent="0.15">
      <c r="A58" s="157" t="s">
        <v>41</v>
      </c>
      <c r="B58" s="157"/>
      <c r="C58" s="157"/>
      <c r="D58" s="157">
        <f>'将来負担比率（分子）の構造'!I$50</f>
        <v>2344</v>
      </c>
      <c r="E58" s="157"/>
      <c r="F58" s="157"/>
      <c r="G58" s="157">
        <f>'将来負担比率（分子）の構造'!J$50</f>
        <v>2768</v>
      </c>
      <c r="H58" s="157"/>
      <c r="I58" s="157"/>
      <c r="J58" s="157">
        <f>'将来負担比率（分子）の構造'!K$50</f>
        <v>2791</v>
      </c>
      <c r="K58" s="157"/>
      <c r="L58" s="157"/>
      <c r="M58" s="157">
        <f>'将来負担比率（分子）の構造'!L$50</f>
        <v>2851</v>
      </c>
      <c r="N58" s="157"/>
      <c r="O58" s="157"/>
      <c r="P58" s="157">
        <f>'将来負担比率（分子）の構造'!M$50</f>
        <v>2763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t="str">
        <f>'将来負担比率（分子）の構造'!I$45</f>
        <v>-</v>
      </c>
      <c r="C62" s="157"/>
      <c r="D62" s="157"/>
      <c r="E62" s="157">
        <f>'将来負担比率（分子）の構造'!J$45</f>
        <v>308</v>
      </c>
      <c r="F62" s="157"/>
      <c r="G62" s="157"/>
      <c r="H62" s="157">
        <f>'将来負担比率（分子）の構造'!K$45</f>
        <v>378</v>
      </c>
      <c r="I62" s="157"/>
      <c r="J62" s="157"/>
      <c r="K62" s="157">
        <f>'将来負担比率（分子）の構造'!L$45</f>
        <v>11</v>
      </c>
      <c r="L62" s="157"/>
      <c r="M62" s="157"/>
      <c r="N62" s="157">
        <f>'将来負担比率（分子）の構造'!M$45</f>
        <v>19</v>
      </c>
      <c r="O62" s="157"/>
      <c r="P62" s="157"/>
    </row>
    <row r="63" spans="1:16" x14ac:dyDescent="0.15">
      <c r="A63" s="157" t="s">
        <v>34</v>
      </c>
      <c r="B63" s="157">
        <f>'将来負担比率（分子）の構造'!I$44</f>
        <v>571</v>
      </c>
      <c r="C63" s="157"/>
      <c r="D63" s="157"/>
      <c r="E63" s="157">
        <f>'将来負担比率（分子）の構造'!J$44</f>
        <v>21</v>
      </c>
      <c r="F63" s="157"/>
      <c r="G63" s="157"/>
      <c r="H63" s="157">
        <f>'将来負担比率（分子）の構造'!K$44</f>
        <v>16</v>
      </c>
      <c r="I63" s="157"/>
      <c r="J63" s="157"/>
      <c r="K63" s="157">
        <f>'将来負担比率（分子）の構造'!L$44</f>
        <v>9</v>
      </c>
      <c r="L63" s="157"/>
      <c r="M63" s="157"/>
      <c r="N63" s="157">
        <f>'将来負担比率（分子）の構造'!M$44</f>
        <v>9</v>
      </c>
      <c r="O63" s="157"/>
      <c r="P63" s="157"/>
    </row>
    <row r="64" spans="1:16" x14ac:dyDescent="0.15">
      <c r="A64" s="157" t="s">
        <v>33</v>
      </c>
      <c r="B64" s="157">
        <f>'将来負担比率（分子）の構造'!I$43</f>
        <v>290</v>
      </c>
      <c r="C64" s="157"/>
      <c r="D64" s="157"/>
      <c r="E64" s="157">
        <f>'将来負担比率（分子）の構造'!J$43</f>
        <v>262</v>
      </c>
      <c r="F64" s="157"/>
      <c r="G64" s="157"/>
      <c r="H64" s="157">
        <f>'将来負担比率（分子）の構造'!K$43</f>
        <v>276</v>
      </c>
      <c r="I64" s="157"/>
      <c r="J64" s="157"/>
      <c r="K64" s="157">
        <f>'将来負担比率（分子）の構造'!L$43</f>
        <v>261</v>
      </c>
      <c r="L64" s="157"/>
      <c r="M64" s="157"/>
      <c r="N64" s="157">
        <f>'将来負担比率（分子）の構造'!M$43</f>
        <v>257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3240</v>
      </c>
      <c r="C66" s="157"/>
      <c r="D66" s="157"/>
      <c r="E66" s="157">
        <f>'将来負担比率（分子）の構造'!J$41</f>
        <v>3074</v>
      </c>
      <c r="F66" s="157"/>
      <c r="G66" s="157"/>
      <c r="H66" s="157">
        <f>'将来負担比率（分子）の構造'!K$41</f>
        <v>2877</v>
      </c>
      <c r="I66" s="157"/>
      <c r="J66" s="157"/>
      <c r="K66" s="157">
        <f>'将来負担比率（分子）の構造'!L$41</f>
        <v>2732</v>
      </c>
      <c r="L66" s="157"/>
      <c r="M66" s="157"/>
      <c r="N66" s="157">
        <f>'将来負担比率（分子）の構造'!M$41</f>
        <v>2579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1772</v>
      </c>
      <c r="C72" s="161">
        <f>基金残高に係る経年分析!G55</f>
        <v>1854</v>
      </c>
      <c r="D72" s="161">
        <f>基金残高に係る経年分析!H55</f>
        <v>1812</v>
      </c>
    </row>
    <row r="73" spans="1:16" x14ac:dyDescent="0.15">
      <c r="A73" s="160" t="s">
        <v>74</v>
      </c>
      <c r="B73" s="161">
        <f>基金残高に係る経年分析!F56</f>
        <v>425</v>
      </c>
      <c r="C73" s="161">
        <f>基金残高に係る経年分析!G56</f>
        <v>425</v>
      </c>
      <c r="D73" s="161">
        <f>基金残高に係る経年分析!H56</f>
        <v>432</v>
      </c>
    </row>
    <row r="74" spans="1:16" x14ac:dyDescent="0.15">
      <c r="A74" s="160" t="s">
        <v>75</v>
      </c>
      <c r="B74" s="161">
        <f>基金残高に係る経年分析!F57</f>
        <v>755</v>
      </c>
      <c r="C74" s="161">
        <f>基金残高に係る経年分析!G57</f>
        <v>709</v>
      </c>
      <c r="D74" s="161">
        <f>基金残高に係る経年分析!H57</f>
        <v>668</v>
      </c>
    </row>
  </sheetData>
  <sheetProtection algorithmName="SHA-512" hashValue="N2xkF7N07ZIXbYLecTFZZbE7eKUsZXmMfxpbxWy+FyTrasK5nPXx+atA2ldTjibzsEIOUFW7n/p+io8RpaoVlA==" saltValue="3r8jil8pDHuAd0zBxlAE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B1"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213541</v>
      </c>
      <c r="S5" s="661"/>
      <c r="T5" s="661"/>
      <c r="U5" s="661"/>
      <c r="V5" s="661"/>
      <c r="W5" s="661"/>
      <c r="X5" s="661"/>
      <c r="Y5" s="689"/>
      <c r="Z5" s="702">
        <v>5.8</v>
      </c>
      <c r="AA5" s="702"/>
      <c r="AB5" s="702"/>
      <c r="AC5" s="702"/>
      <c r="AD5" s="703">
        <v>213541</v>
      </c>
      <c r="AE5" s="703"/>
      <c r="AF5" s="703"/>
      <c r="AG5" s="703"/>
      <c r="AH5" s="703"/>
      <c r="AI5" s="703"/>
      <c r="AJ5" s="703"/>
      <c r="AK5" s="703"/>
      <c r="AL5" s="690">
        <v>11.5</v>
      </c>
      <c r="AM5" s="672"/>
      <c r="AN5" s="672"/>
      <c r="AO5" s="691"/>
      <c r="AP5" s="663" t="s">
        <v>216</v>
      </c>
      <c r="AQ5" s="664"/>
      <c r="AR5" s="664"/>
      <c r="AS5" s="664"/>
      <c r="AT5" s="664"/>
      <c r="AU5" s="664"/>
      <c r="AV5" s="664"/>
      <c r="AW5" s="664"/>
      <c r="AX5" s="664"/>
      <c r="AY5" s="664"/>
      <c r="AZ5" s="664"/>
      <c r="BA5" s="664"/>
      <c r="BB5" s="664"/>
      <c r="BC5" s="664"/>
      <c r="BD5" s="664"/>
      <c r="BE5" s="664"/>
      <c r="BF5" s="665"/>
      <c r="BG5" s="608">
        <v>213541</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13929</v>
      </c>
      <c r="S6" s="609"/>
      <c r="T6" s="609"/>
      <c r="U6" s="609"/>
      <c r="V6" s="609"/>
      <c r="W6" s="609"/>
      <c r="X6" s="609"/>
      <c r="Y6" s="610"/>
      <c r="Z6" s="646">
        <v>0.4</v>
      </c>
      <c r="AA6" s="646"/>
      <c r="AB6" s="646"/>
      <c r="AC6" s="646"/>
      <c r="AD6" s="647">
        <v>13929</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213541</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55549</v>
      </c>
      <c r="CS6" s="609"/>
      <c r="CT6" s="609"/>
      <c r="CU6" s="609"/>
      <c r="CV6" s="609"/>
      <c r="CW6" s="609"/>
      <c r="CX6" s="609"/>
      <c r="CY6" s="610"/>
      <c r="CZ6" s="690">
        <v>1.6</v>
      </c>
      <c r="DA6" s="672"/>
      <c r="DB6" s="672"/>
      <c r="DC6" s="692"/>
      <c r="DD6" s="614" t="s">
        <v>122</v>
      </c>
      <c r="DE6" s="609"/>
      <c r="DF6" s="609"/>
      <c r="DG6" s="609"/>
      <c r="DH6" s="609"/>
      <c r="DI6" s="609"/>
      <c r="DJ6" s="609"/>
      <c r="DK6" s="609"/>
      <c r="DL6" s="609"/>
      <c r="DM6" s="609"/>
      <c r="DN6" s="609"/>
      <c r="DO6" s="609"/>
      <c r="DP6" s="610"/>
      <c r="DQ6" s="614">
        <v>55549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34</v>
      </c>
      <c r="S7" s="609"/>
      <c r="T7" s="609"/>
      <c r="U7" s="609"/>
      <c r="V7" s="609"/>
      <c r="W7" s="609"/>
      <c r="X7" s="609"/>
      <c r="Y7" s="610"/>
      <c r="Z7" s="646">
        <v>0</v>
      </c>
      <c r="AA7" s="646"/>
      <c r="AB7" s="646"/>
      <c r="AC7" s="646"/>
      <c r="AD7" s="647">
        <v>34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51842</v>
      </c>
      <c r="BH7" s="609"/>
      <c r="BI7" s="609"/>
      <c r="BJ7" s="609"/>
      <c r="BK7" s="609"/>
      <c r="BL7" s="609"/>
      <c r="BM7" s="609"/>
      <c r="BN7" s="610"/>
      <c r="BO7" s="646">
        <v>24.3</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882890</v>
      </c>
      <c r="CS7" s="609"/>
      <c r="CT7" s="609"/>
      <c r="CU7" s="609"/>
      <c r="CV7" s="609"/>
      <c r="CW7" s="609"/>
      <c r="CX7" s="609"/>
      <c r="CY7" s="610"/>
      <c r="CZ7" s="646">
        <v>25.4</v>
      </c>
      <c r="DA7" s="646"/>
      <c r="DB7" s="646"/>
      <c r="DC7" s="646"/>
      <c r="DD7" s="614">
        <v>138955</v>
      </c>
      <c r="DE7" s="609"/>
      <c r="DF7" s="609"/>
      <c r="DG7" s="609"/>
      <c r="DH7" s="609"/>
      <c r="DI7" s="609"/>
      <c r="DJ7" s="609"/>
      <c r="DK7" s="609"/>
      <c r="DL7" s="609"/>
      <c r="DM7" s="609"/>
      <c r="DN7" s="609"/>
      <c r="DO7" s="609"/>
      <c r="DP7" s="610"/>
      <c r="DQ7" s="614">
        <v>449263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353</v>
      </c>
      <c r="S8" s="609"/>
      <c r="T8" s="609"/>
      <c r="U8" s="609"/>
      <c r="V8" s="609"/>
      <c r="W8" s="609"/>
      <c r="X8" s="609"/>
      <c r="Y8" s="610"/>
      <c r="Z8" s="646">
        <v>0</v>
      </c>
      <c r="AA8" s="646"/>
      <c r="AB8" s="646"/>
      <c r="AC8" s="646"/>
      <c r="AD8" s="647">
        <v>353</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1801</v>
      </c>
      <c r="BH8" s="609"/>
      <c r="BI8" s="609"/>
      <c r="BJ8" s="609"/>
      <c r="BK8" s="609"/>
      <c r="BL8" s="609"/>
      <c r="BM8" s="609"/>
      <c r="BN8" s="610"/>
      <c r="BO8" s="646">
        <v>0.8</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747361</v>
      </c>
      <c r="CS8" s="609"/>
      <c r="CT8" s="609"/>
      <c r="CU8" s="609"/>
      <c r="CV8" s="609"/>
      <c r="CW8" s="609"/>
      <c r="CX8" s="609"/>
      <c r="CY8" s="610"/>
      <c r="CZ8" s="646">
        <v>21.5</v>
      </c>
      <c r="DA8" s="646"/>
      <c r="DB8" s="646"/>
      <c r="DC8" s="646"/>
      <c r="DD8" s="614">
        <v>1187</v>
      </c>
      <c r="DE8" s="609"/>
      <c r="DF8" s="609"/>
      <c r="DG8" s="609"/>
      <c r="DH8" s="609"/>
      <c r="DI8" s="609"/>
      <c r="DJ8" s="609"/>
      <c r="DK8" s="609"/>
      <c r="DL8" s="609"/>
      <c r="DM8" s="609"/>
      <c r="DN8" s="609"/>
      <c r="DO8" s="609"/>
      <c r="DP8" s="610"/>
      <c r="DQ8" s="614">
        <v>390428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790</v>
      </c>
      <c r="S9" s="609"/>
      <c r="T9" s="609"/>
      <c r="U9" s="609"/>
      <c r="V9" s="609"/>
      <c r="W9" s="609"/>
      <c r="X9" s="609"/>
      <c r="Y9" s="610"/>
      <c r="Z9" s="646">
        <v>0</v>
      </c>
      <c r="AA9" s="646"/>
      <c r="AB9" s="646"/>
      <c r="AC9" s="646"/>
      <c r="AD9" s="647">
        <v>790</v>
      </c>
      <c r="AE9" s="647"/>
      <c r="AF9" s="647"/>
      <c r="AG9" s="647"/>
      <c r="AH9" s="647"/>
      <c r="AI9" s="647"/>
      <c r="AJ9" s="647"/>
      <c r="AK9" s="647"/>
      <c r="AL9" s="611">
        <v>0</v>
      </c>
      <c r="AM9" s="612"/>
      <c r="AN9" s="612"/>
      <c r="AO9" s="648"/>
      <c r="AP9" s="605" t="s">
        <v>230</v>
      </c>
      <c r="AQ9" s="606"/>
      <c r="AR9" s="606"/>
      <c r="AS9" s="606"/>
      <c r="AT9" s="606"/>
      <c r="AU9" s="606"/>
      <c r="AV9" s="606"/>
      <c r="AW9" s="606"/>
      <c r="AX9" s="606"/>
      <c r="AY9" s="606"/>
      <c r="AZ9" s="606"/>
      <c r="BA9" s="606"/>
      <c r="BB9" s="606"/>
      <c r="BC9" s="606"/>
      <c r="BD9" s="606"/>
      <c r="BE9" s="606"/>
      <c r="BF9" s="607"/>
      <c r="BG9" s="608">
        <v>43247</v>
      </c>
      <c r="BH9" s="609"/>
      <c r="BI9" s="609"/>
      <c r="BJ9" s="609"/>
      <c r="BK9" s="609"/>
      <c r="BL9" s="609"/>
      <c r="BM9" s="609"/>
      <c r="BN9" s="610"/>
      <c r="BO9" s="646">
        <v>20.3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265433</v>
      </c>
      <c r="CS9" s="609"/>
      <c r="CT9" s="609"/>
      <c r="CU9" s="609"/>
      <c r="CV9" s="609"/>
      <c r="CW9" s="609"/>
      <c r="CX9" s="609"/>
      <c r="CY9" s="610"/>
      <c r="CZ9" s="646">
        <v>7.6</v>
      </c>
      <c r="DA9" s="646"/>
      <c r="DB9" s="646"/>
      <c r="DC9" s="646"/>
      <c r="DD9" s="614" t="s">
        <v>122</v>
      </c>
      <c r="DE9" s="609"/>
      <c r="DF9" s="609"/>
      <c r="DG9" s="609"/>
      <c r="DH9" s="609"/>
      <c r="DI9" s="609"/>
      <c r="DJ9" s="609"/>
      <c r="DK9" s="609"/>
      <c r="DL9" s="609"/>
      <c r="DM9" s="609"/>
      <c r="DN9" s="609"/>
      <c r="DO9" s="609"/>
      <c r="DP9" s="610"/>
      <c r="DQ9" s="614">
        <v>148533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5287</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81</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81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38425</v>
      </c>
      <c r="S11" s="609"/>
      <c r="T11" s="609"/>
      <c r="U11" s="609"/>
      <c r="V11" s="609"/>
      <c r="W11" s="609"/>
      <c r="X11" s="609"/>
      <c r="Y11" s="610"/>
      <c r="Z11" s="611">
        <v>1</v>
      </c>
      <c r="AA11" s="612"/>
      <c r="AB11" s="612"/>
      <c r="AC11" s="613"/>
      <c r="AD11" s="614">
        <v>38425</v>
      </c>
      <c r="AE11" s="609"/>
      <c r="AF11" s="609"/>
      <c r="AG11" s="609"/>
      <c r="AH11" s="609"/>
      <c r="AI11" s="609"/>
      <c r="AJ11" s="609"/>
      <c r="AK11" s="610"/>
      <c r="AL11" s="611">
        <v>2.1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1507</v>
      </c>
      <c r="BH11" s="609"/>
      <c r="BI11" s="609"/>
      <c r="BJ11" s="609"/>
      <c r="BK11" s="609"/>
      <c r="BL11" s="609"/>
      <c r="BM11" s="609"/>
      <c r="BN11" s="610"/>
      <c r="BO11" s="646">
        <v>0.7</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324566</v>
      </c>
      <c r="CS11" s="609"/>
      <c r="CT11" s="609"/>
      <c r="CU11" s="609"/>
      <c r="CV11" s="609"/>
      <c r="CW11" s="609"/>
      <c r="CX11" s="609"/>
      <c r="CY11" s="610"/>
      <c r="CZ11" s="646">
        <v>9.4</v>
      </c>
      <c r="DA11" s="646"/>
      <c r="DB11" s="646"/>
      <c r="DC11" s="646"/>
      <c r="DD11" s="614">
        <v>127337</v>
      </c>
      <c r="DE11" s="609"/>
      <c r="DF11" s="609"/>
      <c r="DG11" s="609"/>
      <c r="DH11" s="609"/>
      <c r="DI11" s="609"/>
      <c r="DJ11" s="609"/>
      <c r="DK11" s="609"/>
      <c r="DL11" s="609"/>
      <c r="DM11" s="609"/>
      <c r="DN11" s="609"/>
      <c r="DO11" s="609"/>
      <c r="DP11" s="610"/>
      <c r="DQ11" s="614">
        <v>127070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146558</v>
      </c>
      <c r="BH12" s="609"/>
      <c r="BI12" s="609"/>
      <c r="BJ12" s="609"/>
      <c r="BK12" s="609"/>
      <c r="BL12" s="609"/>
      <c r="BM12" s="609"/>
      <c r="BN12" s="610"/>
      <c r="BO12" s="646">
        <v>68.599999999999994</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126167</v>
      </c>
      <c r="CS12" s="609"/>
      <c r="CT12" s="609"/>
      <c r="CU12" s="609"/>
      <c r="CV12" s="609"/>
      <c r="CW12" s="609"/>
      <c r="CX12" s="609"/>
      <c r="CY12" s="610"/>
      <c r="CZ12" s="646">
        <v>3.6</v>
      </c>
      <c r="DA12" s="646"/>
      <c r="DB12" s="646"/>
      <c r="DC12" s="646"/>
      <c r="DD12" s="614">
        <v>5313</v>
      </c>
      <c r="DE12" s="609"/>
      <c r="DF12" s="609"/>
      <c r="DG12" s="609"/>
      <c r="DH12" s="609"/>
      <c r="DI12" s="609"/>
      <c r="DJ12" s="609"/>
      <c r="DK12" s="609"/>
      <c r="DL12" s="609"/>
      <c r="DM12" s="609"/>
      <c r="DN12" s="609"/>
      <c r="DO12" s="609"/>
      <c r="DP12" s="610"/>
      <c r="DQ12" s="614">
        <v>70532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72043</v>
      </c>
      <c r="BH13" s="609"/>
      <c r="BI13" s="609"/>
      <c r="BJ13" s="609"/>
      <c r="BK13" s="609"/>
      <c r="BL13" s="609"/>
      <c r="BM13" s="609"/>
      <c r="BN13" s="610"/>
      <c r="BO13" s="646">
        <v>33.700000000000003</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197692</v>
      </c>
      <c r="CS13" s="609"/>
      <c r="CT13" s="609"/>
      <c r="CU13" s="609"/>
      <c r="CV13" s="609"/>
      <c r="CW13" s="609"/>
      <c r="CX13" s="609"/>
      <c r="CY13" s="610"/>
      <c r="CZ13" s="646">
        <v>5.7</v>
      </c>
      <c r="DA13" s="646"/>
      <c r="DB13" s="646"/>
      <c r="DC13" s="646"/>
      <c r="DD13" s="614">
        <v>121499</v>
      </c>
      <c r="DE13" s="609"/>
      <c r="DF13" s="609"/>
      <c r="DG13" s="609"/>
      <c r="DH13" s="609"/>
      <c r="DI13" s="609"/>
      <c r="DJ13" s="609"/>
      <c r="DK13" s="609"/>
      <c r="DL13" s="609"/>
      <c r="DM13" s="609"/>
      <c r="DN13" s="609"/>
      <c r="DO13" s="609"/>
      <c r="DP13" s="610"/>
      <c r="DQ13" s="614">
        <v>47907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8228</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89261</v>
      </c>
      <c r="CS14" s="609"/>
      <c r="CT14" s="609"/>
      <c r="CU14" s="609"/>
      <c r="CV14" s="609"/>
      <c r="CW14" s="609"/>
      <c r="CX14" s="609"/>
      <c r="CY14" s="610"/>
      <c r="CZ14" s="646">
        <v>2.6</v>
      </c>
      <c r="DA14" s="646"/>
      <c r="DB14" s="646"/>
      <c r="DC14" s="646"/>
      <c r="DD14" s="614" t="s">
        <v>122</v>
      </c>
      <c r="DE14" s="609"/>
      <c r="DF14" s="609"/>
      <c r="DG14" s="609"/>
      <c r="DH14" s="609"/>
      <c r="DI14" s="609"/>
      <c r="DJ14" s="609"/>
      <c r="DK14" s="609"/>
      <c r="DL14" s="609"/>
      <c r="DM14" s="609"/>
      <c r="DN14" s="609"/>
      <c r="DO14" s="609"/>
      <c r="DP14" s="610"/>
      <c r="DQ14" s="614">
        <v>84461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1580</v>
      </c>
      <c r="S15" s="609"/>
      <c r="T15" s="609"/>
      <c r="U15" s="609"/>
      <c r="V15" s="609"/>
      <c r="W15" s="609"/>
      <c r="X15" s="609"/>
      <c r="Y15" s="610"/>
      <c r="Z15" s="646">
        <v>0</v>
      </c>
      <c r="AA15" s="646"/>
      <c r="AB15" s="646"/>
      <c r="AC15" s="646"/>
      <c r="AD15" s="647">
        <v>1580</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6913</v>
      </c>
      <c r="BH15" s="609"/>
      <c r="BI15" s="609"/>
      <c r="BJ15" s="609"/>
      <c r="BK15" s="609"/>
      <c r="BL15" s="609"/>
      <c r="BM15" s="609"/>
      <c r="BN15" s="610"/>
      <c r="BO15" s="646">
        <v>3.2</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360856</v>
      </c>
      <c r="CS15" s="609"/>
      <c r="CT15" s="609"/>
      <c r="CU15" s="609"/>
      <c r="CV15" s="609"/>
      <c r="CW15" s="609"/>
      <c r="CX15" s="609"/>
      <c r="CY15" s="610"/>
      <c r="CZ15" s="646">
        <v>10.4</v>
      </c>
      <c r="DA15" s="646"/>
      <c r="DB15" s="646"/>
      <c r="DC15" s="646"/>
      <c r="DD15" s="614" t="s">
        <v>122</v>
      </c>
      <c r="DE15" s="609"/>
      <c r="DF15" s="609"/>
      <c r="DG15" s="609"/>
      <c r="DH15" s="609"/>
      <c r="DI15" s="609"/>
      <c r="DJ15" s="609"/>
      <c r="DK15" s="609"/>
      <c r="DL15" s="609"/>
      <c r="DM15" s="609"/>
      <c r="DN15" s="609"/>
      <c r="DO15" s="609"/>
      <c r="DP15" s="610"/>
      <c r="DQ15" s="614">
        <v>318427</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2537</v>
      </c>
      <c r="S16" s="609"/>
      <c r="T16" s="609"/>
      <c r="U16" s="609"/>
      <c r="V16" s="609"/>
      <c r="W16" s="609"/>
      <c r="X16" s="609"/>
      <c r="Y16" s="610"/>
      <c r="Z16" s="646">
        <v>0.1</v>
      </c>
      <c r="AA16" s="646"/>
      <c r="AB16" s="646"/>
      <c r="AC16" s="646"/>
      <c r="AD16" s="647">
        <v>2537</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74637</v>
      </c>
      <c r="CS16" s="609"/>
      <c r="CT16" s="609"/>
      <c r="CU16" s="609"/>
      <c r="CV16" s="609"/>
      <c r="CW16" s="609"/>
      <c r="CX16" s="609"/>
      <c r="CY16" s="610"/>
      <c r="CZ16" s="646">
        <v>2.2000000000000002</v>
      </c>
      <c r="DA16" s="646"/>
      <c r="DB16" s="646"/>
      <c r="DC16" s="646"/>
      <c r="DD16" s="614" t="s">
        <v>122</v>
      </c>
      <c r="DE16" s="609"/>
      <c r="DF16" s="609"/>
      <c r="DG16" s="609"/>
      <c r="DH16" s="609"/>
      <c r="DI16" s="609"/>
      <c r="DJ16" s="609"/>
      <c r="DK16" s="609"/>
      <c r="DL16" s="609"/>
      <c r="DM16" s="609"/>
      <c r="DN16" s="609"/>
      <c r="DO16" s="609"/>
      <c r="DP16" s="610"/>
      <c r="DQ16" s="614">
        <v>12103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5443</v>
      </c>
      <c r="S17" s="609"/>
      <c r="T17" s="609"/>
      <c r="U17" s="609"/>
      <c r="V17" s="609"/>
      <c r="W17" s="609"/>
      <c r="X17" s="609"/>
      <c r="Y17" s="610"/>
      <c r="Z17" s="646">
        <v>0.1</v>
      </c>
      <c r="AA17" s="646"/>
      <c r="AB17" s="646"/>
      <c r="AC17" s="646"/>
      <c r="AD17" s="647">
        <v>5443</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346371</v>
      </c>
      <c r="CS17" s="609"/>
      <c r="CT17" s="609"/>
      <c r="CU17" s="609"/>
      <c r="CV17" s="609"/>
      <c r="CW17" s="609"/>
      <c r="CX17" s="609"/>
      <c r="CY17" s="610"/>
      <c r="CZ17" s="646">
        <v>10</v>
      </c>
      <c r="DA17" s="646"/>
      <c r="DB17" s="646"/>
      <c r="DC17" s="646"/>
      <c r="DD17" s="614" t="s">
        <v>122</v>
      </c>
      <c r="DE17" s="609"/>
      <c r="DF17" s="609"/>
      <c r="DG17" s="609"/>
      <c r="DH17" s="609"/>
      <c r="DI17" s="609"/>
      <c r="DJ17" s="609"/>
      <c r="DK17" s="609"/>
      <c r="DL17" s="609"/>
      <c r="DM17" s="609"/>
      <c r="DN17" s="609"/>
      <c r="DO17" s="609"/>
      <c r="DP17" s="610"/>
      <c r="DQ17" s="614">
        <v>320166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203</v>
      </c>
      <c r="S18" s="609"/>
      <c r="T18" s="609"/>
      <c r="U18" s="609"/>
      <c r="V18" s="609"/>
      <c r="W18" s="609"/>
      <c r="X18" s="609"/>
      <c r="Y18" s="610"/>
      <c r="Z18" s="646">
        <v>0</v>
      </c>
      <c r="AA18" s="646"/>
      <c r="AB18" s="646"/>
      <c r="AC18" s="646"/>
      <c r="AD18" s="647">
        <v>203</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5240</v>
      </c>
      <c r="S19" s="609"/>
      <c r="T19" s="609"/>
      <c r="U19" s="609"/>
      <c r="V19" s="609"/>
      <c r="W19" s="609"/>
      <c r="X19" s="609"/>
      <c r="Y19" s="610"/>
      <c r="Z19" s="646">
        <v>0.1</v>
      </c>
      <c r="AA19" s="646"/>
      <c r="AB19" s="646"/>
      <c r="AC19" s="646"/>
      <c r="AD19" s="647">
        <v>5240</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3470864</v>
      </c>
      <c r="CS20" s="609"/>
      <c r="CT20" s="609"/>
      <c r="CU20" s="609"/>
      <c r="CV20" s="609"/>
      <c r="CW20" s="609"/>
      <c r="CX20" s="609"/>
      <c r="CY20" s="610"/>
      <c r="CZ20" s="646">
        <v>100</v>
      </c>
      <c r="DA20" s="646"/>
      <c r="DB20" s="646"/>
      <c r="DC20" s="646"/>
      <c r="DD20" s="614">
        <v>394291</v>
      </c>
      <c r="DE20" s="609"/>
      <c r="DF20" s="609"/>
      <c r="DG20" s="609"/>
      <c r="DH20" s="609"/>
      <c r="DI20" s="609"/>
      <c r="DJ20" s="609"/>
      <c r="DK20" s="609"/>
      <c r="DL20" s="609"/>
      <c r="DM20" s="609"/>
      <c r="DN20" s="609"/>
      <c r="DO20" s="609"/>
      <c r="DP20" s="610"/>
      <c r="DQ20" s="614">
        <v>2024520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1599462</v>
      </c>
      <c r="S21" s="609"/>
      <c r="T21" s="609"/>
      <c r="U21" s="609"/>
      <c r="V21" s="609"/>
      <c r="W21" s="609"/>
      <c r="X21" s="609"/>
      <c r="Y21" s="610"/>
      <c r="Z21" s="646">
        <v>43.3</v>
      </c>
      <c r="AA21" s="646"/>
      <c r="AB21" s="646"/>
      <c r="AC21" s="646"/>
      <c r="AD21" s="647">
        <v>1444569</v>
      </c>
      <c r="AE21" s="647"/>
      <c r="AF21" s="647"/>
      <c r="AG21" s="647"/>
      <c r="AH21" s="647"/>
      <c r="AI21" s="647"/>
      <c r="AJ21" s="647"/>
      <c r="AK21" s="647"/>
      <c r="AL21" s="611">
        <v>78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1444569</v>
      </c>
      <c r="S22" s="609"/>
      <c r="T22" s="609"/>
      <c r="U22" s="609"/>
      <c r="V22" s="609"/>
      <c r="W22" s="609"/>
      <c r="X22" s="609"/>
      <c r="Y22" s="610"/>
      <c r="Z22" s="646">
        <v>39.1</v>
      </c>
      <c r="AA22" s="646"/>
      <c r="AB22" s="646"/>
      <c r="AC22" s="646"/>
      <c r="AD22" s="647">
        <v>1444569</v>
      </c>
      <c r="AE22" s="647"/>
      <c r="AF22" s="647"/>
      <c r="AG22" s="647"/>
      <c r="AH22" s="647"/>
      <c r="AI22" s="647"/>
      <c r="AJ22" s="647"/>
      <c r="AK22" s="647"/>
      <c r="AL22" s="611">
        <v>78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154893</v>
      </c>
      <c r="S23" s="609"/>
      <c r="T23" s="609"/>
      <c r="U23" s="609"/>
      <c r="V23" s="609"/>
      <c r="W23" s="609"/>
      <c r="X23" s="609"/>
      <c r="Y23" s="610"/>
      <c r="Z23" s="646">
        <v>4.2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1368836</v>
      </c>
      <c r="CS24" s="661"/>
      <c r="CT24" s="661"/>
      <c r="CU24" s="661"/>
      <c r="CV24" s="661"/>
      <c r="CW24" s="661"/>
      <c r="CX24" s="661"/>
      <c r="CY24" s="689"/>
      <c r="CZ24" s="690">
        <v>39.4</v>
      </c>
      <c r="DA24" s="672"/>
      <c r="DB24" s="672"/>
      <c r="DC24" s="692"/>
      <c r="DD24" s="688">
        <v>1066695</v>
      </c>
      <c r="DE24" s="661"/>
      <c r="DF24" s="661"/>
      <c r="DG24" s="661"/>
      <c r="DH24" s="661"/>
      <c r="DI24" s="661"/>
      <c r="DJ24" s="661"/>
      <c r="DK24" s="689"/>
      <c r="DL24" s="688">
        <v>1044997</v>
      </c>
      <c r="DM24" s="661"/>
      <c r="DN24" s="661"/>
      <c r="DO24" s="661"/>
      <c r="DP24" s="661"/>
      <c r="DQ24" s="661"/>
      <c r="DR24" s="661"/>
      <c r="DS24" s="661"/>
      <c r="DT24" s="661"/>
      <c r="DU24" s="661"/>
      <c r="DV24" s="689"/>
      <c r="DW24" s="690">
        <v>56.3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1876094</v>
      </c>
      <c r="S25" s="609"/>
      <c r="T25" s="609"/>
      <c r="U25" s="609"/>
      <c r="V25" s="609"/>
      <c r="W25" s="609"/>
      <c r="X25" s="609"/>
      <c r="Y25" s="610"/>
      <c r="Z25" s="646">
        <v>50.8</v>
      </c>
      <c r="AA25" s="646"/>
      <c r="AB25" s="646"/>
      <c r="AC25" s="646"/>
      <c r="AD25" s="647">
        <v>1721201</v>
      </c>
      <c r="AE25" s="647"/>
      <c r="AF25" s="647"/>
      <c r="AG25" s="647"/>
      <c r="AH25" s="647"/>
      <c r="AI25" s="647"/>
      <c r="AJ25" s="647"/>
      <c r="AK25" s="647"/>
      <c r="AL25" s="611">
        <v>92.9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785294</v>
      </c>
      <c r="CS25" s="621"/>
      <c r="CT25" s="621"/>
      <c r="CU25" s="621"/>
      <c r="CV25" s="621"/>
      <c r="CW25" s="621"/>
      <c r="CX25" s="621"/>
      <c r="CY25" s="622"/>
      <c r="CZ25" s="611">
        <v>22.6</v>
      </c>
      <c r="DA25" s="623"/>
      <c r="DB25" s="623"/>
      <c r="DC25" s="624"/>
      <c r="DD25" s="614">
        <v>665094</v>
      </c>
      <c r="DE25" s="621"/>
      <c r="DF25" s="621"/>
      <c r="DG25" s="621"/>
      <c r="DH25" s="621"/>
      <c r="DI25" s="621"/>
      <c r="DJ25" s="621"/>
      <c r="DK25" s="622"/>
      <c r="DL25" s="614">
        <v>645081</v>
      </c>
      <c r="DM25" s="621"/>
      <c r="DN25" s="621"/>
      <c r="DO25" s="621"/>
      <c r="DP25" s="621"/>
      <c r="DQ25" s="621"/>
      <c r="DR25" s="621"/>
      <c r="DS25" s="621"/>
      <c r="DT25" s="621"/>
      <c r="DU25" s="621"/>
      <c r="DV25" s="622"/>
      <c r="DW25" s="611">
        <v>34.799999999999997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343856</v>
      </c>
      <c r="CS26" s="609"/>
      <c r="CT26" s="609"/>
      <c r="CU26" s="609"/>
      <c r="CV26" s="609"/>
      <c r="CW26" s="609"/>
      <c r="CX26" s="609"/>
      <c r="CY26" s="610"/>
      <c r="CZ26" s="611">
        <v>9.9</v>
      </c>
      <c r="DA26" s="623"/>
      <c r="DB26" s="623"/>
      <c r="DC26" s="624"/>
      <c r="DD26" s="614">
        <v>282096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9609</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213541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237171</v>
      </c>
      <c r="CS27" s="621"/>
      <c r="CT27" s="621"/>
      <c r="CU27" s="621"/>
      <c r="CV27" s="621"/>
      <c r="CW27" s="621"/>
      <c r="CX27" s="621"/>
      <c r="CY27" s="622"/>
      <c r="CZ27" s="611">
        <v>6.8</v>
      </c>
      <c r="DA27" s="623"/>
      <c r="DB27" s="623"/>
      <c r="DC27" s="624"/>
      <c r="DD27" s="614">
        <v>81435</v>
      </c>
      <c r="DE27" s="621"/>
      <c r="DF27" s="621"/>
      <c r="DG27" s="621"/>
      <c r="DH27" s="621"/>
      <c r="DI27" s="621"/>
      <c r="DJ27" s="621"/>
      <c r="DK27" s="622"/>
      <c r="DL27" s="614">
        <v>79750</v>
      </c>
      <c r="DM27" s="621"/>
      <c r="DN27" s="621"/>
      <c r="DO27" s="621"/>
      <c r="DP27" s="621"/>
      <c r="DQ27" s="621"/>
      <c r="DR27" s="621"/>
      <c r="DS27" s="621"/>
      <c r="DT27" s="621"/>
      <c r="DU27" s="621"/>
      <c r="DV27" s="622"/>
      <c r="DW27" s="611">
        <v>4.3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62543</v>
      </c>
      <c r="S28" s="609"/>
      <c r="T28" s="609"/>
      <c r="U28" s="609"/>
      <c r="V28" s="609"/>
      <c r="W28" s="609"/>
      <c r="X28" s="609"/>
      <c r="Y28" s="610"/>
      <c r="Z28" s="646">
        <v>1.7</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346371</v>
      </c>
      <c r="CS28" s="609"/>
      <c r="CT28" s="609"/>
      <c r="CU28" s="609"/>
      <c r="CV28" s="609"/>
      <c r="CW28" s="609"/>
      <c r="CX28" s="609"/>
      <c r="CY28" s="610"/>
      <c r="CZ28" s="611">
        <v>10</v>
      </c>
      <c r="DA28" s="623"/>
      <c r="DB28" s="623"/>
      <c r="DC28" s="624"/>
      <c r="DD28" s="614">
        <v>320166</v>
      </c>
      <c r="DE28" s="609"/>
      <c r="DF28" s="609"/>
      <c r="DG28" s="609"/>
      <c r="DH28" s="609"/>
      <c r="DI28" s="609"/>
      <c r="DJ28" s="609"/>
      <c r="DK28" s="610"/>
      <c r="DL28" s="614">
        <v>320166</v>
      </c>
      <c r="DM28" s="609"/>
      <c r="DN28" s="609"/>
      <c r="DO28" s="609"/>
      <c r="DP28" s="609"/>
      <c r="DQ28" s="609"/>
      <c r="DR28" s="609"/>
      <c r="DS28" s="609"/>
      <c r="DT28" s="609"/>
      <c r="DU28" s="609"/>
      <c r="DV28" s="610"/>
      <c r="DW28" s="611">
        <v>17.3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8197</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346371</v>
      </c>
      <c r="CS29" s="621"/>
      <c r="CT29" s="621"/>
      <c r="CU29" s="621"/>
      <c r="CV29" s="621"/>
      <c r="CW29" s="621"/>
      <c r="CX29" s="621"/>
      <c r="CY29" s="622"/>
      <c r="CZ29" s="611">
        <v>10</v>
      </c>
      <c r="DA29" s="623"/>
      <c r="DB29" s="623"/>
      <c r="DC29" s="624"/>
      <c r="DD29" s="614">
        <v>320166</v>
      </c>
      <c r="DE29" s="621"/>
      <c r="DF29" s="621"/>
      <c r="DG29" s="621"/>
      <c r="DH29" s="621"/>
      <c r="DI29" s="621"/>
      <c r="DJ29" s="621"/>
      <c r="DK29" s="622"/>
      <c r="DL29" s="614">
        <v>320166</v>
      </c>
      <c r="DM29" s="621"/>
      <c r="DN29" s="621"/>
      <c r="DO29" s="621"/>
      <c r="DP29" s="621"/>
      <c r="DQ29" s="621"/>
      <c r="DR29" s="621"/>
      <c r="DS29" s="621"/>
      <c r="DT29" s="621"/>
      <c r="DU29" s="621"/>
      <c r="DV29" s="622"/>
      <c r="DW29" s="611">
        <v>17.3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435278</v>
      </c>
      <c r="S30" s="609"/>
      <c r="T30" s="609"/>
      <c r="U30" s="609"/>
      <c r="V30" s="609"/>
      <c r="W30" s="609"/>
      <c r="X30" s="609"/>
      <c r="Y30" s="610"/>
      <c r="Z30" s="646">
        <v>11.8</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336446</v>
      </c>
      <c r="CS30" s="609"/>
      <c r="CT30" s="609"/>
      <c r="CU30" s="609"/>
      <c r="CV30" s="609"/>
      <c r="CW30" s="609"/>
      <c r="CX30" s="609"/>
      <c r="CY30" s="610"/>
      <c r="CZ30" s="611">
        <v>9.6999999999999993</v>
      </c>
      <c r="DA30" s="623"/>
      <c r="DB30" s="623"/>
      <c r="DC30" s="624"/>
      <c r="DD30" s="614">
        <v>310241</v>
      </c>
      <c r="DE30" s="609"/>
      <c r="DF30" s="609"/>
      <c r="DG30" s="609"/>
      <c r="DH30" s="609"/>
      <c r="DI30" s="609"/>
      <c r="DJ30" s="609"/>
      <c r="DK30" s="610"/>
      <c r="DL30" s="614">
        <v>310241</v>
      </c>
      <c r="DM30" s="609"/>
      <c r="DN30" s="609"/>
      <c r="DO30" s="609"/>
      <c r="DP30" s="609"/>
      <c r="DQ30" s="609"/>
      <c r="DR30" s="609"/>
      <c r="DS30" s="609"/>
      <c r="DT30" s="609"/>
      <c r="DU30" s="609"/>
      <c r="DV30" s="610"/>
      <c r="DW30" s="611">
        <v>16.7</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v>131201</v>
      </c>
      <c r="S31" s="609"/>
      <c r="T31" s="609"/>
      <c r="U31" s="609"/>
      <c r="V31" s="609"/>
      <c r="W31" s="609"/>
      <c r="X31" s="609"/>
      <c r="Y31" s="610"/>
      <c r="Z31" s="646">
        <v>3.6</v>
      </c>
      <c r="AA31" s="646"/>
      <c r="AB31" s="646"/>
      <c r="AC31" s="646"/>
      <c r="AD31" s="647">
        <v>131201</v>
      </c>
      <c r="AE31" s="647"/>
      <c r="AF31" s="647"/>
      <c r="AG31" s="647"/>
      <c r="AH31" s="647"/>
      <c r="AI31" s="647"/>
      <c r="AJ31" s="647"/>
      <c r="AK31" s="647"/>
      <c r="AL31" s="611">
        <v>7.1</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99.5</v>
      </c>
      <c r="BH31" s="671"/>
      <c r="BI31" s="671"/>
      <c r="BJ31" s="671"/>
      <c r="BK31" s="671"/>
      <c r="BL31" s="671"/>
      <c r="BM31" s="672">
        <v>98.1</v>
      </c>
      <c r="BN31" s="671"/>
      <c r="BO31" s="671"/>
      <c r="BP31" s="671"/>
      <c r="BQ31" s="673"/>
      <c r="BR31" s="670">
        <v>99.2</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9925</v>
      </c>
      <c r="CS31" s="621"/>
      <c r="CT31" s="621"/>
      <c r="CU31" s="621"/>
      <c r="CV31" s="621"/>
      <c r="CW31" s="621"/>
      <c r="CX31" s="621"/>
      <c r="CY31" s="622"/>
      <c r="CZ31" s="611">
        <v>0.3</v>
      </c>
      <c r="DA31" s="623"/>
      <c r="DB31" s="623"/>
      <c r="DC31" s="624"/>
      <c r="DD31" s="614">
        <v>9925</v>
      </c>
      <c r="DE31" s="621"/>
      <c r="DF31" s="621"/>
      <c r="DG31" s="621"/>
      <c r="DH31" s="621"/>
      <c r="DI31" s="621"/>
      <c r="DJ31" s="621"/>
      <c r="DK31" s="622"/>
      <c r="DL31" s="614">
        <v>9925</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339676</v>
      </c>
      <c r="S32" s="609"/>
      <c r="T32" s="609"/>
      <c r="U32" s="609"/>
      <c r="V32" s="609"/>
      <c r="W32" s="609"/>
      <c r="X32" s="609"/>
      <c r="Y32" s="610"/>
      <c r="Z32" s="646">
        <v>9.1999999999999993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99.7</v>
      </c>
      <c r="BH32" s="621"/>
      <c r="BI32" s="621"/>
      <c r="BJ32" s="621"/>
      <c r="BK32" s="621"/>
      <c r="BL32" s="621"/>
      <c r="BM32" s="612">
        <v>98.4</v>
      </c>
      <c r="BN32" s="621"/>
      <c r="BO32" s="621"/>
      <c r="BP32" s="621"/>
      <c r="BQ32" s="644"/>
      <c r="BR32" s="679">
        <v>99.2</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6357</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98.7</v>
      </c>
      <c r="BH33" s="593"/>
      <c r="BI33" s="593"/>
      <c r="BJ33" s="593"/>
      <c r="BK33" s="593"/>
      <c r="BL33" s="593"/>
      <c r="BM33" s="639">
        <v>95.6</v>
      </c>
      <c r="BN33" s="593"/>
      <c r="BO33" s="593"/>
      <c r="BP33" s="593"/>
      <c r="BQ33" s="656"/>
      <c r="BR33" s="669">
        <v>98.3</v>
      </c>
      <c r="BS33" s="593"/>
      <c r="BT33" s="593"/>
      <c r="BU33" s="593"/>
      <c r="BV33" s="593"/>
      <c r="BW33" s="593"/>
      <c r="BX33" s="639">
        <v>94.7</v>
      </c>
      <c r="BY33" s="593"/>
      <c r="BZ33" s="593"/>
      <c r="CA33" s="593"/>
      <c r="CB33" s="656"/>
      <c r="CD33" s="605" t="s">
        <v>307</v>
      </c>
      <c r="CE33" s="606"/>
      <c r="CF33" s="606"/>
      <c r="CG33" s="606"/>
      <c r="CH33" s="606"/>
      <c r="CI33" s="606"/>
      <c r="CJ33" s="606"/>
      <c r="CK33" s="606"/>
      <c r="CL33" s="606"/>
      <c r="CM33" s="606"/>
      <c r="CN33" s="606"/>
      <c r="CO33" s="606"/>
      <c r="CP33" s="606"/>
      <c r="CQ33" s="607"/>
      <c r="CR33" s="608">
        <v>1633100</v>
      </c>
      <c r="CS33" s="621"/>
      <c r="CT33" s="621"/>
      <c r="CU33" s="621"/>
      <c r="CV33" s="621"/>
      <c r="CW33" s="621"/>
      <c r="CX33" s="621"/>
      <c r="CY33" s="622"/>
      <c r="CZ33" s="611">
        <v>47.1</v>
      </c>
      <c r="DA33" s="623"/>
      <c r="DB33" s="623"/>
      <c r="DC33" s="624"/>
      <c r="DD33" s="614">
        <v>899291</v>
      </c>
      <c r="DE33" s="621"/>
      <c r="DF33" s="621"/>
      <c r="DG33" s="621"/>
      <c r="DH33" s="621"/>
      <c r="DI33" s="621"/>
      <c r="DJ33" s="621"/>
      <c r="DK33" s="622"/>
      <c r="DL33" s="614">
        <v>595238</v>
      </c>
      <c r="DM33" s="621"/>
      <c r="DN33" s="621"/>
      <c r="DO33" s="621"/>
      <c r="DP33" s="621"/>
      <c r="DQ33" s="621"/>
      <c r="DR33" s="621"/>
      <c r="DS33" s="621"/>
      <c r="DT33" s="621"/>
      <c r="DU33" s="621"/>
      <c r="DV33" s="622"/>
      <c r="DW33" s="611">
        <v>32.1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110925</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638654</v>
      </c>
      <c r="CS34" s="609"/>
      <c r="CT34" s="609"/>
      <c r="CU34" s="609"/>
      <c r="CV34" s="609"/>
      <c r="CW34" s="609"/>
      <c r="CX34" s="609"/>
      <c r="CY34" s="610"/>
      <c r="CZ34" s="611">
        <v>18.399999999999999</v>
      </c>
      <c r="DA34" s="623"/>
      <c r="DB34" s="623"/>
      <c r="DC34" s="624"/>
      <c r="DD34" s="614">
        <v>344208</v>
      </c>
      <c r="DE34" s="609"/>
      <c r="DF34" s="609"/>
      <c r="DG34" s="609"/>
      <c r="DH34" s="609"/>
      <c r="DI34" s="609"/>
      <c r="DJ34" s="609"/>
      <c r="DK34" s="610"/>
      <c r="DL34" s="614">
        <v>276465</v>
      </c>
      <c r="DM34" s="609"/>
      <c r="DN34" s="609"/>
      <c r="DO34" s="609"/>
      <c r="DP34" s="609"/>
      <c r="DQ34" s="609"/>
      <c r="DR34" s="609"/>
      <c r="DS34" s="609"/>
      <c r="DT34" s="609"/>
      <c r="DU34" s="609"/>
      <c r="DV34" s="610"/>
      <c r="DW34" s="611">
        <v>14.9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294378</v>
      </c>
      <c r="S35" s="609"/>
      <c r="T35" s="609"/>
      <c r="U35" s="609"/>
      <c r="V35" s="609"/>
      <c r="W35" s="609"/>
      <c r="X35" s="609"/>
      <c r="Y35" s="610"/>
      <c r="Z35" s="646">
        <v>8</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32739</v>
      </c>
      <c r="CS35" s="621"/>
      <c r="CT35" s="621"/>
      <c r="CU35" s="621"/>
      <c r="CV35" s="621"/>
      <c r="CW35" s="621"/>
      <c r="CX35" s="621"/>
      <c r="CY35" s="622"/>
      <c r="CZ35" s="611">
        <v>0.9</v>
      </c>
      <c r="DA35" s="623"/>
      <c r="DB35" s="623"/>
      <c r="DC35" s="624"/>
      <c r="DD35" s="614">
        <v>26447</v>
      </c>
      <c r="DE35" s="621"/>
      <c r="DF35" s="621"/>
      <c r="DG35" s="621"/>
      <c r="DH35" s="621"/>
      <c r="DI35" s="621"/>
      <c r="DJ35" s="621"/>
      <c r="DK35" s="622"/>
      <c r="DL35" s="614">
        <v>8584</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130103</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219523</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23528</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614443</v>
      </c>
      <c r="CS36" s="609"/>
      <c r="CT36" s="609"/>
      <c r="CU36" s="609"/>
      <c r="CV36" s="609"/>
      <c r="CW36" s="609"/>
      <c r="CX36" s="609"/>
      <c r="CY36" s="610"/>
      <c r="CZ36" s="611">
        <v>17.7</v>
      </c>
      <c r="DA36" s="623"/>
      <c r="DB36" s="623"/>
      <c r="DC36" s="624"/>
      <c r="DD36" s="614">
        <v>370227</v>
      </c>
      <c r="DE36" s="609"/>
      <c r="DF36" s="609"/>
      <c r="DG36" s="609"/>
      <c r="DH36" s="609"/>
      <c r="DI36" s="609"/>
      <c r="DJ36" s="609"/>
      <c r="DK36" s="610"/>
      <c r="DL36" s="614">
        <v>255485</v>
      </c>
      <c r="DM36" s="609"/>
      <c r="DN36" s="609"/>
      <c r="DO36" s="609"/>
      <c r="DP36" s="609"/>
      <c r="DQ36" s="609"/>
      <c r="DR36" s="609"/>
      <c r="DS36" s="609"/>
      <c r="DT36" s="609"/>
      <c r="DU36" s="609"/>
      <c r="DV36" s="610"/>
      <c r="DW36" s="611">
        <v>13.8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105039</v>
      </c>
      <c r="S37" s="609"/>
      <c r="T37" s="609"/>
      <c r="U37" s="609"/>
      <c r="V37" s="609"/>
      <c r="W37" s="609"/>
      <c r="X37" s="609"/>
      <c r="Y37" s="610"/>
      <c r="Z37" s="646">
        <v>2.8</v>
      </c>
      <c r="AA37" s="646"/>
      <c r="AB37" s="646"/>
      <c r="AC37" s="646"/>
      <c r="AD37" s="647">
        <v>106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90628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17212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154874</v>
      </c>
      <c r="CS37" s="621"/>
      <c r="CT37" s="621"/>
      <c r="CU37" s="621"/>
      <c r="CV37" s="621"/>
      <c r="CW37" s="621"/>
      <c r="CX37" s="621"/>
      <c r="CY37" s="622"/>
      <c r="CZ37" s="611">
        <v>4.5</v>
      </c>
      <c r="DA37" s="623"/>
      <c r="DB37" s="623"/>
      <c r="DC37" s="624"/>
      <c r="DD37" s="614">
        <v>146389</v>
      </c>
      <c r="DE37" s="621"/>
      <c r="DF37" s="621"/>
      <c r="DG37" s="621"/>
      <c r="DH37" s="621"/>
      <c r="DI37" s="621"/>
      <c r="DJ37" s="621"/>
      <c r="DK37" s="622"/>
      <c r="DL37" s="614">
        <v>100206</v>
      </c>
      <c r="DM37" s="621"/>
      <c r="DN37" s="621"/>
      <c r="DO37" s="621"/>
      <c r="DP37" s="621"/>
      <c r="DQ37" s="621"/>
      <c r="DR37" s="621"/>
      <c r="DS37" s="621"/>
      <c r="DT37" s="621"/>
      <c r="DU37" s="621"/>
      <c r="DV37" s="622"/>
      <c r="DW37" s="611">
        <v>5.4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183529</v>
      </c>
      <c r="S38" s="609"/>
      <c r="T38" s="609"/>
      <c r="U38" s="609"/>
      <c r="V38" s="609"/>
      <c r="W38" s="609"/>
      <c r="X38" s="609"/>
      <c r="Y38" s="610"/>
      <c r="Z38" s="646">
        <v>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417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128895</v>
      </c>
      <c r="CS38" s="609"/>
      <c r="CT38" s="609"/>
      <c r="CU38" s="609"/>
      <c r="CV38" s="609"/>
      <c r="CW38" s="609"/>
      <c r="CX38" s="609"/>
      <c r="CY38" s="610"/>
      <c r="CZ38" s="611">
        <v>3.7</v>
      </c>
      <c r="DA38" s="623"/>
      <c r="DB38" s="623"/>
      <c r="DC38" s="624"/>
      <c r="DD38" s="614">
        <v>100436</v>
      </c>
      <c r="DE38" s="609"/>
      <c r="DF38" s="609"/>
      <c r="DG38" s="609"/>
      <c r="DH38" s="609"/>
      <c r="DI38" s="609"/>
      <c r="DJ38" s="609"/>
      <c r="DK38" s="610"/>
      <c r="DL38" s="614">
        <v>54704</v>
      </c>
      <c r="DM38" s="609"/>
      <c r="DN38" s="609"/>
      <c r="DO38" s="609"/>
      <c r="DP38" s="609"/>
      <c r="DQ38" s="609"/>
      <c r="DR38" s="609"/>
      <c r="DS38" s="609"/>
      <c r="DT38" s="609"/>
      <c r="DU38" s="609"/>
      <c r="DV38" s="610"/>
      <c r="DW38" s="611">
        <v>2.9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604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218369</v>
      </c>
      <c r="CS39" s="621"/>
      <c r="CT39" s="621"/>
      <c r="CU39" s="621"/>
      <c r="CV39" s="621"/>
      <c r="CW39" s="621"/>
      <c r="CX39" s="621"/>
      <c r="CY39" s="622"/>
      <c r="CZ39" s="611">
        <v>6.3</v>
      </c>
      <c r="DA39" s="623"/>
      <c r="DB39" s="623"/>
      <c r="DC39" s="624"/>
      <c r="DD39" s="614">
        <v>57973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2929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53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3692929</v>
      </c>
      <c r="S41" s="633"/>
      <c r="T41" s="633"/>
      <c r="U41" s="633"/>
      <c r="V41" s="633"/>
      <c r="W41" s="633"/>
      <c r="X41" s="633"/>
      <c r="Y41" s="636"/>
      <c r="Z41" s="637">
        <v>100</v>
      </c>
      <c r="AA41" s="637"/>
      <c r="AB41" s="637"/>
      <c r="AC41" s="637"/>
      <c r="AD41" s="638">
        <v>1852508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75202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3</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53693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444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468928</v>
      </c>
      <c r="CS42" s="621"/>
      <c r="CT42" s="621"/>
      <c r="CU42" s="621"/>
      <c r="CV42" s="621"/>
      <c r="CW42" s="621"/>
      <c r="CX42" s="621"/>
      <c r="CY42" s="622"/>
      <c r="CZ42" s="611">
        <v>13.5</v>
      </c>
      <c r="DA42" s="623"/>
      <c r="DB42" s="623"/>
      <c r="DC42" s="624"/>
      <c r="DD42" s="614">
        <v>58534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394291</v>
      </c>
      <c r="CS44" s="609"/>
      <c r="CT44" s="609"/>
      <c r="CU44" s="609"/>
      <c r="CV44" s="609"/>
      <c r="CW44" s="609"/>
      <c r="CX44" s="609"/>
      <c r="CY44" s="610"/>
      <c r="CZ44" s="611">
        <v>11.4</v>
      </c>
      <c r="DA44" s="612"/>
      <c r="DB44" s="612"/>
      <c r="DC44" s="613"/>
      <c r="DD44" s="614">
        <v>46431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370772</v>
      </c>
      <c r="CS45" s="621"/>
      <c r="CT45" s="621"/>
      <c r="CU45" s="621"/>
      <c r="CV45" s="621"/>
      <c r="CW45" s="621"/>
      <c r="CX45" s="621"/>
      <c r="CY45" s="622"/>
      <c r="CZ45" s="611">
        <v>10.7</v>
      </c>
      <c r="DA45" s="623"/>
      <c r="DB45" s="623"/>
      <c r="DC45" s="624"/>
      <c r="DD45" s="614">
        <v>24210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23519</v>
      </c>
      <c r="CS46" s="609"/>
      <c r="CT46" s="609"/>
      <c r="CU46" s="609"/>
      <c r="CV46" s="609"/>
      <c r="CW46" s="609"/>
      <c r="CX46" s="609"/>
      <c r="CY46" s="610"/>
      <c r="CZ46" s="611">
        <v>0.7</v>
      </c>
      <c r="DA46" s="612"/>
      <c r="DB46" s="612"/>
      <c r="DC46" s="613"/>
      <c r="DD46" s="614">
        <v>22221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74637</v>
      </c>
      <c r="CS47" s="621"/>
      <c r="CT47" s="621"/>
      <c r="CU47" s="621"/>
      <c r="CV47" s="621"/>
      <c r="CW47" s="621"/>
      <c r="CX47" s="621"/>
      <c r="CY47" s="622"/>
      <c r="CZ47" s="611">
        <v>2.2000000000000002</v>
      </c>
      <c r="DA47" s="623"/>
      <c r="DB47" s="623"/>
      <c r="DC47" s="624"/>
      <c r="DD47" s="614">
        <v>12103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3470864</v>
      </c>
      <c r="CS49" s="593"/>
      <c r="CT49" s="593"/>
      <c r="CU49" s="593"/>
      <c r="CV49" s="593"/>
      <c r="CW49" s="593"/>
      <c r="CX49" s="593"/>
      <c r="CY49" s="594"/>
      <c r="CZ49" s="595">
        <v>100</v>
      </c>
      <c r="DA49" s="596"/>
      <c r="DB49" s="596"/>
      <c r="DC49" s="597"/>
      <c r="DD49" s="598">
        <v>2024520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gA3WK9CWIHFZHov1uFnyahhnhm1bUbRYflSzj4Jp3/ryGp1wlXe5dTcQWf07noJHASQ8PPeOIUcArw1Vhs42wQ==" saltValue="yCAzRZBhzyjD7NzU+ACq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30" sqref="B30:P3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c r="R7" s="1090"/>
      <c r="S7" s="1090"/>
      <c r="T7" s="1090"/>
      <c r="U7" s="1090"/>
      <c r="V7" s="1090"/>
      <c r="W7" s="1090"/>
      <c r="X7" s="1090"/>
      <c r="Y7" s="1090"/>
      <c r="Z7" s="1090"/>
      <c r="AA7" s="1090"/>
      <c r="AB7" s="1090"/>
      <c r="AC7" s="1090"/>
      <c r="AD7" s="1090"/>
      <c r="AE7" s="1091"/>
      <c r="AF7" s="1092">
        <v>26</v>
      </c>
      <c r="AG7" s="1093"/>
      <c r="AH7" s="1093"/>
      <c r="AI7" s="1093"/>
      <c r="AJ7" s="1094"/>
      <c r="AK7" s="1095"/>
      <c r="AL7" s="1096"/>
      <c r="AM7" s="1096"/>
      <c r="AN7" s="1096"/>
      <c r="AO7" s="1096"/>
      <c r="AP7" s="1096"/>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26</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c r="R28" s="1038"/>
      <c r="S28" s="1038"/>
      <c r="T28" s="1038"/>
      <c r="U28" s="1038"/>
      <c r="V28" s="1038"/>
      <c r="W28" s="1038"/>
      <c r="X28" s="1038"/>
      <c r="Y28" s="1038"/>
      <c r="Z28" s="1038"/>
      <c r="AA28" s="1038"/>
      <c r="AB28" s="1038"/>
      <c r="AC28" s="1038"/>
      <c r="AD28" s="1038"/>
      <c r="AE28" s="1039"/>
      <c r="AF28" s="1040">
        <v>24</v>
      </c>
      <c r="AG28" s="1038"/>
      <c r="AH28" s="1038"/>
      <c r="AI28" s="1038"/>
      <c r="AJ28" s="1041"/>
      <c r="AK28" s="1029"/>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c r="R29" s="1026"/>
      <c r="S29" s="1026"/>
      <c r="T29" s="1026"/>
      <c r="U29" s="1026"/>
      <c r="V29" s="1026"/>
      <c r="W29" s="1026"/>
      <c r="X29" s="1026"/>
      <c r="Y29" s="1026"/>
      <c r="Z29" s="1026"/>
      <c r="AA29" s="1026"/>
      <c r="AB29" s="1026"/>
      <c r="AC29" s="1026"/>
      <c r="AD29" s="1026"/>
      <c r="AE29" s="1027"/>
      <c r="AF29" s="1022">
        <v>2</v>
      </c>
      <c r="AG29" s="1023"/>
      <c r="AH29" s="1023"/>
      <c r="AI29" s="1023"/>
      <c r="AJ29" s="1024"/>
      <c r="AK29" s="967"/>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c r="R30" s="1026"/>
      <c r="S30" s="1026"/>
      <c r="T30" s="1026"/>
      <c r="U30" s="1026"/>
      <c r="V30" s="1026"/>
      <c r="W30" s="1026"/>
      <c r="X30" s="1026"/>
      <c r="Y30" s="1026"/>
      <c r="Z30" s="1026"/>
      <c r="AA30" s="1026"/>
      <c r="AB30" s="1026"/>
      <c r="AC30" s="1026"/>
      <c r="AD30" s="1026"/>
      <c r="AE30" s="1027"/>
      <c r="AF30" s="1022" t="s">
        <v>122</v>
      </c>
      <c r="AG30" s="1023"/>
      <c r="AH30" s="1023"/>
      <c r="AI30" s="1023"/>
      <c r="AJ30" s="1024"/>
      <c r="AK30" s="967"/>
      <c r="AL30" s="958"/>
      <c r="AM30" s="958"/>
      <c r="AN30" s="958"/>
      <c r="AO30" s="958"/>
      <c r="AP30" s="958"/>
      <c r="AQ30" s="958"/>
      <c r="AR30" s="958"/>
      <c r="AS30" s="958"/>
      <c r="AT30" s="958"/>
      <c r="AU30" s="958"/>
      <c r="AV30" s="958"/>
      <c r="AW30" s="958"/>
      <c r="AX30" s="958"/>
      <c r="AY30" s="958"/>
      <c r="AZ30" s="1028"/>
      <c r="BA30" s="1028"/>
      <c r="BB30" s="1028"/>
      <c r="BC30" s="1028"/>
      <c r="BD30" s="1028"/>
      <c r="BE30" s="959" t="s">
        <v>391</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26</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395</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396</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294</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294</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294</v>
      </c>
      <c r="DR109" s="883"/>
      <c r="DS109" s="883"/>
      <c r="DT109" s="883"/>
      <c r="DU109" s="884"/>
      <c r="DV109" s="885" t="s">
        <v>408</v>
      </c>
      <c r="DW109" s="883"/>
      <c r="DX109" s="883"/>
      <c r="DY109" s="883"/>
      <c r="DZ109" s="916"/>
    </row>
    <row r="110" spans="1:131" s="212" customFormat="1" ht="26.25" customHeight="1" x14ac:dyDescent="0.15">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353018</v>
      </c>
      <c r="AB110" s="876"/>
      <c r="AC110" s="876"/>
      <c r="AD110" s="876"/>
      <c r="AE110" s="877"/>
      <c r="AF110" s="878">
        <v>364844</v>
      </c>
      <c r="AG110" s="876"/>
      <c r="AH110" s="876"/>
      <c r="AI110" s="876"/>
      <c r="AJ110" s="877"/>
      <c r="AK110" s="878">
        <v>346371</v>
      </c>
      <c r="AL110" s="876"/>
      <c r="AM110" s="876"/>
      <c r="AN110" s="876"/>
      <c r="AO110" s="877"/>
      <c r="AP110" s="879">
        <v>23</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2876899</v>
      </c>
      <c r="BR110" s="829"/>
      <c r="BS110" s="829"/>
      <c r="BT110" s="829"/>
      <c r="BU110" s="829"/>
      <c r="BV110" s="829">
        <v>2731817</v>
      </c>
      <c r="BW110" s="829"/>
      <c r="BX110" s="829"/>
      <c r="BY110" s="829"/>
      <c r="BZ110" s="829"/>
      <c r="CA110" s="829">
        <v>2578900</v>
      </c>
      <c r="CB110" s="829"/>
      <c r="CC110" s="829"/>
      <c r="CD110" s="829"/>
      <c r="CE110" s="829"/>
      <c r="CF110" s="853">
        <v>171.3</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v>275635</v>
      </c>
      <c r="BR112" s="804"/>
      <c r="BS112" s="804"/>
      <c r="BT112" s="804"/>
      <c r="BU112" s="804"/>
      <c r="BV112" s="804">
        <v>260813</v>
      </c>
      <c r="BW112" s="804"/>
      <c r="BX112" s="804"/>
      <c r="BY112" s="804"/>
      <c r="BZ112" s="804"/>
      <c r="CA112" s="804">
        <v>256654</v>
      </c>
      <c r="CB112" s="804"/>
      <c r="CC112" s="804"/>
      <c r="CD112" s="804"/>
      <c r="CE112" s="804"/>
      <c r="CF112" s="862">
        <v>17.100000000000001</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42876</v>
      </c>
      <c r="AB113" s="906"/>
      <c r="AC113" s="906"/>
      <c r="AD113" s="906"/>
      <c r="AE113" s="907"/>
      <c r="AF113" s="908">
        <v>39064</v>
      </c>
      <c r="AG113" s="906"/>
      <c r="AH113" s="906"/>
      <c r="AI113" s="906"/>
      <c r="AJ113" s="907"/>
      <c r="AK113" s="908">
        <v>31880</v>
      </c>
      <c r="AL113" s="906"/>
      <c r="AM113" s="906"/>
      <c r="AN113" s="906"/>
      <c r="AO113" s="907"/>
      <c r="AP113" s="909">
        <v>2.1</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15514</v>
      </c>
      <c r="BR113" s="804"/>
      <c r="BS113" s="804"/>
      <c r="BT113" s="804"/>
      <c r="BU113" s="804"/>
      <c r="BV113" s="804">
        <v>9408</v>
      </c>
      <c r="BW113" s="804"/>
      <c r="BX113" s="804"/>
      <c r="BY113" s="804"/>
      <c r="BZ113" s="804"/>
      <c r="CA113" s="804">
        <v>9452</v>
      </c>
      <c r="CB113" s="804"/>
      <c r="CC113" s="804"/>
      <c r="CD113" s="804"/>
      <c r="CE113" s="804"/>
      <c r="CF113" s="862">
        <v>0.6</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9176</v>
      </c>
      <c r="AB114" s="767"/>
      <c r="AC114" s="767"/>
      <c r="AD114" s="767"/>
      <c r="AE114" s="768"/>
      <c r="AF114" s="769">
        <v>9175</v>
      </c>
      <c r="AG114" s="767"/>
      <c r="AH114" s="767"/>
      <c r="AI114" s="767"/>
      <c r="AJ114" s="768"/>
      <c r="AK114" s="769">
        <v>8803</v>
      </c>
      <c r="AL114" s="767"/>
      <c r="AM114" s="767"/>
      <c r="AN114" s="767"/>
      <c r="AO114" s="768"/>
      <c r="AP114" s="811">
        <v>0.6</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377715</v>
      </c>
      <c r="BR114" s="804"/>
      <c r="BS114" s="804"/>
      <c r="BT114" s="804"/>
      <c r="BU114" s="804"/>
      <c r="BV114" s="804">
        <v>10892</v>
      </c>
      <c r="BW114" s="804"/>
      <c r="BX114" s="804"/>
      <c r="BY114" s="804"/>
      <c r="BZ114" s="804"/>
      <c r="CA114" s="804">
        <v>19176</v>
      </c>
      <c r="CB114" s="804"/>
      <c r="CC114" s="804"/>
      <c r="CD114" s="804"/>
      <c r="CE114" s="804"/>
      <c r="CF114" s="862">
        <v>1.3</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405070</v>
      </c>
      <c r="AB117" s="890"/>
      <c r="AC117" s="890"/>
      <c r="AD117" s="890"/>
      <c r="AE117" s="891"/>
      <c r="AF117" s="892">
        <v>413083</v>
      </c>
      <c r="AG117" s="890"/>
      <c r="AH117" s="890"/>
      <c r="AI117" s="890"/>
      <c r="AJ117" s="891"/>
      <c r="AK117" s="892">
        <v>387054</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294</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438</v>
      </c>
      <c r="BP119" s="865"/>
      <c r="BQ119" s="866">
        <v>3545763</v>
      </c>
      <c r="BR119" s="832"/>
      <c r="BS119" s="832"/>
      <c r="BT119" s="832"/>
      <c r="BU119" s="832"/>
      <c r="BV119" s="832">
        <v>3012930</v>
      </c>
      <c r="BW119" s="832"/>
      <c r="BX119" s="832"/>
      <c r="BY119" s="832"/>
      <c r="BZ119" s="832"/>
      <c r="CA119" s="832">
        <v>2864182</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2791024</v>
      </c>
      <c r="BR120" s="829"/>
      <c r="BS120" s="829"/>
      <c r="BT120" s="829"/>
      <c r="BU120" s="829"/>
      <c r="BV120" s="829">
        <v>2850992</v>
      </c>
      <c r="BW120" s="829"/>
      <c r="BX120" s="829"/>
      <c r="BY120" s="829"/>
      <c r="BZ120" s="829"/>
      <c r="CA120" s="829">
        <v>2763193</v>
      </c>
      <c r="CB120" s="829"/>
      <c r="CC120" s="829"/>
      <c r="CD120" s="829"/>
      <c r="CE120" s="829"/>
      <c r="CF120" s="853">
        <v>183.6</v>
      </c>
      <c r="CG120" s="854"/>
      <c r="CH120" s="854"/>
      <c r="CI120" s="854"/>
      <c r="CJ120" s="854"/>
      <c r="CK120" s="855" t="s">
        <v>442</v>
      </c>
      <c r="CL120" s="839"/>
      <c r="CM120" s="839"/>
      <c r="CN120" s="839"/>
      <c r="CO120" s="840"/>
      <c r="CP120" s="859" t="s">
        <v>443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256654</v>
      </c>
      <c r="DR120" s="829"/>
      <c r="DS120" s="829"/>
      <c r="DT120" s="829"/>
      <c r="DU120" s="829"/>
      <c r="DV120" s="830">
        <v>17.100000000000001</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147831</v>
      </c>
      <c r="BR121" s="804"/>
      <c r="BS121" s="804"/>
      <c r="BT121" s="804"/>
      <c r="BU121" s="804"/>
      <c r="BV121" s="804">
        <v>370393</v>
      </c>
      <c r="BW121" s="804"/>
      <c r="BX121" s="804"/>
      <c r="BY121" s="804"/>
      <c r="BZ121" s="804"/>
      <c r="CA121" s="804">
        <v>207879</v>
      </c>
      <c r="CB121" s="804"/>
      <c r="CC121" s="804"/>
      <c r="CD121" s="804"/>
      <c r="CE121" s="804"/>
      <c r="CF121" s="862">
        <v>13.8</v>
      </c>
      <c r="CG121" s="863"/>
      <c r="CH121" s="863"/>
      <c r="CI121" s="863"/>
      <c r="CJ121" s="863"/>
      <c r="CK121" s="856"/>
      <c r="CL121" s="842"/>
      <c r="CM121" s="842"/>
      <c r="CN121" s="842"/>
      <c r="CO121" s="843"/>
      <c r="CP121" s="822" t="s">
        <v>446</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1958696</v>
      </c>
      <c r="BR122" s="832"/>
      <c r="BS122" s="832"/>
      <c r="BT122" s="832"/>
      <c r="BU122" s="832"/>
      <c r="BV122" s="832">
        <v>1928954</v>
      </c>
      <c r="BW122" s="832"/>
      <c r="BX122" s="832"/>
      <c r="BY122" s="832"/>
      <c r="BZ122" s="832"/>
      <c r="CA122" s="832">
        <v>2196468</v>
      </c>
      <c r="CB122" s="832"/>
      <c r="CC122" s="832"/>
      <c r="CD122" s="832"/>
      <c r="CE122" s="832"/>
      <c r="CF122" s="833">
        <v>145.9</v>
      </c>
      <c r="CG122" s="834"/>
      <c r="CH122" s="834"/>
      <c r="CI122" s="834"/>
      <c r="CJ122" s="834"/>
      <c r="CK122" s="856"/>
      <c r="CL122" s="842"/>
      <c r="CM122" s="842"/>
      <c r="CN122" s="842"/>
      <c r="CO122" s="843"/>
      <c r="CP122" s="822" t="s">
        <v>448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4897551</v>
      </c>
      <c r="BR123" s="820"/>
      <c r="BS123" s="820"/>
      <c r="BT123" s="820"/>
      <c r="BU123" s="820"/>
      <c r="BV123" s="820">
        <v>5150339</v>
      </c>
      <c r="BW123" s="820"/>
      <c r="BX123" s="820"/>
      <c r="BY123" s="820"/>
      <c r="BZ123" s="820"/>
      <c r="CA123" s="820">
        <v>5167540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275635</v>
      </c>
      <c r="DH124" s="751"/>
      <c r="DI124" s="751"/>
      <c r="DJ124" s="751"/>
      <c r="DK124" s="752"/>
      <c r="DL124" s="753">
        <v>264265</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28749</v>
      </c>
      <c r="AB128" s="788"/>
      <c r="AC128" s="788"/>
      <c r="AD128" s="788"/>
      <c r="AE128" s="789"/>
      <c r="AF128" s="790">
        <v>32112</v>
      </c>
      <c r="AG128" s="788"/>
      <c r="AH128" s="788"/>
      <c r="AI128" s="788"/>
      <c r="AJ128" s="789"/>
      <c r="AK128" s="790">
        <v>29522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1697491</v>
      </c>
      <c r="AB129" s="767"/>
      <c r="AC129" s="767"/>
      <c r="AD129" s="767"/>
      <c r="AE129" s="768"/>
      <c r="AF129" s="769">
        <v>1742166</v>
      </c>
      <c r="AG129" s="767"/>
      <c r="AH129" s="767"/>
      <c r="AI129" s="767"/>
      <c r="AJ129" s="768"/>
      <c r="AK129" s="769">
        <v>1744929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244375</v>
      </c>
      <c r="AB130" s="767"/>
      <c r="AC130" s="767"/>
      <c r="AD130" s="767"/>
      <c r="AE130" s="768"/>
      <c r="AF130" s="769">
        <v>247609</v>
      </c>
      <c r="AG130" s="767"/>
      <c r="AH130" s="767"/>
      <c r="AI130" s="767"/>
      <c r="AJ130" s="768"/>
      <c r="AK130" s="769">
        <v>239674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8.6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1453116</v>
      </c>
      <c r="AB131" s="751"/>
      <c r="AC131" s="751"/>
      <c r="AD131" s="751"/>
      <c r="AE131" s="752"/>
      <c r="AF131" s="753">
        <v>1494557</v>
      </c>
      <c r="AG131" s="751"/>
      <c r="AH131" s="751"/>
      <c r="AI131" s="751"/>
      <c r="AJ131" s="752"/>
      <c r="AK131" s="753">
        <v>1505255</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9.0802110769999995</v>
      </c>
      <c r="AB132" s="732"/>
      <c r="AC132" s="732"/>
      <c r="AD132" s="732"/>
      <c r="AE132" s="733"/>
      <c r="AF132" s="734">
        <v>8.9231792429999999</v>
      </c>
      <c r="AG132" s="732"/>
      <c r="AH132" s="732"/>
      <c r="AI132" s="732"/>
      <c r="AJ132" s="733"/>
      <c r="AK132" s="734">
        <v>7.8297697069999996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8.4</v>
      </c>
      <c r="AB133" s="711"/>
      <c r="AC133" s="711"/>
      <c r="AD133" s="711"/>
      <c r="AE133" s="712"/>
      <c r="AF133" s="710">
        <v>8.5</v>
      </c>
      <c r="AG133" s="711"/>
      <c r="AH133" s="711"/>
      <c r="AI133" s="711"/>
      <c r="AJ133" s="712"/>
      <c r="AK133" s="710">
        <v>8.6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AolIfNlZAiFlVvNh+LTZLBK7QOb6YLgSiMJfOeCol7N6vCyesJXw5pQZ9IformWTUMN7+evaGjjOQ1pegadIQ==" saltValue="DDDzJDx635IanzEuHAAm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election activeCell="CN29" sqref="CN29"/>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bfy38FcaL/81sxSSwO/uq25glhRuTPT/A/XSD9m78YZ7dkIy2obgrKy7oGzJI59qoQlAF2jr5N3qhPdxPoG3w==" saltValue="NxW17LtWFrMm6F8Y5kts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6uf0OxMftplLNFEEP9T3mJmXKbnJZXTTwQGBb6JTLpLvruLexub1QPpciTLPTX6Dbxv71gGaVto4ivat5hL/w==" saltValue="iDOLP1F6SbGRw8Z2LfolG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785294</v>
      </c>
      <c r="AP9" s="262">
        <v>461666</v>
      </c>
      <c r="AQ9" s="263">
        <v>263788</v>
      </c>
      <c r="AR9" s="264">
        <v>75</v>
      </c>
    </row>
    <row r="10" spans="1:46" ht="13.5" customHeight="1" x14ac:dyDescent="0.15">
      <c r="A10" s="247"/>
      <c r="AK10" s="1117" t="s">
        <v>484</v>
      </c>
      <c r="AL10" s="1118"/>
      <c r="AM10" s="1118"/>
      <c r="AN10" s="1119"/>
      <c r="AO10" s="265">
        <v>86642</v>
      </c>
      <c r="AP10" s="265">
        <v>50936</v>
      </c>
      <c r="AQ10" s="266">
        <v>39680</v>
      </c>
      <c r="AR10" s="267">
        <v>28.4</v>
      </c>
    </row>
    <row r="11" spans="1:46" ht="13.5" customHeight="1" x14ac:dyDescent="0.15">
      <c r="A11" s="247"/>
      <c r="AK11" s="1117" t="s">
        <v>485</v>
      </c>
      <c r="AL11" s="1118"/>
      <c r="AM11" s="1118"/>
      <c r="AN11" s="1119"/>
      <c r="AO11" s="265">
        <v>8823</v>
      </c>
      <c r="AP11" s="265">
        <v>5187</v>
      </c>
      <c r="AQ11" s="266">
        <v>4557</v>
      </c>
      <c r="AR11" s="267">
        <v>13.8</v>
      </c>
    </row>
    <row r="12" spans="1:46" ht="13.5" customHeight="1" x14ac:dyDescent="0.15">
      <c r="A12" s="247"/>
      <c r="AK12" s="1117" t="s">
        <v>486</v>
      </c>
      <c r="AL12" s="1118"/>
      <c r="AM12" s="1118"/>
      <c r="AN12" s="1119"/>
      <c r="AO12" s="265" t="s">
        <v>487</v>
      </c>
      <c r="AP12" s="265" t="s">
        <v>487</v>
      </c>
      <c r="AQ12" s="266" t="s">
        <v>487</v>
      </c>
      <c r="AR12" s="267" t="s">
        <v>487</v>
      </c>
    </row>
    <row r="13" spans="1:46" ht="13.5" customHeight="1" x14ac:dyDescent="0.15">
      <c r="A13" s="247"/>
      <c r="AK13" s="1117" t="s">
        <v>488</v>
      </c>
      <c r="AL13" s="1118"/>
      <c r="AM13" s="1118"/>
      <c r="AN13" s="1119"/>
      <c r="AO13" s="265">
        <v>27962</v>
      </c>
      <c r="AP13" s="265">
        <v>16439</v>
      </c>
      <c r="AQ13" s="266">
        <v>12917</v>
      </c>
      <c r="AR13" s="267">
        <v>27.3</v>
      </c>
    </row>
    <row r="14" spans="1:46" ht="13.5" customHeight="1" x14ac:dyDescent="0.15">
      <c r="A14" s="247"/>
      <c r="AK14" s="1117" t="s">
        <v>489</v>
      </c>
      <c r="AL14" s="1118"/>
      <c r="AM14" s="1118"/>
      <c r="AN14" s="1119"/>
      <c r="AO14" s="265" t="s">
        <v>487</v>
      </c>
      <c r="AP14" s="265" t="s">
        <v>487</v>
      </c>
      <c r="AQ14" s="266">
        <v>4746</v>
      </c>
      <c r="AR14" s="267" t="s">
        <v>487</v>
      </c>
    </row>
    <row r="15" spans="1:46" ht="13.5" customHeight="1" x14ac:dyDescent="0.15">
      <c r="A15" s="247"/>
      <c r="AK15" s="1120" t="s">
        <v>490</v>
      </c>
      <c r="AL15" s="1121"/>
      <c r="AM15" s="1121"/>
      <c r="AN15" s="1122"/>
      <c r="AO15" s="265">
        <v>-35436</v>
      </c>
      <c r="AP15" s="265">
        <v>-20832</v>
      </c>
      <c r="AQ15" s="266">
        <v>-12765</v>
      </c>
      <c r="AR15" s="267">
        <v>63.2</v>
      </c>
    </row>
    <row r="16" spans="1:46" x14ac:dyDescent="0.15">
      <c r="A16" s="247"/>
      <c r="AK16" s="1120" t="s">
        <v>177</v>
      </c>
      <c r="AL16" s="1121"/>
      <c r="AM16" s="1121"/>
      <c r="AN16" s="1122"/>
      <c r="AO16" s="265">
        <v>873285</v>
      </c>
      <c r="AP16" s="265">
        <v>513395</v>
      </c>
      <c r="AQ16" s="266">
        <v>312922</v>
      </c>
      <c r="AR16" s="267">
        <v>64.099999999999994</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36.450000000000003</v>
      </c>
      <c r="AP21" s="278">
        <v>24.75</v>
      </c>
      <c r="AQ21" s="279">
        <v>11.7</v>
      </c>
      <c r="AS21" s="280"/>
      <c r="AT21" s="276"/>
    </row>
    <row r="22" spans="1:46" s="248" customFormat="1" x14ac:dyDescent="0.15">
      <c r="A22" s="276"/>
      <c r="AK22" s="1123" t="s">
        <v>496</v>
      </c>
      <c r="AL22" s="1124"/>
      <c r="AM22" s="1124"/>
      <c r="AN22" s="1125"/>
      <c r="AO22" s="281">
        <v>91.2</v>
      </c>
      <c r="AP22" s="282">
        <v>95.6</v>
      </c>
      <c r="AQ22" s="283">
        <v>-4.4000000000000004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346371</v>
      </c>
      <c r="AP32" s="291">
        <v>203628</v>
      </c>
      <c r="AQ32" s="292">
        <v>170896</v>
      </c>
      <c r="AR32" s="293">
        <v>19.2</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5</v>
      </c>
      <c r="AR34" s="293" t="s">
        <v>487</v>
      </c>
    </row>
    <row r="35" spans="1:46" ht="27" customHeight="1" x14ac:dyDescent="0.15">
      <c r="A35" s="247"/>
      <c r="AK35" s="1107" t="s">
        <v>503</v>
      </c>
      <c r="AL35" s="1108"/>
      <c r="AM35" s="1108"/>
      <c r="AN35" s="1109"/>
      <c r="AO35" s="291">
        <v>31880</v>
      </c>
      <c r="AP35" s="291">
        <v>18742</v>
      </c>
      <c r="AQ35" s="292">
        <v>33138</v>
      </c>
      <c r="AR35" s="293">
        <v>-43.4</v>
      </c>
    </row>
    <row r="36" spans="1:46" ht="27" customHeight="1" x14ac:dyDescent="0.15">
      <c r="A36" s="247"/>
      <c r="AK36" s="1107" t="s">
        <v>504</v>
      </c>
      <c r="AL36" s="1108"/>
      <c r="AM36" s="1108"/>
      <c r="AN36" s="1109"/>
      <c r="AO36" s="291">
        <v>8803</v>
      </c>
      <c r="AP36" s="291">
        <v>5175</v>
      </c>
      <c r="AQ36" s="292">
        <v>2943</v>
      </c>
      <c r="AR36" s="293">
        <v>75.8</v>
      </c>
    </row>
    <row r="37" spans="1:46" ht="13.5" customHeight="1" x14ac:dyDescent="0.15">
      <c r="A37" s="247"/>
      <c r="AK37" s="1107" t="s">
        <v>505</v>
      </c>
      <c r="AL37" s="1108"/>
      <c r="AM37" s="1108"/>
      <c r="AN37" s="1109"/>
      <c r="AO37" s="291" t="s">
        <v>487</v>
      </c>
      <c r="AP37" s="291" t="s">
        <v>487</v>
      </c>
      <c r="AQ37" s="292">
        <v>1487</v>
      </c>
      <c r="AR37" s="293" t="s">
        <v>487</v>
      </c>
    </row>
    <row r="38" spans="1:46" ht="27" customHeight="1" x14ac:dyDescent="0.15">
      <c r="A38" s="247"/>
      <c r="AK38" s="1110" t="s">
        <v>506</v>
      </c>
      <c r="AL38" s="1111"/>
      <c r="AM38" s="1111"/>
      <c r="AN38" s="1112"/>
      <c r="AO38" s="294" t="s">
        <v>487</v>
      </c>
      <c r="AP38" s="294" t="s">
        <v>487</v>
      </c>
      <c r="AQ38" s="295">
        <v>60</v>
      </c>
      <c r="AR38" s="283" t="s">
        <v>487</v>
      </c>
      <c r="AS38" s="290"/>
    </row>
    <row r="39" spans="1:46" x14ac:dyDescent="0.15">
      <c r="A39" s="247"/>
      <c r="AK39" s="1110" t="s">
        <v>507</v>
      </c>
      <c r="AL39" s="1111"/>
      <c r="AM39" s="1111"/>
      <c r="AN39" s="1112"/>
      <c r="AO39" s="291">
        <v>-29522</v>
      </c>
      <c r="AP39" s="291">
        <v>-17356</v>
      </c>
      <c r="AQ39" s="292">
        <v>-8408</v>
      </c>
      <c r="AR39" s="293">
        <v>106.4</v>
      </c>
      <c r="AS39" s="290"/>
    </row>
    <row r="40" spans="1:46" ht="27" customHeight="1" x14ac:dyDescent="0.15">
      <c r="A40" s="247"/>
      <c r="AK40" s="1107" t="s">
        <v>508</v>
      </c>
      <c r="AL40" s="1108"/>
      <c r="AM40" s="1108"/>
      <c r="AN40" s="1109"/>
      <c r="AO40" s="291">
        <v>-239674</v>
      </c>
      <c r="AP40" s="291">
        <v>-140902</v>
      </c>
      <c r="AQ40" s="292">
        <v>-141122</v>
      </c>
      <c r="AR40" s="293">
        <v>-0.2</v>
      </c>
      <c r="AS40" s="290"/>
    </row>
    <row r="41" spans="1:46" x14ac:dyDescent="0.15">
      <c r="A41" s="247"/>
      <c r="AK41" s="1113" t="s">
        <v>287</v>
      </c>
      <c r="AL41" s="1114"/>
      <c r="AM41" s="1114"/>
      <c r="AN41" s="1115"/>
      <c r="AO41" s="291">
        <v>117858</v>
      </c>
      <c r="AP41" s="291">
        <v>69287</v>
      </c>
      <c r="AQ41" s="292">
        <v>59000</v>
      </c>
      <c r="AR41" s="293">
        <v>17.399999999999999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676630</v>
      </c>
      <c r="AN51" s="313">
        <v>390890</v>
      </c>
      <c r="AO51" s="314">
        <v>51.7</v>
      </c>
      <c r="AP51" s="315">
        <v>301035</v>
      </c>
      <c r="AQ51" s="316">
        <v>12.2</v>
      </c>
      <c r="AR51" s="317">
        <v>39.5</v>
      </c>
    </row>
    <row r="52" spans="1:44" x14ac:dyDescent="0.15">
      <c r="A52" s="247"/>
      <c r="AK52" s="318"/>
      <c r="AL52" s="319" t="s">
        <v>518</v>
      </c>
      <c r="AM52" s="320">
        <v>305639</v>
      </c>
      <c r="AN52" s="321">
        <v>176568</v>
      </c>
      <c r="AO52" s="322">
        <v>1271.9000000000001</v>
      </c>
      <c r="AP52" s="323">
        <v>154376</v>
      </c>
      <c r="AQ52" s="324">
        <v>29.1</v>
      </c>
      <c r="AR52" s="325">
        <v>1242.8</v>
      </c>
    </row>
    <row r="53" spans="1:44" x14ac:dyDescent="0.15">
      <c r="A53" s="247"/>
      <c r="AK53" s="303" t="s">
        <v>519</v>
      </c>
      <c r="AL53" s="304"/>
      <c r="AM53" s="312">
        <v>273609</v>
      </c>
      <c r="AN53" s="313">
        <v>158983</v>
      </c>
      <c r="AO53" s="314">
        <v>-59.3</v>
      </c>
      <c r="AP53" s="315">
        <v>277467</v>
      </c>
      <c r="AQ53" s="316">
        <v>-7.8</v>
      </c>
      <c r="AR53" s="317">
        <v>-51.5</v>
      </c>
    </row>
    <row r="54" spans="1:44" x14ac:dyDescent="0.15">
      <c r="A54" s="247"/>
      <c r="AK54" s="318"/>
      <c r="AL54" s="319" t="s">
        <v>518</v>
      </c>
      <c r="AM54" s="320">
        <v>8218</v>
      </c>
      <c r="AN54" s="321">
        <v>4775</v>
      </c>
      <c r="AO54" s="322">
        <v>-97.3</v>
      </c>
      <c r="AP54" s="323">
        <v>128378</v>
      </c>
      <c r="AQ54" s="324">
        <v>-16.8</v>
      </c>
      <c r="AR54" s="325">
        <v>-80.5</v>
      </c>
    </row>
    <row r="55" spans="1:44" x14ac:dyDescent="0.15">
      <c r="A55" s="247"/>
      <c r="AK55" s="303" t="s">
        <v>520</v>
      </c>
      <c r="AL55" s="304"/>
      <c r="AM55" s="312">
        <v>384099</v>
      </c>
      <c r="AN55" s="313">
        <v>219235</v>
      </c>
      <c r="AO55" s="314">
        <v>37.9</v>
      </c>
      <c r="AP55" s="315">
        <v>282256</v>
      </c>
      <c r="AQ55" s="316">
        <v>1.7</v>
      </c>
      <c r="AR55" s="317">
        <v>36.200000000000003</v>
      </c>
    </row>
    <row r="56" spans="1:44" x14ac:dyDescent="0.15">
      <c r="A56" s="247"/>
      <c r="AK56" s="318"/>
      <c r="AL56" s="319" t="s">
        <v>518</v>
      </c>
      <c r="AM56" s="320">
        <v>38568</v>
      </c>
      <c r="AN56" s="321">
        <v>22014</v>
      </c>
      <c r="AO56" s="322">
        <v>361</v>
      </c>
      <c r="AP56" s="323">
        <v>145453</v>
      </c>
      <c r="AQ56" s="324">
        <v>13.3</v>
      </c>
      <c r="AR56" s="325">
        <v>347.7</v>
      </c>
    </row>
    <row r="57" spans="1:44" x14ac:dyDescent="0.15">
      <c r="A57" s="247"/>
      <c r="AK57" s="303" t="s">
        <v>521</v>
      </c>
      <c r="AL57" s="304"/>
      <c r="AM57" s="312">
        <v>647510</v>
      </c>
      <c r="AN57" s="313">
        <v>373635</v>
      </c>
      <c r="AO57" s="314">
        <v>70.400000000000006</v>
      </c>
      <c r="AP57" s="315">
        <v>295341</v>
      </c>
      <c r="AQ57" s="316">
        <v>4.5999999999999996</v>
      </c>
      <c r="AR57" s="317">
        <v>65.8</v>
      </c>
    </row>
    <row r="58" spans="1:44" x14ac:dyDescent="0.15">
      <c r="A58" s="247"/>
      <c r="AK58" s="318"/>
      <c r="AL58" s="319" t="s">
        <v>518</v>
      </c>
      <c r="AM58" s="320">
        <v>21928</v>
      </c>
      <c r="AN58" s="321">
        <v>12653</v>
      </c>
      <c r="AO58" s="322">
        <v>-42.5</v>
      </c>
      <c r="AP58" s="323">
        <v>137402</v>
      </c>
      <c r="AQ58" s="324">
        <v>-5.5</v>
      </c>
      <c r="AR58" s="325">
        <v>-37</v>
      </c>
    </row>
    <row r="59" spans="1:44" x14ac:dyDescent="0.15">
      <c r="A59" s="247"/>
      <c r="AK59" s="303" t="s">
        <v>522</v>
      </c>
      <c r="AL59" s="304"/>
      <c r="AM59" s="312">
        <v>394291</v>
      </c>
      <c r="AN59" s="313">
        <v>231800</v>
      </c>
      <c r="AO59" s="314">
        <v>-38</v>
      </c>
      <c r="AP59" s="315">
        <v>292845</v>
      </c>
      <c r="AQ59" s="316">
        <v>-0.8</v>
      </c>
      <c r="AR59" s="317">
        <v>-37.200000000000003</v>
      </c>
    </row>
    <row r="60" spans="1:44" x14ac:dyDescent="0.15">
      <c r="A60" s="247"/>
      <c r="AK60" s="318"/>
      <c r="AL60" s="319" t="s">
        <v>518</v>
      </c>
      <c r="AM60" s="320">
        <v>23519</v>
      </c>
      <c r="AN60" s="321">
        <v>13827</v>
      </c>
      <c r="AO60" s="322">
        <v>9.3000000000000007</v>
      </c>
      <c r="AP60" s="323">
        <v>143187</v>
      </c>
      <c r="AQ60" s="324">
        <v>4.2</v>
      </c>
      <c r="AR60" s="325">
        <v>5.0999999999999996</v>
      </c>
    </row>
    <row r="61" spans="1:44" x14ac:dyDescent="0.15">
      <c r="A61" s="247"/>
      <c r="AK61" s="303" t="s">
        <v>523</v>
      </c>
      <c r="AL61" s="326"/>
      <c r="AM61" s="312">
        <v>475228</v>
      </c>
      <c r="AN61" s="313">
        <v>274909</v>
      </c>
      <c r="AO61" s="314">
        <v>12.5</v>
      </c>
      <c r="AP61" s="315">
        <v>289789</v>
      </c>
      <c r="AQ61" s="327">
        <v>2</v>
      </c>
      <c r="AR61" s="317">
        <v>10.5</v>
      </c>
    </row>
    <row r="62" spans="1:44" x14ac:dyDescent="0.15">
      <c r="A62" s="247"/>
      <c r="AK62" s="318"/>
      <c r="AL62" s="319" t="s">
        <v>518</v>
      </c>
      <c r="AM62" s="320">
        <v>79574</v>
      </c>
      <c r="AN62" s="321">
        <v>45967</v>
      </c>
      <c r="AO62" s="322">
        <v>300.5</v>
      </c>
      <c r="AP62" s="323">
        <v>141759</v>
      </c>
      <c r="AQ62" s="324">
        <v>4.9000000000000004</v>
      </c>
      <c r="AR62" s="325">
        <v>295.60000000000002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NrZq81rsaNZl6RJTkLFL9kTC/RcuU4eQO7S4s3A6nCtuvvZunnx1jf1n1CPfwqGUktd/L+S8mEI7NVe8SW44Q==" saltValue="8Gj8LXW4pz6VEZyfXMhj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election activeCell="AG82" sqref="AG8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E1tS/83zgJ0SR9PMfotfUnCqq5S/xszIiJmylyWq8e6dpHhK2xbgdBa3JIYlxgDi69uiX53NIxYLj1QIkMyNfw==" saltValue="LkLZFjsmK5ysN1Y3FsEeU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election activeCell="AE98" sqref="AE98"/>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LNnKUJtiRbvI7SS8xJ/7t+3AjyenxUrNG2vgKtHZ+jY9U45K0sPK6gVPljiRxJ62CBgGnYbyTQmavDzbZNTdFg==" saltValue="tloAdor79O2KnVZymTMnR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103.45</v>
      </c>
      <c r="G47" s="12">
        <v>95.97</v>
      </c>
      <c r="H47" s="12">
        <v>104.41</v>
      </c>
      <c r="I47" s="12">
        <v>106.43</v>
      </c>
      <c r="J47" s="13">
        <v>103.87</v>
      </c>
    </row>
    <row r="48" spans="2:10" ht="57.75" customHeight="1" x14ac:dyDescent="0.15">
      <c r="B48" s="14"/>
      <c r="C48" s="1128" t="s">
        <v>4</v>
      </c>
      <c r="D48" s="1128"/>
      <c r="E48" s="1129"/>
      <c r="F48" s="15">
        <v>7.49</v>
      </c>
      <c r="G48" s="16">
        <v>10.72</v>
      </c>
      <c r="H48" s="16">
        <v>9.6300000000000008</v>
      </c>
      <c r="I48" s="16">
        <v>5.89</v>
      </c>
      <c r="J48" s="17">
        <v>1.5</v>
      </c>
    </row>
    <row r="49" spans="2:10" ht="57.75" customHeight="1" thickBot="1" x14ac:dyDescent="0.2">
      <c r="B49" s="18"/>
      <c r="C49" s="1130" t="s">
        <v>5</v>
      </c>
      <c r="D49" s="1130"/>
      <c r="E49" s="1131"/>
      <c r="F49" s="19">
        <v>1.77</v>
      </c>
      <c r="G49" s="20">
        <v>7.37</v>
      </c>
      <c r="H49" s="20">
        <v>4.1100000000000003</v>
      </c>
      <c r="I49" s="20">
        <v>1.19</v>
      </c>
      <c r="J49" s="21" t="s">
        <v>530</v>
      </c>
    </row>
    <row r="50" spans="2:10" x14ac:dyDescent="0.15"/>
  </sheetData>
  <sheetProtection algorithmName="SHA-512" hashValue="IjsN/ScPmrxRicwbQ+q/hThrtjNHk4wbpY6252WqMXRrCjFPOMTq2jOmKL98V2BYJjygRx70QG6VFOIaTFVo9A==" saltValue="uC7ByuApvMo4vhqJ8WAB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2026-03-10T09:13:46Z</cp:lastPrinted>
  <dcterms:created xsi:type="dcterms:W3CDTF">2026-02-23T10:07:24Z</dcterms:created>
  <dcterms:modified xsi:type="dcterms:W3CDTF">2026-03-12T05:12:46Z</dcterms:modified>
  <cp:category/>
</cp:coreProperties>
</file>