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財政課\01C　一般財政担当\⑦財政に関する調査全般 ★●\01　県市町村課等\018　財政状況資料集\15　令和6年度財政状況資料集の作成\04　財政課→県\"/>
    </mc:Choice>
  </mc:AlternateContent>
  <xr:revisionPtr revIDLastSave="0" documentId="13_ncr:1_{43FC0B62-FD64-46FE-B52C-ED5568C15D1D}" xr6:coauthVersionLast="47" xr6:coauthVersionMax="47" xr10:uidLastSave="{00000000-0000-0000-0000-000000000000}"/>
  <bookViews>
    <workbookView xWindow="-20610" yWindow="123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5" i="12" l="1"/>
  <c r="AA74"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BE34" i="10"/>
  <c r="C34" i="10"/>
  <c r="U34" i="10" l="1"/>
  <c r="U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<sst xmlns="http://schemas.openxmlformats.org/spreadsheetml/2006/main" count="1115" uniqueCount="569">
  <si>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</si>
  <si>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</si>
  <si>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</si>
  <si>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</si>
  <si>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</si>
  <si>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</si>
  <si>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</si>
  <si>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</si>
  <si>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</si>
  <si>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</si>
  <si>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</si>
  <si>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</si>
  <si>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</si>
  <si>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</si>
  <si>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</si>
  <si>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</si>
  <si>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</si>
  <si>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</si>
  <si>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</si>
  <si>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</si>
  <si>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</si>
  <si>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</si>
  <si>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</si>
  <si>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</si>
  <si>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</si>
  <si>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</si>
  <si>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</si>
  <si>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</si>
  <si>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</si>
  <si>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</si>
  <si>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</si>
  <si>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</si>
  <si>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</si>
  <si>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</si>
  <si>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</si>
  <si>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</si>
  <si>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</si>
  <si>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</si>
  <si>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</si>
  <si>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</si>
  <si>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</si>
  <si>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</si>
  <si>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</si>
  <si>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</si>
  <si>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</si>
  <si>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</si>
  <si>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</si>
  <si>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</si>
  <si>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</si>
  <si>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</si>
  <si>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</si>
  <si>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</si>
  <si>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</si>
  <si>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</si>
  <si>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</si>
  <si>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</si>
  <si>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</si>
  <si>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</si>
  <si>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</si>
  <si>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</si>
  <si>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</si>
  <si>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</si>
  <si>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</si>
  <si>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</si>
  <si>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</si>
  <si>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</si>
  <si>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</si>
  <si>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</si>
  <si>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</si>
  <si>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</si>
  <si>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</si>
  <si>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</si>
  <si>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</si>
  <si>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</si>
  <si>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</si>
  <si>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</si>
  <si>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</si>
  <si>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</si>
  <si>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</si>
  <si>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</si>
  <si>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</si>
  <si>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</si>
  <si>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</si>
  <si>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</si>
  <si>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</si>
  <si>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</si>
  <si>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</si>
  <si>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</si>
  <si>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</si>
  <si>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</si>
  <si>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</si>
  <si>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</si>
  <si>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</si>
  <si>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</si>
  <si>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</si>
  <si>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</si>
  <si>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</si>
  <si>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</si>
  <si>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</si>
  <si>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</si>
  <si>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</si>
  <si>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</si>
  <si>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</si>
  <si>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</si>
  <si>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</si>
  <si>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</si>
  <si>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</si>
  <si>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</si>
  <si>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</si>
  <si>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</si>
  <si>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</si>
  <si>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</si>
  <si>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</si>
  <si>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</si>
  <si>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</si>
  <si>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</si>
  <si>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</si>
  <si>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</si>
  <si>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</si>
  <si>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</si>
  <si>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</si>
  <si>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</si>
  <si>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</si>
  <si>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</si>
  <si>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</si>
  <si>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</si>
  <si>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</si>
  <si>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</si>
  <si>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</si>
  <si>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</si>
  <si>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</si>
  <si>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</si>
  <si>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</si>
  <si>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</si>
  <si>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</si>
  <si>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</si>
  <si>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</si>
  <si>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</si>
  <si>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</si>
  <si>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</si>
  <si>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</si>
  <si>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</si>
  <si>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</si>
  <si>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</si>
  <si>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</si>
  <si>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</si>
  <si>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</si>
  <si>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</si>
  <si>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</si>
  <si>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</si>
  <si>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</si>
  <si>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</si>
  <si>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</si>
  <si>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</si>
  <si>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</si>
  <si>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</si>
  <si>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</si>
  <si>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</si>
  <si>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</si>
  <si>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</si>
  <si>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</si>
  <si>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</si>
  <si>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</si>
  <si>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</si>
  <si>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</si>
  <si>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</si>
  <si>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</si>
  <si>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</si>
  <si>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</si>
  <si>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</si>
  <si>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</si>
  <si>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</si>
  <si>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</si>
  <si>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</si>
  <si>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</si>
  <si>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</si>
  <si>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</si>
  <si>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</si>
  <si>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</si>
  <si>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</si>
  <si>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</si>
  <si>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</si>
  <si>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</si>
  <si>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</si>
  <si>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</si>
  <si>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</si>
  <si>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</si>
  <si>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</si>
  <si>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</si>
  <si>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</si>
  <si>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</si>
  <si>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</si>
  <si>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</si>
  <si>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</si>
  <si>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</si>
  <si>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</si>
  <si>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</si>
  <si>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</si>
  <si>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</si>
  <si>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</si>
  <si>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</si>
  <si>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</si>
  <si>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</si>
  <si>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沖縄県南城市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</si>
  <si>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</si>
  <si>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</si>
  <si>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</si>
  <si>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</si>
  <si>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</si>
  <si>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</si>
  <si>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</si>
  <si>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</si>
  <si>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</si>
  <si>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</si>
  <si>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</si>
  <si>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</si>
  <si>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</si>
  <si>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</si>
  <si>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</si>
  <si>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</si>
  <si>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</si>
  <si>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</si>
  <si>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</si>
  <si>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</si>
  <si>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</si>
  <si>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</si>
  <si>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</si>
  <si>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</si>
  <si>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</si>
  <si>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</si>
  <si>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</si>
  <si>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</si>
  <si>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</si>
  <si>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</si>
  <si>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</si>
  <si>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</si>
  <si>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</si>
  <si>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</si>
  <si>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</si>
  <si>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</si>
  <si>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</si>
  <si>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</si>
  <si>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</si>
  <si>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</si>
  <si>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</si>
  <si>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</si>
  <si>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</si>
  <si>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</si>
  <si>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</si>
  <si>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</si>
  <si>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</si>
  <si>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</si>
  <si>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</si>
  <si>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</si>
  <si>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</si>
  <si>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</si>
  <si>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</si>
  <si>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</si>
  <si>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</si>
  <si>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</si>
  <si>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</si>
  <si>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</si>
  <si>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</si>
  <si>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</si>
  <si>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</si>
  <si>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</si>
  <si>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</si>
  <si>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</si>
  <si>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</si>
  <si>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</si>
  <si>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</si>
  <si>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</si>
  <si>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</si>
  <si>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</si>
  <si>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</si>
  <si>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</si>
  <si>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</si>
  <si>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</si>
  <si>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</si>
  <si>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</si>
  <si>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</si>
  <si>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</si>
  <si>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</si>
  <si>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</si>
  <si>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</si>
  <si>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</si>
  <si>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</si>
  <si>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</si>
  <si>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</si>
  <si>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</si>
  <si>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</si>
  <si>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</si>
  <si>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</si>
  <si>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</si>
  <si>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</si>
  <si>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</si>
  <si>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</si>
  <si>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</si>
  <si>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</si>
  <si>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</si>
  <si>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</si>
  <si>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</si>
  <si>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</si>
  <si>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</si>
  <si>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</si>
  <si>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</si>
  <si>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</si>
  <si>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</si>
  <si>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</si>
  <si>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</si>
  <si>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</si>
  <si>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</si>
  <si>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</si>
  <si>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</si>
  <si>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</si>
  <si>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</si>
  <si>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</si>
  <si>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</si>
  <si>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</si>
  <si>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</si>
  <si>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</si>
  <si>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</si>
  <si>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</si>
  <si>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</si>
  <si>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</si>
  <si>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</si>
  <si>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</si>
  <si>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</si>
  <si>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</si>
  <si>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</si>
  <si>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</si>
  <si>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</si>
  <si>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</si>
  <si>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</si>
  <si>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</si>
  <si>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</si>
  <si>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</si>
  <si>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</si>
  <si>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</si>
  <si>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</si>
  <si>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</si>
  <si>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</si>
  <si>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</si>
  <si>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</si>
  <si>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</si>
  <si>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</si>
  <si>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</si>
  <si>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</si>
  <si>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</si>
  <si>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</si>
  <si>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</si>
  <si>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</si>
  <si>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</si>
  <si>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</si>
  <si>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沖縄県南城市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</si>
  <si>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</si>
  <si>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</si>
  <si>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</si>
  <si>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</si>
  <si>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</si>
  <si>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</si>
  <si>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</si>
  <si>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</si>
  <si>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</si>
  <si>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</si>
  <si>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</si>
  <si>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</si>
  <si>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</si>
  <si>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</si>
  <si>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</si>
  <si>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</si>
  <si>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</si>
  <si>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</si>
  <si>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</si>
  <si>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</si>
  <si>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</si>
  <si>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</si>
  <si>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</si>
  <si>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</si>
  <si>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</si>
  <si>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</si>
  <si>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</si>
  <si>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</si>
  <si>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</si>
  <si>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</si>
  <si>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</si>
  <si>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</si>
  <si>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</si>
  <si>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</si>
  <si>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</si>
  <si>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</si>
  <si>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</si>
  <si>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</si>
  <si>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</si>
  <si>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</si>
  <si>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</si>
  <si>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</si>
  <si>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</si>
  <si>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</si>
  <si>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</si>
  <si>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</si>
  <si>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</si>
  <si>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</si>
  <si>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</si>
  <si>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</si>
  <si>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</si>
  <si>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</si>
  <si>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</si>
  <si>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</si>
  <si>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</si>
  <si>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</si>
  <si>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</si>
  <si>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</si>
  <si>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</si>
  <si>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</si>
  <si>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</si>
  <si>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</si>
  <si>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</si>
  <si>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</si>
  <si>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</si>
  <si>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</si>
  <si>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</si>
  <si>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</si>
  <si>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</si>
  <si>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</si>
  <si>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</si>
  <si>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</si>
  <si>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</si>
  <si>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</si>
  <si>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</si>
  <si>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</si>
  <si>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</si>
  <si>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</si>
  <si>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</si>
  <si>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</si>
  <si>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</si>
  <si>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</si>
  <si>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</si>
  <si>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</si>
  <si>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</si>
  <si>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</si>
  <si>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</si>
  <si>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</si>
  <si>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</si>
  <si>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</si>
  <si>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</si>
  <si>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</si>
  <si>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</si>
  <si>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</si>
  <si>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</si>
  <si>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</si>
  <si>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</si>
  <si>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</si>
  <si>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</si>
  <si>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</si>
  <si>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</si>
  <si>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</si>
  <si>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</si>
  <si>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</si>
  <si>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</si>
  <si>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</si>
  <si>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</si>
  <si>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</si>
  <si>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</si>
  <si>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</si>
  <si>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</si>
  <si>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</si>
  <si>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</si>
  <si>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</si>
  <si>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</si>
  <si>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</si>
  <si>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</si>
  <si>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</si>
  <si>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</si>
  <si>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</si>
  <si>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</si>
  <si>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</si>
  <si>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</si>
  <si>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</si>
  <si>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</si>
  <si>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</si>
  <si>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</si>
  <si>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</si>
  <si>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</si>
  <si>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</si>
  <si>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</si>
  <si>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</si>
  <si>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</si>
  <si>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</si>
  <si>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</si>
  <si>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</si>
  <si>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</si>
  <si>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</si>
  <si>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</si>
  <si>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</si>
  <si>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</si>
  <si>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</si>
  <si>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</si>
  <si>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</si>
  <si>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</si>
  <si>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</si>
  <si>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</si>
  <si>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</si>
  <si>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</si>
  <si>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</si>
  <si>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</si>
  <si>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</si>
  <si>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</si>
  <si>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</si>
  <si>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</si>
  <si>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</si>
  <si>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</si>
  <si>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</si>
  <si>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</si>
  <si>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</si>
  <si>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</si>
  <si>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</si>
  <si>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</si>
  <si>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</si>
  <si>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</si>
  <si>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</si>
  <si>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</si>
  <si>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</si>
  <si>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</si>
  <si>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</si>
  <si>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</si>
  <si>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</si>
  <si>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</si>
  <si>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0.72</t>
  </si>
  <si>
    <t>▲ 3.53</t>
  </si>
  <si>
    <t>国民健康保険事業特別会計</t>
  </si>
  <si>
    <t>▲ 1.09</t>
  </si>
  <si>
    <t>▲ 0.58</t>
  </si>
  <si>
    <t>▲ 1.36</t>
  </si>
  <si>
    <t>▲ 2.66</t>
  </si>
  <si>
    <t>▲ 0.15</t>
  </si>
  <si>
    <t>一般会計</t>
  </si>
  <si>
    <t>水道事業会計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</si>
  <si>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</si>
  <si>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</si>
  <si>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</si>
  <si>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</si>
  <si>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</si>
  <si>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</si>
  <si>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</si>
  <si>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</si>
  <si>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</si>
  <si>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まちづくり振興基金</t>
    <rPh sb="5" eb="9">
      <t>シンコウキキン</t>
    </rPh>
    <phoneticPr fontId="5"/>
  </si>
  <si>
    <t>ふるさとユイマール基金</t>
    <rPh sb="9" eb="11">
      <t>キキン</t>
    </rPh>
    <phoneticPr fontId="5"/>
  </si>
  <si>
    <t>公共施設等総合管理基金</t>
    <rPh sb="0" eb="11">
      <t>コウキョウシセツナドソウゴウカンリキキン</t>
    </rPh>
    <phoneticPr fontId="5"/>
  </si>
  <si>
    <t>職員退職手当特別負担金引当基金</t>
    <rPh sb="0" eb="2">
      <t>ショクイン</t>
    </rPh>
    <rPh sb="2" eb="4">
      <t>タイショク</t>
    </rPh>
    <rPh sb="4" eb="6">
      <t>テアテ</t>
    </rPh>
    <rPh sb="6" eb="8">
      <t>トクベツ</t>
    </rPh>
    <rPh sb="8" eb="11">
      <t>フタンキン</t>
    </rPh>
    <rPh sb="11" eb="13">
      <t>ヒキアテ</t>
    </rPh>
    <rPh sb="13" eb="15">
      <t>キキン</t>
    </rPh>
    <phoneticPr fontId="5"/>
  </si>
  <si>
    <t>歴史文化観光資源整備基金</t>
    <rPh sb="0" eb="2">
      <t>レキシ</t>
    </rPh>
    <rPh sb="2" eb="4">
      <t>ブンカ</t>
    </rPh>
    <rPh sb="4" eb="6">
      <t>カンコウ</t>
    </rPh>
    <rPh sb="6" eb="8">
      <t>シゲン</t>
    </rPh>
    <rPh sb="8" eb="12">
      <t>セイビキキン</t>
    </rPh>
    <phoneticPr fontId="5"/>
  </si>
  <si>
    <t>沖縄県町村土地開発公社</t>
    <rPh sb="0" eb="3">
      <t>オキナワケン</t>
    </rPh>
    <rPh sb="3" eb="5">
      <t>チョウソン</t>
    </rPh>
    <rPh sb="5" eb="7">
      <t>トチ</t>
    </rPh>
    <rPh sb="7" eb="9">
      <t>カイハツ</t>
    </rPh>
    <rPh sb="9" eb="11">
      <t>コウシャ</t>
    </rPh>
    <phoneticPr fontId="2"/>
  </si>
  <si>
    <t>-</t>
    <phoneticPr fontId="2"/>
  </si>
  <si>
    <t>（有）板馬養殖センター</t>
    <rPh sb="1" eb="2">
      <t>ユウ</t>
    </rPh>
    <rPh sb="3" eb="5">
      <t>イタウマ</t>
    </rPh>
    <rPh sb="5" eb="7">
      <t>ヨウショク</t>
    </rPh>
    <phoneticPr fontId="2"/>
  </si>
  <si>
    <t>島尻消防組合</t>
    <rPh sb="0" eb="2">
      <t>シマジリ</t>
    </rPh>
    <rPh sb="2" eb="4">
      <t>ショウボウ</t>
    </rPh>
    <rPh sb="4" eb="6">
      <t>クミアイ</t>
    </rPh>
    <phoneticPr fontId="2"/>
  </si>
  <si>
    <t>沖縄県市町村総合事務組合</t>
    <rPh sb="0" eb="3">
      <t>オキナワケン</t>
    </rPh>
    <rPh sb="3" eb="6">
      <t>シチョウソン</t>
    </rPh>
    <rPh sb="6" eb="8">
      <t>ソウゴウ</t>
    </rPh>
    <rPh sb="8" eb="12">
      <t>ジムクミアイ</t>
    </rPh>
    <phoneticPr fontId="2"/>
  </si>
  <si>
    <t>南部広域行政組合一般会計</t>
    <rPh sb="0" eb="2">
      <t>ナンブ</t>
    </rPh>
    <rPh sb="2" eb="4">
      <t>コウイキ</t>
    </rPh>
    <rPh sb="4" eb="6">
      <t>ギョウセイ</t>
    </rPh>
    <rPh sb="6" eb="8">
      <t>クミアイ</t>
    </rPh>
    <rPh sb="8" eb="12">
      <t>イッパンカイケイ</t>
    </rPh>
    <phoneticPr fontId="2"/>
  </si>
  <si>
    <t>南部広域行政組合糸豊環境衛生事業特別会計</t>
    <rPh sb="0" eb="2">
      <t>ナンブ</t>
    </rPh>
    <rPh sb="2" eb="6">
      <t>コウイキギョウセイ</t>
    </rPh>
    <rPh sb="6" eb="8">
      <t>クミアイ</t>
    </rPh>
    <rPh sb="8" eb="10">
      <t>イトトヨ</t>
    </rPh>
    <rPh sb="10" eb="12">
      <t>カンキョウ</t>
    </rPh>
    <rPh sb="12" eb="14">
      <t>エイセイ</t>
    </rPh>
    <rPh sb="14" eb="16">
      <t>ジギョウ</t>
    </rPh>
    <rPh sb="16" eb="18">
      <t>トクベツ</t>
    </rPh>
    <rPh sb="18" eb="20">
      <t>カイケイ</t>
    </rPh>
    <phoneticPr fontId="2"/>
  </si>
  <si>
    <t>南部広域行政組合東部環境衛生事業特別会計</t>
    <rPh sb="0" eb="2">
      <t>ナンブ</t>
    </rPh>
    <rPh sb="2" eb="6">
      <t>コウイキギョウセイ</t>
    </rPh>
    <rPh sb="6" eb="8">
      <t>クミアイ</t>
    </rPh>
    <rPh sb="8" eb="10">
      <t>トウブ</t>
    </rPh>
    <rPh sb="10" eb="12">
      <t>カンキョウ</t>
    </rPh>
    <rPh sb="12" eb="14">
      <t>エイセイ</t>
    </rPh>
    <rPh sb="14" eb="16">
      <t>ジギョウ</t>
    </rPh>
    <rPh sb="16" eb="18">
      <t>トクベツ</t>
    </rPh>
    <rPh sb="18" eb="20">
      <t>カイケイ</t>
    </rPh>
    <phoneticPr fontId="2"/>
  </si>
  <si>
    <t>南部広域行政組合島尻環境衛生事業特別会計</t>
    <rPh sb="0" eb="2">
      <t>ナンブ</t>
    </rPh>
    <rPh sb="2" eb="6">
      <t>コウイキギョウセイ</t>
    </rPh>
    <rPh sb="6" eb="8">
      <t>クミアイ</t>
    </rPh>
    <rPh sb="8" eb="10">
      <t>シマジリ</t>
    </rPh>
    <rPh sb="10" eb="12">
      <t>カンキョウ</t>
    </rPh>
    <rPh sb="12" eb="14">
      <t>エイセイ</t>
    </rPh>
    <rPh sb="14" eb="16">
      <t>ジギョウ</t>
    </rPh>
    <rPh sb="16" eb="18">
      <t>トクベツ</t>
    </rPh>
    <rPh sb="18" eb="20">
      <t>カイケイ</t>
    </rPh>
    <phoneticPr fontId="2"/>
  </si>
  <si>
    <t>沖縄県介護保険広域連合（一般会計）</t>
    <rPh sb="3" eb="5">
      <t>カイゴ</t>
    </rPh>
    <rPh sb="5" eb="7">
      <t>ホケン</t>
    </rPh>
    <rPh sb="7" eb="9">
      <t>コウイキ</t>
    </rPh>
    <rPh sb="9" eb="11">
      <t>レンゴウ</t>
    </rPh>
    <rPh sb="12" eb="14">
      <t>イッパン</t>
    </rPh>
    <rPh sb="14" eb="16">
      <t>カイケイ</t>
    </rPh>
    <phoneticPr fontId="37"/>
  </si>
  <si>
    <t>沖縄県介護保険広域連合（特別会計）</t>
    <rPh sb="3" eb="5">
      <t>カイゴ</t>
    </rPh>
    <rPh sb="5" eb="7">
      <t>ホケン</t>
    </rPh>
    <rPh sb="7" eb="9">
      <t>コウイキ</t>
    </rPh>
    <rPh sb="9" eb="11">
      <t>レンゴウ</t>
    </rPh>
    <rPh sb="12" eb="14">
      <t>トクベツ</t>
    </rPh>
    <rPh sb="14" eb="16">
      <t>カイケイ</t>
    </rPh>
    <phoneticPr fontId="37"/>
  </si>
  <si>
    <t>沖縄県後期高齢者医療広域連合（一般会計等）</t>
  </si>
  <si>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39"/>
  </si>
  <si>
    <t>沖縄県市町村自治会館管理組合</t>
  </si>
  <si>
    <t>南部広域市町村圏事務組合（一般会計）</t>
  </si>
  <si>
    <t>南部広域市町村圏事務組合（いなんせ斎苑）</t>
    <rPh sb="0" eb="12">
      <t>ナンブコウイキシチョウソンケンジムクミアイ</t>
    </rPh>
    <rPh sb="17" eb="19">
      <t>サイエン</t>
    </rPh>
    <phoneticPr fontId="38"/>
  </si>
  <si>
    <t>南部広域市町村圏事務組合（南斎場）</t>
    <rPh sb="0" eb="12">
      <t>ナンブコウイキシチョウソンケンジムクミアイ</t>
    </rPh>
    <rPh sb="13" eb="16">
      <t>ミナミサイジョウ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</si>
</sst>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20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top style="hair">
        <color indexed="8"/>
      </top>
      <bottom style="hair">
        <color indexed="64"/>
      </bottom>
      <diagonal/>
    </border>
    <border>
      <left/>
      <right/>
      <top style="hair">
        <color indexed="8"/>
      </top>
      <bottom style="hair">
        <color indexed="64"/>
      </bottom>
      <diagonal/>
    </border>
    <border>
      <left/>
      <right style="hair">
        <color indexed="64"/>
      </right>
      <top style="hair">
        <color indexed="8"/>
      </top>
      <bottom style="hair">
        <color indexed="64"/>
      </bottom>
      <diagonal/>
    </border>
    <border>
      <left style="thin">
        <color indexed="64"/>
      </left>
      <right/>
      <top style="hair">
        <color indexed="8"/>
      </top>
      <bottom style="hair">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64"/>
      </right>
      <top style="hair">
        <color indexed="8"/>
      </top>
      <bottom style="hair">
        <color indexed="8"/>
      </bottom>
      <diagonal/>
    </border>
    <border>
      <left/>
      <right style="hair">
        <color indexed="8"/>
      </right>
      <top style="hair">
        <color indexed="8"/>
      </top>
      <bottom style="hair">
        <color indexed="8"/>
      </bottom>
      <diagonal/>
    </border>
    <border>
      <left style="thin">
        <color indexed="64"/>
      </left>
      <right/>
      <top style="hair">
        <color indexed="8"/>
      </top>
      <bottom style="hair">
        <color indexed="8"/>
      </bottom>
      <diagonal/>
    </border>
    <border>
      <left style="hair">
        <color indexed="8"/>
      </left>
      <right/>
      <top style="hair">
        <color indexed="64"/>
      </top>
      <bottom style="hair">
        <color indexed="64"/>
      </bottom>
      <diagonal/>
    </border>
    <border>
      <left style="hair">
        <color indexed="8"/>
      </left>
      <right/>
      <top style="hair">
        <color indexed="64"/>
      </top>
      <bottom style="hair">
        <color indexed="8"/>
      </bottom>
      <diagonal/>
    </border>
    <border>
      <left/>
      <right/>
      <top style="hair">
        <color indexed="64"/>
      </top>
      <bottom style="hair">
        <color indexed="8"/>
      </bottom>
      <diagonal/>
    </border>
    <border>
      <left/>
      <right style="hair">
        <color indexed="8"/>
      </right>
      <top style="hair">
        <color indexed="64"/>
      </top>
      <bottom style="hair">
        <color indexed="8"/>
      </bottom>
      <diagonal/>
    </border>
    <border>
      <left style="thin">
        <color indexed="64"/>
      </left>
      <right/>
      <top style="hair">
        <color indexed="64"/>
      </top>
      <bottom style="hair">
        <color indexed="8"/>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 fillId="0" borderId="0">
      <alignment vertical="center"/>
    </xf>
  </cellStyleXfs>
  <cellXfs count="12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7" fontId="34" fillId="0" borderId="188" xfId="12" applyNumberFormat="1" applyFont="1" applyBorder="1" applyAlignment="1" applyProtection="1">
      <alignment horizontal="right" vertical="center" shrinkToFit="1"/>
      <protection locked="0"/>
    </xf>
    <xf numFmtId="177" fontId="34" fillId="0" borderId="189" xfId="12" applyNumberFormat="1" applyFont="1" applyBorder="1" applyAlignment="1" applyProtection="1">
      <alignment horizontal="right" vertical="center" shrinkToFit="1"/>
      <protection locked="0"/>
    </xf>
    <xf numFmtId="177" fontId="34" fillId="0" borderId="190" xfId="12" applyNumberFormat="1" applyFont="1" applyBorder="1" applyAlignment="1" applyProtection="1">
      <alignment horizontal="right" vertical="center" shrinkToFit="1"/>
      <protection locked="0"/>
    </xf>
    <xf numFmtId="177" fontId="34" fillId="0" borderId="191" xfId="12" applyNumberFormat="1" applyFont="1" applyBorder="1" applyAlignment="1" applyProtection="1">
      <alignment horizontal="right" vertical="center" shrinkToFit="1"/>
      <protection locked="0"/>
    </xf>
    <xf numFmtId="177" fontId="34" fillId="0" borderId="192" xfId="20" applyNumberFormat="1" applyFont="1" applyBorder="1" applyAlignment="1" applyProtection="1">
      <alignment horizontal="right" vertical="center" shrinkToFit="1"/>
      <protection locked="0"/>
    </xf>
    <xf numFmtId="177" fontId="34" fillId="0" borderId="193" xfId="20" applyNumberFormat="1" applyFont="1" applyBorder="1" applyAlignment="1" applyProtection="1">
      <alignment horizontal="right" vertical="center" shrinkToFit="1"/>
      <protection locked="0"/>
    </xf>
    <xf numFmtId="177" fontId="34" fillId="0" borderId="194" xfId="20" applyNumberFormat="1" applyFont="1" applyBorder="1" applyAlignment="1" applyProtection="1">
      <alignment horizontal="right" vertical="center" shrinkToFit="1"/>
      <protection locked="0"/>
    </xf>
    <xf numFmtId="177" fontId="34" fillId="0" borderId="195" xfId="20" applyNumberFormat="1" applyFont="1" applyBorder="1" applyAlignment="1" applyProtection="1">
      <alignment horizontal="right" vertical="center" shrinkToFit="1"/>
      <protection locked="0"/>
    </xf>
    <xf numFmtId="177" fontId="34" fillId="0" borderId="196" xfId="20" applyNumberFormat="1" applyFont="1" applyBorder="1" applyAlignment="1" applyProtection="1">
      <alignment horizontal="right" vertical="center" shrinkToFit="1"/>
      <protection locked="0"/>
    </xf>
    <xf numFmtId="177" fontId="34" fillId="0" borderId="197" xfId="12" applyNumberFormat="1" applyFont="1" applyBorder="1" applyAlignment="1" applyProtection="1">
      <alignment horizontal="right" vertical="center" shrinkToFit="1"/>
      <protection locked="0"/>
    </xf>
    <xf numFmtId="177" fontId="34" fillId="0" borderId="198" xfId="20" applyNumberFormat="1" applyFont="1" applyBorder="1" applyAlignment="1" applyProtection="1">
      <alignment horizontal="right" vertical="center" shrinkToFit="1"/>
      <protection locked="0"/>
    </xf>
    <xf numFmtId="177" fontId="34" fillId="0" borderId="199" xfId="20" applyNumberFormat="1" applyFont="1" applyBorder="1" applyAlignment="1" applyProtection="1">
      <alignment horizontal="right" vertical="center" shrinkToFit="1"/>
      <protection locked="0"/>
    </xf>
    <xf numFmtId="177" fontId="34" fillId="0" borderId="200" xfId="20" applyNumberFormat="1" applyFont="1" applyBorder="1" applyAlignment="1" applyProtection="1">
      <alignment horizontal="right" vertical="center" shrinkToFit="1"/>
      <protection locked="0"/>
    </xf>
    <xf numFmtId="177" fontId="34" fillId="0" borderId="201" xfId="20" applyNumberFormat="1" applyFont="1" applyBorder="1" applyAlignment="1" applyProtection="1">
      <alignment horizontal="right" vertical="center" shrinkToFit="1"/>
      <protection locked="0"/>
    </xf>
  </cellXfs>
  <cellStyles count="21">
    <cellStyle name="Excel Built-in Explanatory Text" xfId="20" xr:uid="{D60B249D-2BF6-4656-967B-413DFA286A3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71279</c:v>
                </c:pt>
                <c:pt idx="2">
                  <c:v>74994</c:v>
                </c:pt>
                <c:pt idx="3">
                  <c:v>71849</c:v>
                </c:pt>
                <c:pt idx="4">
                  <c:v>82962</c:v>
                </c:pt>
              </c:numCache>
            </c:numRef>
          </c:val>
          <c:smooth val="0"/>
          <c:extLst>
            <c:ext xmlns:c16="http://schemas.microsoft.com/office/drawing/2014/chart" uri="{C3380CC4-5D6E-409C-BE32-E72D297353CC}">
              <c16:uniqueId val="{00000000-8AA2-497C-A32D-27BCD4EC3D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67255</c:v>
                </c:pt>
                <c:pt idx="1">
                  <c:v>75739</c:v>
                </c:pt>
                <c:pt idx="2">
                  <c:v>69781</c:v>
                </c:pt>
                <c:pt idx="3">
                  <c:v>73093</c:v>
                </c:pt>
                <c:pt idx="4">
                  <c:v>101347</c:v>
                </c:pt>
              </c:numCache>
            </c:numRef>
          </c:val>
          <c:smooth val="0"/>
          <c:extLst>
            <c:ext xmlns:c16="http://schemas.microsoft.com/office/drawing/2014/chart" uri="{C3380CC4-5D6E-409C-BE32-E72D297353CC}">
              <c16:uniqueId val="{00000001-8AA2-497C-A32D-27BCD4EC3DE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12.8</c:v>
                </c:pt>
                <c:pt idx="1">
                  <c:v>10.28</c:v>
                </c:pt>
                <c:pt idx="2">
                  <c:v>16.010000000000002</c:v>
                </c:pt>
                <c:pt idx="3">
                  <c:v>15.98</c:v>
                </c:pt>
                <c:pt idx="4">
                  <c:v>13.31</c:v>
                </c:pt>
              </c:numCache>
            </c:numRef>
          </c:val>
          <c:extLst>
            <c:ext xmlns:c16="http://schemas.microsoft.com/office/drawing/2014/chart" uri="{C3380CC4-5D6E-409C-BE32-E72D297353CC}">
              <c16:uniqueId val="{00000000-2FB6-4E58-88CB-CA04D4740D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22.73</c:v>
                </c:pt>
                <c:pt idx="1">
                  <c:v>28.48</c:v>
                </c:pt>
                <c:pt idx="2">
                  <c:v>27.92</c:v>
                </c:pt>
                <c:pt idx="3">
                  <c:v>26.26</c:v>
                </c:pt>
                <c:pt idx="4">
                  <c:v>24.05</c:v>
                </c:pt>
              </c:numCache>
            </c:numRef>
          </c:val>
          <c:extLst>
            <c:ext xmlns:c16="http://schemas.microsoft.com/office/drawing/2014/chart" uri="{C3380CC4-5D6E-409C-BE32-E72D297353CC}">
              <c16:uniqueId val="{00000001-2FB6-4E58-88CB-CA04D4740D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3.39</c:v>
                </c:pt>
                <c:pt idx="1">
                  <c:v>7.38</c:v>
                </c:pt>
                <c:pt idx="2">
                  <c:v>4.57</c:v>
                </c:pt>
                <c:pt idx="3">
                  <c:v>-0.72</c:v>
                </c:pt>
                <c:pt idx="4">
                  <c:v>-3.53</c:v>
                </c:pt>
              </c:numCache>
            </c:numRef>
          </c:val>
          <c:smooth val="0"/>
          <c:extLst>
            <c:ext xmlns:c16="http://schemas.microsoft.com/office/drawing/2014/chart" uri="{C3380CC4-5D6E-409C-BE32-E72D297353CC}">
              <c16:uniqueId val="{00000002-2FB6-4E58-88CB-CA04D4740D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0BC-49E2-8343-A0F472EFCB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0BC-49E2-8343-A0F472EFCB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0BC-49E2-8343-A0F472EFCB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0BC-49E2-8343-A0F472EFCB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0BC-49E2-8343-A0F472EFCB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0.15</c:v>
                </c:pt>
                <c:pt idx="4">
                  <c:v>#N/A</c:v>
                </c:pt>
                <c:pt idx="5">
                  <c:v>0.17</c:v>
                </c:pt>
                <c:pt idx="6">
                  <c:v>#N/A</c:v>
                </c:pt>
                <c:pt idx="7">
                  <c:v>0.2</c:v>
                </c:pt>
                <c:pt idx="8">
                  <c:v>#N/A</c:v>
                </c:pt>
                <c:pt idx="9">
                  <c:v>0.22</c:v>
                </c:pt>
              </c:numCache>
            </c:numRef>
          </c:val>
          <c:extLst>
            <c:ext xmlns:c16="http://schemas.microsoft.com/office/drawing/2014/chart" uri="{C3380CC4-5D6E-409C-BE32-E72D297353CC}">
              <c16:uniqueId val="{00000005-10BC-49E2-8343-A0F472EFCB6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1.4</c:v>
                </c:pt>
                <c:pt idx="4">
                  <c:v>#N/A</c:v>
                </c:pt>
                <c:pt idx="5">
                  <c:v>1.93</c:v>
                </c:pt>
                <c:pt idx="6">
                  <c:v>#N/A</c:v>
                </c:pt>
                <c:pt idx="7">
                  <c:v>3.34</c:v>
                </c:pt>
                <c:pt idx="8">
                  <c:v>#N/A</c:v>
                </c:pt>
                <c:pt idx="9">
                  <c:v>3.92</c:v>
                </c:pt>
              </c:numCache>
            </c:numRef>
          </c:val>
          <c:extLst>
            <c:ext xmlns:c16="http://schemas.microsoft.com/office/drawing/2014/chart" uri="{C3380CC4-5D6E-409C-BE32-E72D297353CC}">
              <c16:uniqueId val="{00000006-10BC-49E2-8343-A0F472EFCB6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5.56</c:v>
                </c:pt>
                <c:pt idx="2">
                  <c:v>#N/A</c:v>
                </c:pt>
                <c:pt idx="3">
                  <c:v>5.65</c:v>
                </c:pt>
                <c:pt idx="4">
                  <c:v>#N/A</c:v>
                </c:pt>
                <c:pt idx="5">
                  <c:v>5.49</c:v>
                </c:pt>
                <c:pt idx="6">
                  <c:v>#N/A</c:v>
                </c:pt>
                <c:pt idx="7">
                  <c:v>5.77</c:v>
                </c:pt>
                <c:pt idx="8">
                  <c:v>#N/A</c:v>
                </c:pt>
                <c:pt idx="9">
                  <c:v>5.17</c:v>
                </c:pt>
              </c:numCache>
            </c:numRef>
          </c:val>
          <c:extLst>
            <c:ext xmlns:c16="http://schemas.microsoft.com/office/drawing/2014/chart" uri="{C3380CC4-5D6E-409C-BE32-E72D297353CC}">
              <c16:uniqueId val="{00000007-10BC-49E2-8343-A0F472EFCB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12.79</c:v>
                </c:pt>
                <c:pt idx="2">
                  <c:v>#N/A</c:v>
                </c:pt>
                <c:pt idx="3">
                  <c:v>10.28</c:v>
                </c:pt>
                <c:pt idx="4">
                  <c:v>#N/A</c:v>
                </c:pt>
                <c:pt idx="5">
                  <c:v>16</c:v>
                </c:pt>
                <c:pt idx="6">
                  <c:v>#N/A</c:v>
                </c:pt>
                <c:pt idx="7">
                  <c:v>15.98</c:v>
                </c:pt>
                <c:pt idx="8">
                  <c:v>#N/A</c:v>
                </c:pt>
                <c:pt idx="9">
                  <c:v>13.3</c:v>
                </c:pt>
              </c:numCache>
            </c:numRef>
          </c:val>
          <c:extLst>
            <c:ext xmlns:c16="http://schemas.microsoft.com/office/drawing/2014/chart" uri="{C3380CC4-5D6E-409C-BE32-E72D297353CC}">
              <c16:uniqueId val="{00000008-10BC-49E2-8343-A0F472EFCB68}"/>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1.0900000000000001</c:v>
                </c:pt>
                <c:pt idx="1">
                  <c:v>#N/A</c:v>
                </c:pt>
                <c:pt idx="2">
                  <c:v>0.57999999999999996</c:v>
                </c:pt>
                <c:pt idx="3">
                  <c:v>#N/A</c:v>
                </c:pt>
                <c:pt idx="4">
                  <c:v>1.36</c:v>
                </c:pt>
                <c:pt idx="5">
                  <c:v>#N/A</c:v>
                </c:pt>
                <c:pt idx="6">
                  <c:v>2.66</c:v>
                </c:pt>
                <c:pt idx="7">
                  <c:v>#N/A</c:v>
                </c:pt>
                <c:pt idx="8">
                  <c:v>0.15</c:v>
                </c:pt>
                <c:pt idx="9">
                  <c:v>#N/A</c:v>
                </c:pt>
              </c:numCache>
            </c:numRef>
          </c:val>
          <c:extLst>
            <c:ext xmlns:c16="http://schemas.microsoft.com/office/drawing/2014/chart" uri="{C3380CC4-5D6E-409C-BE32-E72D297353CC}">
              <c16:uniqueId val="{00000009-10BC-49E2-8343-A0F472EFCB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1767</c:v>
                </c:pt>
                <c:pt idx="5">
                  <c:v>1749</c:v>
                </c:pt>
                <c:pt idx="8">
                  <c:v>1721</c:v>
                </c:pt>
                <c:pt idx="11">
                  <c:v>1651</c:v>
                </c:pt>
                <c:pt idx="14">
                  <c:v>1614</c:v>
                </c:pt>
              </c:numCache>
            </c:numRef>
          </c:val>
          <c:extLst>
            <c:ext xmlns:c16="http://schemas.microsoft.com/office/drawing/2014/chart" uri="{C3380CC4-5D6E-409C-BE32-E72D297353CC}">
              <c16:uniqueId val="{00000000-16D0-4288-9C0F-EF3F04987D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D0-4288-9C0F-EF3F04987D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D0-4288-9C0F-EF3F04987D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c:v>
                </c:pt>
                <c:pt idx="3">
                  <c:v>83</c:v>
                </c:pt>
                <c:pt idx="6">
                  <c:v>82</c:v>
                </c:pt>
                <c:pt idx="9">
                  <c:v>80</c:v>
                </c:pt>
                <c:pt idx="12">
                  <c:v>102</c:v>
                </c:pt>
              </c:numCache>
            </c:numRef>
          </c:val>
          <c:extLst>
            <c:ext xmlns:c16="http://schemas.microsoft.com/office/drawing/2014/chart" uri="{C3380CC4-5D6E-409C-BE32-E72D297353CC}">
              <c16:uniqueId val="{00000003-16D0-4288-9C0F-EF3F04987D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251</c:v>
                </c:pt>
                <c:pt idx="3">
                  <c:v>243</c:v>
                </c:pt>
                <c:pt idx="6">
                  <c:v>246</c:v>
                </c:pt>
                <c:pt idx="9">
                  <c:v>276</c:v>
                </c:pt>
                <c:pt idx="12">
                  <c:v>280</c:v>
                </c:pt>
              </c:numCache>
            </c:numRef>
          </c:val>
          <c:extLst>
            <c:ext xmlns:c16="http://schemas.microsoft.com/office/drawing/2014/chart" uri="{C3380CC4-5D6E-409C-BE32-E72D297353CC}">
              <c16:uniqueId val="{00000004-16D0-4288-9C0F-EF3F04987D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D0-4288-9C0F-EF3F04987D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D0-4288-9C0F-EF3F04987D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2040</c:v>
                </c:pt>
                <c:pt idx="3">
                  <c:v>1998</c:v>
                </c:pt>
                <c:pt idx="6">
                  <c:v>2004</c:v>
                </c:pt>
                <c:pt idx="9">
                  <c:v>1976</c:v>
                </c:pt>
                <c:pt idx="12">
                  <c:v>2005</c:v>
                </c:pt>
              </c:numCache>
            </c:numRef>
          </c:val>
          <c:extLst>
            <c:ext xmlns:c16="http://schemas.microsoft.com/office/drawing/2014/chart" uri="{C3380CC4-5D6E-409C-BE32-E72D297353CC}">
              <c16:uniqueId val="{00000007-16D0-4288-9C0F-EF3F04987D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619</c:v>
                </c:pt>
                <c:pt idx="2">
                  <c:v>#N/A</c:v>
                </c:pt>
                <c:pt idx="3">
                  <c:v>#N/A</c:v>
                </c:pt>
                <c:pt idx="4">
                  <c:v>575</c:v>
                </c:pt>
                <c:pt idx="5">
                  <c:v>#N/A</c:v>
                </c:pt>
                <c:pt idx="6">
                  <c:v>#N/A</c:v>
                </c:pt>
                <c:pt idx="7">
                  <c:v>611</c:v>
                </c:pt>
                <c:pt idx="8">
                  <c:v>#N/A</c:v>
                </c:pt>
                <c:pt idx="9">
                  <c:v>#N/A</c:v>
                </c:pt>
                <c:pt idx="10">
                  <c:v>681</c:v>
                </c:pt>
                <c:pt idx="11">
                  <c:v>#N/A</c:v>
                </c:pt>
                <c:pt idx="12">
                  <c:v>#N/A</c:v>
                </c:pt>
                <c:pt idx="13">
                  <c:v>773</c:v>
                </c:pt>
                <c:pt idx="14">
                  <c:v>#N/A</c:v>
                </c:pt>
              </c:numCache>
            </c:numRef>
          </c:val>
          <c:smooth val="0"/>
          <c:extLst>
            <c:ext xmlns:c16="http://schemas.microsoft.com/office/drawing/2014/chart" uri="{C3380CC4-5D6E-409C-BE32-E72D297353CC}">
              <c16:uniqueId val="{00000008-16D0-4288-9C0F-EF3F04987D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18889</c:v>
                </c:pt>
                <c:pt idx="5">
                  <c:v>17962</c:v>
                </c:pt>
                <c:pt idx="8">
                  <c:v>16669</c:v>
                </c:pt>
                <c:pt idx="11">
                  <c:v>15648</c:v>
                </c:pt>
                <c:pt idx="14">
                  <c:v>15044</c:v>
                </c:pt>
              </c:numCache>
            </c:numRef>
          </c:val>
          <c:extLst>
            <c:ext xmlns:c16="http://schemas.microsoft.com/office/drawing/2014/chart" uri="{C3380CC4-5D6E-409C-BE32-E72D297353CC}">
              <c16:uniqueId val="{00000000-AB93-49B6-9FA6-EA7638DD14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B93-49B6-9FA6-EA7638DD14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6422</c:v>
                </c:pt>
                <c:pt idx="5">
                  <c:v>7371</c:v>
                </c:pt>
                <c:pt idx="8">
                  <c:v>7230</c:v>
                </c:pt>
                <c:pt idx="11">
                  <c:v>7029</c:v>
                </c:pt>
                <c:pt idx="14">
                  <c:v>8144</c:v>
                </c:pt>
              </c:numCache>
            </c:numRef>
          </c:val>
          <c:extLst>
            <c:ext xmlns:c16="http://schemas.microsoft.com/office/drawing/2014/chart" uri="{C3380CC4-5D6E-409C-BE32-E72D297353CC}">
              <c16:uniqueId val="{00000002-AB93-49B6-9FA6-EA7638DD14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93-49B6-9FA6-EA7638DD14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93-49B6-9FA6-EA7638DD14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93-49B6-9FA6-EA7638DD14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453</c:v>
                </c:pt>
                <c:pt idx="3">
                  <c:v>454</c:v>
                </c:pt>
                <c:pt idx="6">
                  <c:v>317</c:v>
                </c:pt>
                <c:pt idx="9">
                  <c:v>244</c:v>
                </c:pt>
                <c:pt idx="12">
                  <c:v>219</c:v>
                </c:pt>
              </c:numCache>
            </c:numRef>
          </c:val>
          <c:extLst>
            <c:ext xmlns:c16="http://schemas.microsoft.com/office/drawing/2014/chart" uri="{C3380CC4-5D6E-409C-BE32-E72D297353CC}">
              <c16:uniqueId val="{00000006-AB93-49B6-9FA6-EA7638DD14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364</c:v>
                </c:pt>
                <c:pt idx="3">
                  <c:v>358</c:v>
                </c:pt>
                <c:pt idx="6">
                  <c:v>572</c:v>
                </c:pt>
                <c:pt idx="9">
                  <c:v>530</c:v>
                </c:pt>
                <c:pt idx="12">
                  <c:v>560</c:v>
                </c:pt>
              </c:numCache>
            </c:numRef>
          </c:val>
          <c:extLst>
            <c:ext xmlns:c16="http://schemas.microsoft.com/office/drawing/2014/chart" uri="{C3380CC4-5D6E-409C-BE32-E72D297353CC}">
              <c16:uniqueId val="{00000007-AB93-49B6-9FA6-EA7638DD14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3576</c:v>
                </c:pt>
                <c:pt idx="3">
                  <c:v>3312</c:v>
                </c:pt>
                <c:pt idx="6">
                  <c:v>3050</c:v>
                </c:pt>
                <c:pt idx="9">
                  <c:v>3034</c:v>
                </c:pt>
                <c:pt idx="12">
                  <c:v>3004</c:v>
                </c:pt>
              </c:numCache>
            </c:numRef>
          </c:val>
          <c:extLst>
            <c:ext xmlns:c16="http://schemas.microsoft.com/office/drawing/2014/chart" uri="{C3380CC4-5D6E-409C-BE32-E72D297353CC}">
              <c16:uniqueId val="{00000008-AB93-49B6-9FA6-EA7638DD14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93-49B6-9FA6-EA7638DD14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20873</c:v>
                </c:pt>
                <c:pt idx="3">
                  <c:v>20367</c:v>
                </c:pt>
                <c:pt idx="6">
                  <c:v>19711</c:v>
                </c:pt>
                <c:pt idx="9">
                  <c:v>19217</c:v>
                </c:pt>
                <c:pt idx="12">
                  <c:v>18979</c:v>
                </c:pt>
              </c:numCache>
            </c:numRef>
          </c:val>
          <c:extLst>
            <c:ext xmlns:c16="http://schemas.microsoft.com/office/drawing/2014/chart" uri="{C3380CC4-5D6E-409C-BE32-E72D297353CC}">
              <c16:uniqueId val="{0000000A-AB93-49B6-9FA6-EA7638DD14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348</c:v>
                </c:pt>
                <c:pt idx="11">
                  <c:v>#N/A</c:v>
                </c:pt>
                <c:pt idx="12">
                  <c:v>#N/A</c:v>
                </c:pt>
                <c:pt idx="13">
                  <c:v>0</c:v>
                </c:pt>
                <c:pt idx="14">
                  <c:v>#N/A</c:v>
                </c:pt>
              </c:numCache>
            </c:numRef>
          </c:val>
          <c:smooth val="0"/>
          <c:extLst>
            <c:ext xmlns:c16="http://schemas.microsoft.com/office/drawing/2014/chart" uri="{C3380CC4-5D6E-409C-BE32-E72D297353CC}">
              <c16:uniqueId val="{0000000B-AB93-49B6-9FA6-EA7638DD14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3422</c:v>
                </c:pt>
                <c:pt idx="1">
                  <c:v>3291</c:v>
                </c:pt>
                <c:pt idx="2">
                  <c:v>3114</c:v>
                </c:pt>
              </c:numCache>
            </c:numRef>
          </c:val>
          <c:extLst>
            <c:ext xmlns:c16="http://schemas.microsoft.com/office/drawing/2014/chart" uri="{C3380CC4-5D6E-409C-BE32-E72D297353CC}">
              <c16:uniqueId val="{00000000-FEC0-4920-9467-CD3ABD40D1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2716</c:v>
                </c:pt>
                <c:pt idx="1">
                  <c:v>2573</c:v>
                </c:pt>
                <c:pt idx="2">
                  <c:v>2840</c:v>
                </c:pt>
              </c:numCache>
            </c:numRef>
          </c:val>
          <c:extLst>
            <c:ext xmlns:c16="http://schemas.microsoft.com/office/drawing/2014/chart" uri="{C3380CC4-5D6E-409C-BE32-E72D297353CC}">
              <c16:uniqueId val="{00000001-FEC0-4920-9467-CD3ABD40D1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3610</c:v>
                </c:pt>
                <c:pt idx="1">
                  <c:v>3354</c:v>
                </c:pt>
                <c:pt idx="2">
                  <c:v>3455</c:v>
                </c:pt>
              </c:numCache>
            </c:numRef>
          </c:val>
          <c:extLst>
            <c:ext xmlns:c16="http://schemas.microsoft.com/office/drawing/2014/chart" uri="{C3380CC4-5D6E-409C-BE32-E72D297353CC}">
              <c16:uniqueId val="{00000002-FEC0-4920-9467-CD3ABD40D1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新規に借り入れた起債に占める合併特例債の割合が少なく、また既存の合併特例債の償還も進んでいることから算入公債費等が年々減少し、実質公債比率の分子は悪化している。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合併特例債の発行可能残額もほとんどなく、算入公債費等は今後も減少することが予想されることから、各種事業の精査や新たな起債の抑制およびより有利な地方債の選択などを強化していく。</a:t>
          </a: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年度をピークに年々減少している。しかし、合併特例債の償還が進み年々基準財政需要額算入見込額が減少している。そのため今後は将来負担比率の分子は徐々に悪化する見込みとなっている。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今後も社会保障費等で財政需要の増加が予想され、基金の積立は難しい状況となるが、公共施設の整備も予定されているため、これまで以上に公債費の適正化に取り組んでいく。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ふるさと納税の増加や土地売払収入があったこと等により基金全体の残高は前年度より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人口増、高齢化等の要因で今後の財政需要も増加してくことが確実視される中、健全な財政運営を維持していくため、現時点と同程度の基金残高を維持できるよう取り組んでいく。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まちづくり振興基金：市民の連携の強化及び地域振興のための事業費用に充てる。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ふるさとユイマール基金：寄附者が指定したまちづくりの基本方針に関する事業費用に充てる。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南城市公共施設等総合管理基金：長期にわたり安全かつ快適な公共施設等の保全及び財政の健全な運営に資するために充てる。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退職手当特別負担金引当基金：職員の退職手当の支給に要する費用に充てる特別負担金に充てる。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南城市歴史文化観光資源整備基金：世界遺産の斎場御嶽やその周辺に位置する歴史・文化遺産及び観光資源の保全と整備費用に充てる。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まちづくり振興基金：地域振興事業費用へ充てたことにより減少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ふるさとユイマール基金：ふるさと納税の増加により増加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南城市公共施設等総合管理基金：土地売却収入等を財源に積み立てしたことにより増加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退職手当特別負担金引当基金：退職手当特別負担金へ充てたことにより減少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南城市歴史文化観光資源整備基金：施設収入が取り崩し額を下回ったことにより減少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まちづくり振興基金：まちづくり振興に伴う財政需要に備えると共に、必要に応じて市民の連携の強化及び地域振興のための事業に充てる。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ふるさとユイマール基金：財源が寄付金であるため、寄付者の本市への思いを適切に把握し、その思いを具体化するための事業に充てる。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南城市公共施設等総合管理基金：土地建物貸付収入を原資に将来の公共施設の老朽化や適正な管理運営に努め、財政の健全な運営に資する。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退職手当特別負担金引当基金：退職手当支給に要する費用に充てる特別負担金が、財政を圧迫しないよう適切な基金残高を維持していく。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南城市歴史文化観光資源整備基金：斎場御嶽やその周辺に位置する歴史・文化遺産及び観光資源の保全と整備を行っていく。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決算余剰金にて積戻しはしているものの、扶助費等の財政需要が増えており財政調整基金を充てたため、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災害などの臨時的な財政需要や今後の社会保障費等の歳出など年度間の財源不足に備えて、現時点と同程度の基金残高を維持できるよう取り組んでいく。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百万円を取崩し、土地売払収入や運用利子等を原資として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将来の債務償還への備えとして、運用利子等を積立てできるように努める。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46,929
46,466
49.94
34,035,662
32,050,214
1,723,123
12,948,762
18,978,972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0.37〜0.38</a:t>
          </a:r>
          <a:r>
            <a:rPr kumimoji="1" lang="ja-JP" altLang="en-US" sz="1300">
              <a:latin typeface="ＭＳ Ｐゴシック" panose="020B0600070205080204" pitchFamily="50" charset="-128"/>
              <a:ea typeface="ＭＳ Ｐゴシック" panose="020B0600070205080204" pitchFamily="50" charset="-128"/>
            </a:rPr>
            <a:t>の水準で横ばいで推移しており、依然として普通交付税に大きく依存した財政構造となっている。令和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地方税収入が固定資産税の増（分譲住宅・アパートの新築増）や地方消費税交付金の増加等により若干の改善傾向が見られるものの、社会保障関係経費の増大等により財政需要も拡大しており、財政力指数の大幅な改善には至っていない。今後も定住促進や産業振興による税源涵養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ポイント改善した。経常一般財源等については、地方税（固定資産税の増等）、地方交付税（普通交付税の増）、地方消費税交付金の増加等により前年度比</a:t>
          </a:r>
          <a:r>
            <a:rPr kumimoji="1" lang="en-US" altLang="ja-JP" sz="1300">
              <a:latin typeface="ＭＳ Ｐゴシック" panose="020B0600070205080204" pitchFamily="50" charset="-128"/>
              <a:ea typeface="ＭＳ Ｐゴシック" panose="020B0600070205080204" pitchFamily="50" charset="-128"/>
            </a:rPr>
            <a:t>503,688</a:t>
          </a:r>
          <a:r>
            <a:rPr kumimoji="1" lang="ja-JP" altLang="en-US" sz="1300">
              <a:latin typeface="ＭＳ Ｐゴシック" panose="020B0600070205080204" pitchFamily="50" charset="-128"/>
              <a:ea typeface="ＭＳ Ｐゴシック" panose="020B0600070205080204" pitchFamily="50" charset="-128"/>
            </a:rPr>
            <a:t>千円の増加となった。一方、経常経費充当一般財源等については、人件費（職員給・期末手当等の増）、扶助費（障害者福祉費・法人保育園等運営費負担事業等の増）、繰出金（国民健康保険事業特別会計・下水道事業会計への繰出増）の増加により前年度比</a:t>
          </a:r>
          <a:r>
            <a:rPr kumimoji="1" lang="en-US" altLang="ja-JP" sz="1300">
              <a:latin typeface="ＭＳ Ｐゴシック" panose="020B0600070205080204" pitchFamily="50" charset="-128"/>
              <a:ea typeface="ＭＳ Ｐゴシック" panose="020B0600070205080204" pitchFamily="50" charset="-128"/>
            </a:rPr>
            <a:t>350,546</a:t>
          </a:r>
          <a:r>
            <a:rPr kumimoji="1" lang="ja-JP" altLang="en-US" sz="1300">
              <a:latin typeface="ＭＳ Ｐゴシック" panose="020B0600070205080204" pitchFamily="50" charset="-128"/>
              <a:ea typeface="ＭＳ Ｐゴシック" panose="020B0600070205080204" pitchFamily="50" charset="-128"/>
            </a:rPr>
            <a:t>千円の増加となった。分母の伸びが分子の伸びを上回ったことにより比率が改善した。類似団体平均と比較して良好な水準を維持しているが、扶助費や繰出金の増加傾向が続いており、引き続き経費の適正化に努める。</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165354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41857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71899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35052</xdr:rowOff>
    </xdr:from>
    <xdr:to>
      <xdr:col>19</xdr:col>
      <xdr:colOff>133350</xdr:colOff>
      <xdr:row>60</xdr:row>
      <xdr:rowOff>165354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3220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141478</xdr:rowOff>
    </xdr:from>
    <xdr:to>
      <xdr:col>15</xdr:col>
      <xdr:colOff>82550</xdr:colOff>
      <xdr:row>60</xdr:row>
      <xdr:rowOff>35052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08557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141478</xdr:rowOff>
    </xdr:from>
    <xdr:to>
      <xdr:col>11</xdr:col>
      <xdr:colOff>31750</xdr:colOff>
      <xdr:row>60</xdr:row>
      <xdr:rowOff>30226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08557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80772</xdr:rowOff>
    </xdr:from>
    <xdr:to>
      <xdr:col>23</xdr:col>
      <xdr:colOff>184150</xdr:colOff>
      <xdr:row>61</xdr:row>
      <xdr:rowOff>10922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97299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114554</xdr:rowOff>
    </xdr:from>
    <xdr:to>
      <xdr:col>19</xdr:col>
      <xdr:colOff>184150</xdr:colOff>
      <xdr:row>61</xdr:row>
      <xdr:rowOff>44704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54881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170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155702</xdr:rowOff>
    </xdr:from>
    <xdr:to>
      <xdr:col>15</xdr:col>
      <xdr:colOff>133350</xdr:colOff>
      <xdr:row>60</xdr:row>
      <xdr:rowOff>85852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96029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90678</xdr:rowOff>
    </xdr:from>
    <xdr:to>
      <xdr:col>11</xdr:col>
      <xdr:colOff>82550</xdr:colOff>
      <xdr:row>59</xdr:row>
      <xdr:rowOff>20828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0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31005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80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150876</xdr:rowOff>
    </xdr:from>
    <xdr:to>
      <xdr:col>7</xdr:col>
      <xdr:colOff>31750</xdr:colOff>
      <xdr:row>60</xdr:row>
      <xdr:rowOff>81026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91203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2,409</a:t>
          </a:r>
          <a:r>
            <a:rPr kumimoji="1" lang="ja-JP" altLang="en-US" sz="1300">
              <a:latin typeface="ＭＳ Ｐゴシック" panose="020B0600070205080204" pitchFamily="50" charset="-128"/>
              <a:ea typeface="ＭＳ Ｐゴシック" panose="020B0600070205080204" pitchFamily="50" charset="-128"/>
            </a:rPr>
            <a:t>円増となったが、類似団体平均及び県平均を下回っている。引き続き、定員管理や給与の適正化、民間活用、公共施設の統合等に取り組み、コスト削減に努めていく。</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1663</xdr:rowOff>
    </xdr:from>
    <xdr:to>
      <xdr:col>23</xdr:col>
      <xdr:colOff>133350</xdr:colOff>
      <xdr:row>83</xdr:row>
      <xdr:rowOff>7476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2013"/>
          <a:ext cx="8382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167044</xdr:rowOff>
    </xdr:from>
    <xdr:to>
      <xdr:col>19</xdr:col>
      <xdr:colOff>133350</xdr:colOff>
      <xdr:row>83</xdr:row>
      <xdr:rowOff>1663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25944"/>
          <a:ext cx="8890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167044</xdr:rowOff>
    </xdr:from>
    <xdr:to>
      <xdr:col>15</xdr:col>
      <xdr:colOff>82550</xdr:colOff>
      <xdr:row>83</xdr:row>
      <xdr:rowOff>4987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25944"/>
          <a:ext cx="889000" cy="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4987</xdr:rowOff>
    </xdr:from>
    <xdr:to>
      <xdr:col>11</xdr:col>
      <xdr:colOff>31750</xdr:colOff>
      <xdr:row>83</xdr:row>
      <xdr:rowOff>17120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35337"/>
          <a:ext cx="889000" cy="1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70579</xdr:rowOff>
    </xdr:from>
    <xdr:to>
      <xdr:col>7</xdr:col>
      <xdr:colOff>31750</xdr:colOff>
      <xdr:row>84</xdr:row>
      <xdr:rowOff>729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156956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8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128126</xdr:rowOff>
    </xdr:from>
    <xdr:to>
      <xdr:col>23</xdr:col>
      <xdr:colOff>184150</xdr:colOff>
      <xdr:row>83</xdr:row>
      <xdr:rowOff>58276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49403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0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122313</xdr:rowOff>
    </xdr:from>
    <xdr:to>
      <xdr:col>19</xdr:col>
      <xdr:colOff>184150</xdr:colOff>
      <xdr:row>83</xdr:row>
      <xdr:rowOff>52463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62640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116244</xdr:rowOff>
    </xdr:from>
    <xdr:to>
      <xdr:col>15</xdr:col>
      <xdr:colOff>133350</xdr:colOff>
      <xdr:row>83</xdr:row>
      <xdr:rowOff>46394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56571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4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125637</xdr:rowOff>
    </xdr:from>
    <xdr:to>
      <xdr:col>11</xdr:col>
      <xdr:colOff>82550</xdr:colOff>
      <xdr:row>83</xdr:row>
      <xdr:rowOff>55787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65964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5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137770</xdr:rowOff>
    </xdr:from>
    <xdr:to>
      <xdr:col>7</xdr:col>
      <xdr:colOff>31750</xdr:colOff>
      <xdr:row>83</xdr:row>
      <xdr:rowOff>67920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78097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年間を通じて</a:t>
          </a:r>
          <a:r>
            <a:rPr kumimoji="1" lang="en-US" altLang="ja-JP" sz="1300">
              <a:latin typeface="ＭＳ Ｐゴシック" panose="020B0600070205080204" pitchFamily="50" charset="-128"/>
              <a:ea typeface="ＭＳ Ｐゴシック" panose="020B0600070205080204" pitchFamily="50" charset="-128"/>
            </a:rPr>
            <a:t>97〜98</a:t>
          </a:r>
          <a:r>
            <a:rPr kumimoji="1" lang="ja-JP" altLang="en-US" sz="1300">
              <a:latin typeface="ＭＳ Ｐゴシック" panose="020B0600070205080204" pitchFamily="50" charset="-128"/>
              <a:ea typeface="ＭＳ Ｐゴシック" panose="020B0600070205080204" pitchFamily="50" charset="-128"/>
            </a:rPr>
            <a:t>台で安定的に推移しており、国の給与水準と概ね均衡した水準を維持している。引き続き給与の適正化に努める。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133350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47370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06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116114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947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48079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54627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8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83656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第２次定員適正化計画に基づき、スクラップ＆ビルドの徹底や会計年度任用職員の活用等により、適正な定員管理を推進してきた結果、類似団体内でも最低水準に近い職員数となっている。令和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年度は前年度の</a:t>
          </a:r>
          <a:r>
            <a:rPr kumimoji="1" lang="en-US" altLang="ja-JP" sz="1300">
              <a:latin typeface="ＭＳ Ｐゴシック" panose="020B0600070205080204" pitchFamily="50" charset="-128"/>
              <a:ea typeface="ＭＳ Ｐゴシック" panose="020B0600070205080204" pitchFamily="50" charset="-128"/>
            </a:rPr>
            <a:t>6.61</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人増加しており、増加する行政需要や多様化する市民ニーズへの対応のため、必要な人員の確保と業務の効率化を両立させながら、引き続き適正な定員管理に努める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140949</xdr:rowOff>
    </xdr:from>
    <xdr:to>
      <xdr:col>81</xdr:col>
      <xdr:colOff>44450</xdr:colOff>
      <xdr:row>59</xdr:row>
      <xdr:rowOff>143362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6499"/>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4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140546</xdr:rowOff>
    </xdr:from>
    <xdr:to>
      <xdr:col>77</xdr:col>
      <xdr:colOff>44450</xdr:colOff>
      <xdr:row>59</xdr:row>
      <xdr:rowOff>140949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56096"/>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140546</xdr:rowOff>
    </xdr:from>
    <xdr:to>
      <xdr:col>72</xdr:col>
      <xdr:colOff>203200</xdr:colOff>
      <xdr:row>59</xdr:row>
      <xdr:rowOff>146981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25609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146981</xdr:rowOff>
    </xdr:from>
    <xdr:to>
      <xdr:col>68</xdr:col>
      <xdr:colOff>152400</xdr:colOff>
      <xdr:row>59</xdr:row>
      <xdr:rowOff>151003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6253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65490</xdr:rowOff>
    </xdr:from>
    <xdr:to>
      <xdr:col>64</xdr:col>
      <xdr:colOff>152400</xdr:colOff>
      <xdr:row>60</xdr:row>
      <xdr:rowOff>167090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151867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92562</xdr:rowOff>
    </xdr:from>
    <xdr:to>
      <xdr:col>81</xdr:col>
      <xdr:colOff>95250</xdr:colOff>
      <xdr:row>60</xdr:row>
      <xdr:rowOff>22712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0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13839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2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90149</xdr:rowOff>
    </xdr:from>
    <xdr:to>
      <xdr:col>77</xdr:col>
      <xdr:colOff>95250</xdr:colOff>
      <xdr:row>60</xdr:row>
      <xdr:rowOff>20299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30476</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89746</xdr:rowOff>
    </xdr:from>
    <xdr:to>
      <xdr:col>73</xdr:col>
      <xdr:colOff>44450</xdr:colOff>
      <xdr:row>60</xdr:row>
      <xdr:rowOff>19896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30073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96181</xdr:rowOff>
    </xdr:from>
    <xdr:to>
      <xdr:col>68</xdr:col>
      <xdr:colOff>203200</xdr:colOff>
      <xdr:row>60</xdr:row>
      <xdr:rowOff>26331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36508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8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100203</xdr:rowOff>
    </xdr:from>
    <xdr:to>
      <xdr:col>64</xdr:col>
      <xdr:colOff>152400</xdr:colOff>
      <xdr:row>60</xdr:row>
      <xdr:rowOff>30353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40530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8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ポイント上昇したが、依然として類似団体平均を下回っている。令和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年度においては、元利償還金が前年度比</a:t>
          </a:r>
          <a:r>
            <a:rPr kumimoji="1" lang="en-US" altLang="ja-JP" sz="1300">
              <a:latin typeface="ＭＳ Ｐゴシック" panose="020B0600070205080204" pitchFamily="50" charset="-128"/>
              <a:ea typeface="ＭＳ Ｐゴシック" panose="020B0600070205080204" pitchFamily="50" charset="-128"/>
            </a:rPr>
            <a:t>29,521</a:t>
          </a:r>
          <a:r>
            <a:rPr kumimoji="1" lang="ja-JP" altLang="en-US" sz="1300">
              <a:latin typeface="ＭＳ Ｐゴシック" panose="020B0600070205080204" pitchFamily="50" charset="-128"/>
              <a:ea typeface="ＭＳ Ｐゴシック" panose="020B0600070205080204" pitchFamily="50" charset="-128"/>
            </a:rPr>
            <a:t>千円増加した一方、標準財政規模の拡大（地方税・地方交付税の増）により比率の大幅な悪化は抑制されている。地方債残高は</a:t>
          </a:r>
          <a:r>
            <a:rPr kumimoji="1" lang="en-US" altLang="ja-JP" sz="1300">
              <a:latin typeface="ＭＳ Ｐゴシック" panose="020B0600070205080204" pitchFamily="50" charset="-128"/>
              <a:ea typeface="ＭＳ Ｐゴシック" panose="020B0600070205080204" pitchFamily="50" charset="-128"/>
            </a:rPr>
            <a:t>18,978,972</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238,465</a:t>
          </a:r>
          <a:r>
            <a:rPr kumimoji="1" lang="ja-JP" altLang="en-US" sz="1300">
              <a:latin typeface="ＭＳ Ｐゴシック" panose="020B0600070205080204" pitchFamily="50" charset="-128"/>
              <a:ea typeface="ＭＳ Ｐゴシック" panose="020B0600070205080204" pitchFamily="50" charset="-128"/>
            </a:rPr>
            <a:t>千円）と減少傾向にあり、引き続き計画的な地方債の活用と償還管理に努める。</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149074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8966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103112</xdr:rowOff>
    </xdr:from>
    <xdr:to>
      <xdr:col>77</xdr:col>
      <xdr:colOff>44450</xdr:colOff>
      <xdr:row>39</xdr:row>
      <xdr:rowOff>103112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89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103112</xdr:rowOff>
    </xdr:from>
    <xdr:to>
      <xdr:col>72</xdr:col>
      <xdr:colOff>203200</xdr:colOff>
      <xdr:row>39</xdr:row>
      <xdr:rowOff>137583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7896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40</xdr:row>
      <xdr:rowOff>46567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241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52312</xdr:rowOff>
    </xdr:from>
    <xdr:to>
      <xdr:col>77</xdr:col>
      <xdr:colOff>95250</xdr:colOff>
      <xdr:row>39</xdr:row>
      <xdr:rowOff>153912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164089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52312</xdr:rowOff>
    </xdr:from>
    <xdr:to>
      <xdr:col>73</xdr:col>
      <xdr:colOff>44450</xdr:colOff>
      <xdr:row>39</xdr:row>
      <xdr:rowOff>153912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164089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であったが、令和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年度においては充当可能財源等（充当可能基金</a:t>
          </a:r>
          <a:r>
            <a:rPr kumimoji="1" lang="en-US" altLang="ja-JP" sz="1300">
              <a:latin typeface="ＭＳ Ｐゴシック" panose="020B0600070205080204" pitchFamily="50" charset="-128"/>
              <a:ea typeface="ＭＳ Ｐゴシック" panose="020B0600070205080204" pitchFamily="50" charset="-128"/>
            </a:rPr>
            <a:t>15,043,768</a:t>
          </a:r>
          <a:r>
            <a:rPr kumimoji="1" lang="ja-JP" altLang="en-US" sz="1300">
              <a:latin typeface="ＭＳ Ｐゴシック" panose="020B0600070205080204" pitchFamily="50" charset="-128"/>
              <a:ea typeface="ＭＳ Ｐゴシック" panose="020B0600070205080204" pitchFamily="50" charset="-128"/>
            </a:rPr>
            <a:t>千円等）が将来負担額（</a:t>
          </a:r>
          <a:r>
            <a:rPr kumimoji="1" lang="en-US" altLang="ja-JP" sz="1300">
              <a:latin typeface="ＭＳ Ｐゴシック" panose="020B0600070205080204" pitchFamily="50" charset="-128"/>
              <a:ea typeface="ＭＳ Ｐゴシック" panose="020B0600070205080204" pitchFamily="50" charset="-128"/>
            </a:rPr>
            <a:t>22,762,155</a:t>
          </a:r>
          <a:r>
            <a:rPr kumimoji="1" lang="ja-JP" altLang="en-US" sz="1300">
              <a:latin typeface="ＭＳ Ｐゴシック" panose="020B0600070205080204" pitchFamily="50" charset="-128"/>
              <a:ea typeface="ＭＳ Ｐゴシック" panose="020B0600070205080204" pitchFamily="50" charset="-128"/>
            </a:rPr>
            <a:t>千円）を上回る状況となった。これは、基金残高の増加や、地方債現在高の減少傾向が寄与している。引き続き基金の計画的な積み立てと地方債残高の適正管理に努め、将来世代への負担軽減を図る。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132574</xdr:rowOff>
    </xdr:from>
    <xdr:to>
      <xdr:col>77</xdr:col>
      <xdr:colOff>95250</xdr:colOff>
      <xdr:row>14</xdr:row>
      <xdr:rowOff>62724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36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72901</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13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46,929
46,466
49.94
34,035,662
32,050,214
1,723,123
12,948,762
18,978,972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ポイント改善した。第２次定員適正化計画に基づく適正な定員管理の推進により、類似団体と比較して低い水準を維持している。令和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年度においては、一般職員給・期末手当の増加や暫定再任用職員の新設等により人件費総額は増加したが、経常一般財源等の増加により比率は改善した。引き続き定員の適正化と給与の適正管理に努める。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8128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35</xdr:row>
      <xdr:rowOff>165862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128778</xdr:rowOff>
    </xdr:from>
    <xdr:to>
      <xdr:col>20</xdr:col>
      <xdr:colOff>38100</xdr:colOff>
      <xdr:row>36</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69105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補助金適正化ガイドラインの運用や公共施設総合管理計画に基づく施設管理の効率化等により、引き続き類似団体平均を下回る水準を維持している。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88138</xdr:rowOff>
    </xdr:from>
    <xdr:to>
      <xdr:col>82</xdr:col>
      <xdr:colOff>107950</xdr:colOff>
      <xdr:row>13</xdr:row>
      <xdr:rowOff>97282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3169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4843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76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78994</xdr:rowOff>
    </xdr:from>
    <xdr:to>
      <xdr:col>78</xdr:col>
      <xdr:colOff>69850</xdr:colOff>
      <xdr:row>13</xdr:row>
      <xdr:rowOff>97282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078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140716</xdr:rowOff>
    </xdr:from>
    <xdr:to>
      <xdr:col>73</xdr:col>
      <xdr:colOff>180975</xdr:colOff>
      <xdr:row>13</xdr:row>
      <xdr:rowOff>78994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1981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122428</xdr:rowOff>
    </xdr:from>
    <xdr:to>
      <xdr:col>69</xdr:col>
      <xdr:colOff>92075</xdr:colOff>
      <xdr:row>12</xdr:row>
      <xdr:rowOff>140716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1798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0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18559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37338</xdr:rowOff>
    </xdr:from>
    <xdr:to>
      <xdr:col>82</xdr:col>
      <xdr:colOff>158750</xdr:colOff>
      <xdr:row>13</xdr:row>
      <xdr:rowOff>138938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117365</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17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46482</xdr:rowOff>
    </xdr:from>
    <xdr:to>
      <xdr:col>78</xdr:col>
      <xdr:colOff>120650</xdr:colOff>
      <xdr:row>13</xdr:row>
      <xdr:rowOff>148082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158259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044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28194</xdr:rowOff>
    </xdr:from>
    <xdr:to>
      <xdr:col>74</xdr:col>
      <xdr:colOff>31750</xdr:colOff>
      <xdr:row>13</xdr:row>
      <xdr:rowOff>129794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25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139971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02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89916</xdr:rowOff>
    </xdr:from>
    <xdr:to>
      <xdr:col>69</xdr:col>
      <xdr:colOff>142875</xdr:colOff>
      <xdr:row>13</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1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30243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191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71628</xdr:rowOff>
    </xdr:from>
    <xdr:to>
      <xdr:col>65</xdr:col>
      <xdr:colOff>53975</xdr:colOff>
      <xdr:row>13</xdr:row>
      <xdr:rowOff>1778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1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11955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189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16.1%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障害者福祉費（障害者自立支援給付費等）、法人保育園等運営費負担事業、生活保護費等の増加が主な要因である。少子高齢化の進展や障害者数の増加等の構造的要因により、扶助費は増加傾向にある。今後も適正な給付管理と自立支援の充実により、扶助費の適正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165100</xdr:rowOff>
    </xdr:from>
    <xdr:to>
      <xdr:col>24</xdr:col>
      <xdr:colOff>25400</xdr:colOff>
      <xdr:row>61</xdr:row>
      <xdr:rowOff>58965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452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77928"/>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97065</xdr:rowOff>
    </xdr:from>
    <xdr:to>
      <xdr:col>15</xdr:col>
      <xdr:colOff>98425</xdr:colOff>
      <xdr:row>59</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12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97065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01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8165</xdr:rowOff>
    </xdr:from>
    <xdr:to>
      <xdr:col>24</xdr:col>
      <xdr:colOff>76200</xdr:colOff>
      <xdr:row>61</xdr:row>
      <xdr:rowOff>109765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151692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43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114300</xdr:rowOff>
    </xdr:from>
    <xdr:to>
      <xdr:col>20</xdr:col>
      <xdr:colOff>38100</xdr:colOff>
      <xdr:row>61</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29227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46265</xdr:rowOff>
    </xdr:from>
    <xdr:to>
      <xdr:col>11</xdr:col>
      <xdr:colOff>60325</xdr:colOff>
      <xdr:row>59</xdr:row>
      <xdr:rowOff>147865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132642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た。繰出金の増加（国民健康保険事業特別会計・下水道事業会計への繰出増）が主な要因である。国民健康保険税率の改定や下水道接続率の向上等により、繰出金の削減に向けた取り組みを継続する。</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0</xdr:rowOff>
    </xdr:from>
    <xdr:to>
      <xdr:col>82</xdr:col>
      <xdr:colOff>107950</xdr:colOff>
      <xdr:row>56</xdr:row>
      <xdr:rowOff>114300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2583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0</xdr:rowOff>
    </xdr:from>
    <xdr:to>
      <xdr:col>78</xdr:col>
      <xdr:colOff>69850</xdr:colOff>
      <xdr:row>54</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25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38100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23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80027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120650</xdr:rowOff>
    </xdr:from>
    <xdr:to>
      <xdr:col>78</xdr:col>
      <xdr:colOff>120650</xdr:colOff>
      <xdr:row>54</xdr:row>
      <xdr:rowOff>50800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60977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97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120650</xdr:rowOff>
    </xdr:from>
    <xdr:to>
      <xdr:col>74</xdr:col>
      <xdr:colOff>31750</xdr:colOff>
      <xdr:row>54</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158750</xdr:rowOff>
    </xdr:from>
    <xdr:to>
      <xdr:col>65</xdr:col>
      <xdr:colOff>53975</xdr:colOff>
      <xdr:row>54</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新型コロナウイルス感染症対策関連補助費や組合等土地区画整理事業支援費の減等により令和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令和４年に策定した補助金適正化ガイドラインを活用し運用の適正化を図り、全体的な負担金・補助金について精査・見直しを重ね、補助費等の抑制に努めていく。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38</xdr:row>
      <xdr:rowOff>62992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9521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32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38</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226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4226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ポイント改善した。元利償還金は前年度比</a:t>
          </a:r>
          <a:r>
            <a:rPr kumimoji="1" lang="en-US" altLang="ja-JP" sz="1300">
              <a:latin typeface="ＭＳ Ｐゴシック" panose="020B0600070205080204" pitchFamily="50" charset="-128"/>
              <a:ea typeface="ＭＳ Ｐゴシック" panose="020B0600070205080204" pitchFamily="50" charset="-128"/>
            </a:rPr>
            <a:t>29,521</a:t>
          </a:r>
          <a:r>
            <a:rPr kumimoji="1" lang="ja-JP" altLang="en-US" sz="1300">
              <a:latin typeface="ＭＳ Ｐゴシック" panose="020B0600070205080204" pitchFamily="50" charset="-128"/>
              <a:ea typeface="ＭＳ Ｐゴシック" panose="020B0600070205080204" pitchFamily="50" charset="-128"/>
            </a:rPr>
            <a:t>千円の増加となったが、経常一般財源等の増加により比率は改善した。引き続き計画的な地方債の活用により、公債費負担の軽減に努める。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99786</xdr:rowOff>
    </xdr:from>
    <xdr:to>
      <xdr:col>24</xdr:col>
      <xdr:colOff>25400</xdr:colOff>
      <xdr:row>76</xdr:row>
      <xdr:rowOff>143329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299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143329</xdr:rowOff>
    </xdr:from>
    <xdr:to>
      <xdr:col>19</xdr:col>
      <xdr:colOff>187325</xdr:colOff>
      <xdr:row>77</xdr:row>
      <xdr:rowOff>15421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73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77</xdr:row>
      <xdr:rowOff>15421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73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77</xdr:row>
      <xdr:rowOff>156936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73529"/>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48986</xdr:rowOff>
    </xdr:from>
    <xdr:to>
      <xdr:col>24</xdr:col>
      <xdr:colOff>76200</xdr:colOff>
      <xdr:row>76</xdr:row>
      <xdr:rowOff>150586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65512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92529</xdr:rowOff>
    </xdr:from>
    <xdr:to>
      <xdr:col>20</xdr:col>
      <xdr:colOff>38100</xdr:colOff>
      <xdr:row>77</xdr:row>
      <xdr:rowOff>22679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32855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136071</xdr:rowOff>
    </xdr:from>
    <xdr:to>
      <xdr:col>15</xdr:col>
      <xdr:colOff>149225</xdr:colOff>
      <xdr:row>77</xdr:row>
      <xdr:rowOff>66221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76399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106136</xdr:rowOff>
    </xdr:from>
    <xdr:to>
      <xdr:col>6</xdr:col>
      <xdr:colOff>171450</xdr:colOff>
      <xdr:row>78</xdr:row>
      <xdr:rowOff>36286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46463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72.3%</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人件費・物件費の適正管理により、公債費以外の経常経費の抑制が図られている。一方、扶助費・繰出金の増加傾向が続いており、引き続き社会保障関係経費の適正化と公営企業会計の健全化に向けた取り組みを推進する。</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1343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147574</xdr:rowOff>
    </xdr:from>
    <xdr:to>
      <xdr:col>78</xdr:col>
      <xdr:colOff>69850</xdr:colOff>
      <xdr:row>76</xdr:row>
      <xdr:rowOff>117856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063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113284</xdr:rowOff>
    </xdr:from>
    <xdr:to>
      <xdr:col>73</xdr:col>
      <xdr:colOff>180975</xdr:colOff>
      <xdr:row>75</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80058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113284</xdr:rowOff>
    </xdr:from>
    <xdr:to>
      <xdr:col>69</xdr:col>
      <xdr:colOff>92075</xdr:colOff>
      <xdr:row>75</xdr:row>
      <xdr:rowOff>83566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80058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67056</xdr:rowOff>
    </xdr:from>
    <xdr:to>
      <xdr:col>78</xdr:col>
      <xdr:colOff>120650</xdr:colOff>
      <xdr:row>76</xdr:row>
      <xdr:rowOff>168656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7383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96774</xdr:rowOff>
    </xdr:from>
    <xdr:to>
      <xdr:col>74</xdr:col>
      <xdr:colOff>31750</xdr:colOff>
      <xdr:row>76</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37101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62484</xdr:rowOff>
    </xdr:from>
    <xdr:to>
      <xdr:col>69</xdr:col>
      <xdr:colOff>142875</xdr:colOff>
      <xdr:row>74</xdr:row>
      <xdr:rowOff>164084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2811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32766</xdr:rowOff>
    </xdr:from>
    <xdr:to>
      <xdr:col>65</xdr:col>
      <xdr:colOff>53975</xdr:colOff>
      <xdr:row>75</xdr:row>
      <xdr:rowOff>134366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144543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126158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115981</xdr:rowOff>
    </xdr:from>
    <xdr:to>
      <xdr:col>29</xdr:col>
      <xdr:colOff>127000</xdr:colOff>
      <xdr:row>18</xdr:row>
      <xdr:rowOff>155796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9706"/>
          <a:ext cx="647700" cy="3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155796</xdr:rowOff>
    </xdr:from>
    <xdr:to>
      <xdr:col>26</xdr:col>
      <xdr:colOff>50800</xdr:colOff>
      <xdr:row>18</xdr:row>
      <xdr:rowOff>155971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89521"/>
          <a:ext cx="698500" cy="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155971</xdr:rowOff>
    </xdr:from>
    <xdr:to>
      <xdr:col>22</xdr:col>
      <xdr:colOff>114300</xdr:colOff>
      <xdr:row>18</xdr:row>
      <xdr:rowOff>163085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89696"/>
          <a:ext cx="698500" cy="7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152611</xdr:rowOff>
    </xdr:from>
    <xdr:to>
      <xdr:col>18</xdr:col>
      <xdr:colOff>177800</xdr:colOff>
      <xdr:row>18</xdr:row>
      <xdr:rowOff>163085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86336"/>
          <a:ext cx="698500" cy="1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122728</xdr:rowOff>
    </xdr:from>
    <xdr:to>
      <xdr:col>15</xdr:col>
      <xdr:colOff>101600</xdr:colOff>
      <xdr:row>18</xdr:row>
      <xdr:rowOff>52878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63055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65181</xdr:rowOff>
    </xdr:from>
    <xdr:to>
      <xdr:col>29</xdr:col>
      <xdr:colOff>177800</xdr:colOff>
      <xdr:row>18</xdr:row>
      <xdr:rowOff>166781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98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145208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0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104996</xdr:rowOff>
    </xdr:from>
    <xdr:to>
      <xdr:col>26</xdr:col>
      <xdr:colOff>101600</xdr:colOff>
      <xdr:row>19</xdr:row>
      <xdr:rowOff>35146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3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19923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2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105171</xdr:rowOff>
    </xdr:from>
    <xdr:to>
      <xdr:col>22</xdr:col>
      <xdr:colOff>165100</xdr:colOff>
      <xdr:row>19</xdr:row>
      <xdr:rowOff>35321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38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20098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2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112284</xdr:rowOff>
    </xdr:from>
    <xdr:to>
      <xdr:col>19</xdr:col>
      <xdr:colOff>38100</xdr:colOff>
      <xdr:row>19</xdr:row>
      <xdr:rowOff>42435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600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27212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3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101811</xdr:rowOff>
    </xdr:from>
    <xdr:to>
      <xdr:col>15</xdr:col>
      <xdr:colOff>101600</xdr:colOff>
      <xdr:row>19</xdr:row>
      <xdr:rowOff>31961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16738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117970</xdr:rowOff>
    </xdr:from>
    <xdr:to>
      <xdr:col>29</xdr:col>
      <xdr:colOff>127000</xdr:colOff>
      <xdr:row>37</xdr:row>
      <xdr:rowOff>152470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242670"/>
          <a:ext cx="647700" cy="3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307268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7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152470</xdr:rowOff>
    </xdr:from>
    <xdr:to>
      <xdr:col>26</xdr:col>
      <xdr:colOff>50800</xdr:colOff>
      <xdr:row>37</xdr:row>
      <xdr:rowOff>178435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277170"/>
          <a:ext cx="698500" cy="25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227868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8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178435</xdr:rowOff>
    </xdr:from>
    <xdr:to>
      <xdr:col>22</xdr:col>
      <xdr:colOff>114300</xdr:colOff>
      <xdr:row>37</xdr:row>
      <xdr:rowOff>191503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03135"/>
          <a:ext cx="698500" cy="13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169749</xdr:rowOff>
    </xdr:from>
    <xdr:to>
      <xdr:col>18</xdr:col>
      <xdr:colOff>177800</xdr:colOff>
      <xdr:row>37</xdr:row>
      <xdr:rowOff>191503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294449"/>
          <a:ext cx="698500" cy="2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75114</xdr:rowOff>
    </xdr:from>
    <xdr:to>
      <xdr:col>15</xdr:col>
      <xdr:colOff>101600</xdr:colOff>
      <xdr:row>37</xdr:row>
      <xdr:rowOff>5264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186891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67170</xdr:rowOff>
    </xdr:from>
    <xdr:to>
      <xdr:col>29</xdr:col>
      <xdr:colOff>177800</xdr:colOff>
      <xdr:row>37</xdr:row>
      <xdr:rowOff>168770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9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39247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6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101670</xdr:rowOff>
    </xdr:from>
    <xdr:to>
      <xdr:col>26</xdr:col>
      <xdr:colOff>101600</xdr:colOff>
      <xdr:row>37</xdr:row>
      <xdr:rowOff>203270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226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188047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312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127635</xdr:rowOff>
    </xdr:from>
    <xdr:to>
      <xdr:col>22</xdr:col>
      <xdr:colOff>165100</xdr:colOff>
      <xdr:row>37</xdr:row>
      <xdr:rowOff>229235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5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214012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3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140703</xdr:rowOff>
    </xdr:from>
    <xdr:to>
      <xdr:col>19</xdr:col>
      <xdr:colOff>38100</xdr:colOff>
      <xdr:row>37</xdr:row>
      <xdr:rowOff>242303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65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227080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5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118949</xdr:rowOff>
    </xdr:from>
    <xdr:to>
      <xdr:col>15</xdr:col>
      <xdr:colOff>101600</xdr:colOff>
      <xdr:row>37</xdr:row>
      <xdr:rowOff>220549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43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205326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3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46,929
46,466
49.94
34,035,662
32,050,214
1,723,123
12,948,762
18,978,972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137951</xdr:rowOff>
    </xdr:from>
    <xdr:to>
      <xdr:col>24</xdr:col>
      <xdr:colOff>63500</xdr:colOff>
      <xdr:row>37</xdr:row>
      <xdr:rowOff>149236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81601"/>
          <a:ext cx="838200" cy="1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149236</xdr:rowOff>
    </xdr:from>
    <xdr:to>
      <xdr:col>19</xdr:col>
      <xdr:colOff>177800</xdr:colOff>
      <xdr:row>37</xdr:row>
      <xdr:rowOff>163265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92886"/>
          <a:ext cx="8890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155321</xdr:rowOff>
    </xdr:from>
    <xdr:to>
      <xdr:col>15</xdr:col>
      <xdr:colOff>50800</xdr:colOff>
      <xdr:row>37</xdr:row>
      <xdr:rowOff>163265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98971"/>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155321</xdr:rowOff>
    </xdr:from>
    <xdr:to>
      <xdr:col>10</xdr:col>
      <xdr:colOff>114300</xdr:colOff>
      <xdr:row>37</xdr:row>
      <xdr:rowOff>156616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8971"/>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126326</xdr:rowOff>
    </xdr:from>
    <xdr:to>
      <xdr:col>6</xdr:col>
      <xdr:colOff>38100</xdr:colOff>
      <xdr:row>37</xdr:row>
      <xdr:rowOff>56476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73003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87151</xdr:rowOff>
    </xdr:from>
    <xdr:to>
      <xdr:col>24</xdr:col>
      <xdr:colOff>114300</xdr:colOff>
      <xdr:row>38</xdr:row>
      <xdr:rowOff>17301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43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2078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4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98436</xdr:rowOff>
    </xdr:from>
    <xdr:to>
      <xdr:col>20</xdr:col>
      <xdr:colOff>38100</xdr:colOff>
      <xdr:row>38</xdr:row>
      <xdr:rowOff>28586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19714</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5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112465</xdr:rowOff>
    </xdr:from>
    <xdr:to>
      <xdr:col>15</xdr:col>
      <xdr:colOff>101600</xdr:colOff>
      <xdr:row>38</xdr:row>
      <xdr:rowOff>42614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56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33742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54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104521</xdr:rowOff>
    </xdr:from>
    <xdr:to>
      <xdr:col>10</xdr:col>
      <xdr:colOff>165100</xdr:colOff>
      <xdr:row>38</xdr:row>
      <xdr:rowOff>34671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25798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5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105816</xdr:rowOff>
    </xdr:from>
    <xdr:to>
      <xdr:col>6</xdr:col>
      <xdr:colOff>38100</xdr:colOff>
      <xdr:row>38</xdr:row>
      <xdr:rowOff>35967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9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27093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54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89152</xdr:rowOff>
    </xdr:from>
    <xdr:to>
      <xdr:col>24</xdr:col>
      <xdr:colOff>63500</xdr:colOff>
      <xdr:row>56</xdr:row>
      <xdr:rowOff>100395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0352"/>
          <a:ext cx="8382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85536</xdr:rowOff>
    </xdr:from>
    <xdr:to>
      <xdr:col>19</xdr:col>
      <xdr:colOff>177800</xdr:colOff>
      <xdr:row>56</xdr:row>
      <xdr:rowOff>89152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86736"/>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76912</xdr:rowOff>
    </xdr:from>
    <xdr:to>
      <xdr:col>15</xdr:col>
      <xdr:colOff>50800</xdr:colOff>
      <xdr:row>56</xdr:row>
      <xdr:rowOff>85536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78112"/>
          <a:ext cx="889000" cy="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47122</xdr:rowOff>
    </xdr:from>
    <xdr:to>
      <xdr:col>10</xdr:col>
      <xdr:colOff>114300</xdr:colOff>
      <xdr:row>56</xdr:row>
      <xdr:rowOff>76912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48322"/>
          <a:ext cx="889000" cy="2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16928</xdr:rowOff>
    </xdr:from>
    <xdr:to>
      <xdr:col>6</xdr:col>
      <xdr:colOff>38100</xdr:colOff>
      <xdr:row>56</xdr:row>
      <xdr:rowOff>118528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109655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49595</xdr:rowOff>
    </xdr:from>
    <xdr:to>
      <xdr:col>24</xdr:col>
      <xdr:colOff>114300</xdr:colOff>
      <xdr:row>56</xdr:row>
      <xdr:rowOff>151195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28022</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38352</xdr:rowOff>
    </xdr:from>
    <xdr:to>
      <xdr:col>20</xdr:col>
      <xdr:colOff>38100</xdr:colOff>
      <xdr:row>56</xdr:row>
      <xdr:rowOff>139952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156479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4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34736</xdr:rowOff>
    </xdr:from>
    <xdr:to>
      <xdr:col>15</xdr:col>
      <xdr:colOff>101600</xdr:colOff>
      <xdr:row>56</xdr:row>
      <xdr:rowOff>136336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127463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26112</xdr:rowOff>
    </xdr:from>
    <xdr:to>
      <xdr:col>10</xdr:col>
      <xdr:colOff>165100</xdr:colOff>
      <xdr:row>56</xdr:row>
      <xdr:rowOff>127712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144239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0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167772</xdr:rowOff>
    </xdr:from>
    <xdr:to>
      <xdr:col>6</xdr:col>
      <xdr:colOff>38100</xdr:colOff>
      <xdr:row>56</xdr:row>
      <xdr:rowOff>97922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114449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20410</xdr:rowOff>
    </xdr:from>
    <xdr:to>
      <xdr:col>24</xdr:col>
      <xdr:colOff>63500</xdr:colOff>
      <xdr:row>79</xdr:row>
      <xdr:rowOff>21019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4960"/>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20410</xdr:rowOff>
    </xdr:from>
    <xdr:to>
      <xdr:col>19</xdr:col>
      <xdr:colOff>177800</xdr:colOff>
      <xdr:row>79</xdr:row>
      <xdr:rowOff>24143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4960"/>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21210</xdr:rowOff>
    </xdr:from>
    <xdr:to>
      <xdr:col>15</xdr:col>
      <xdr:colOff>50800</xdr:colOff>
      <xdr:row>79</xdr:row>
      <xdr:rowOff>24143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65760"/>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21210</xdr:rowOff>
    </xdr:from>
    <xdr:to>
      <xdr:col>10</xdr:col>
      <xdr:colOff>114300</xdr:colOff>
      <xdr:row>79</xdr:row>
      <xdr:rowOff>25209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5760"/>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155823</xdr:rowOff>
    </xdr:from>
    <xdr:to>
      <xdr:col>6</xdr:col>
      <xdr:colOff>38100</xdr:colOff>
      <xdr:row>78</xdr:row>
      <xdr:rowOff>85973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102500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141669</xdr:rowOff>
    </xdr:from>
    <xdr:to>
      <xdr:col>24</xdr:col>
      <xdr:colOff>114300</xdr:colOff>
      <xdr:row>79</xdr:row>
      <xdr:rowOff>71819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56596</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141060</xdr:rowOff>
    </xdr:from>
    <xdr:to>
      <xdr:col>20</xdr:col>
      <xdr:colOff>38100</xdr:colOff>
      <xdr:row>79</xdr:row>
      <xdr:rowOff>71210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62337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144793</xdr:rowOff>
    </xdr:from>
    <xdr:to>
      <xdr:col>15</xdr:col>
      <xdr:colOff>101600</xdr:colOff>
      <xdr:row>79</xdr:row>
      <xdr:rowOff>74943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66070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141860</xdr:rowOff>
    </xdr:from>
    <xdr:to>
      <xdr:col>10</xdr:col>
      <xdr:colOff>165100</xdr:colOff>
      <xdr:row>79</xdr:row>
      <xdr:rowOff>72010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63137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145859</xdr:rowOff>
    </xdr:from>
    <xdr:to>
      <xdr:col>6</xdr:col>
      <xdr:colOff>38100</xdr:colOff>
      <xdr:row>79</xdr:row>
      <xdr:rowOff>76009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67136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1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135364</xdr:rowOff>
    </xdr:from>
    <xdr:to>
      <xdr:col>24</xdr:col>
      <xdr:colOff>63500</xdr:colOff>
      <xdr:row>94</xdr:row>
      <xdr:rowOff>95672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80214"/>
          <a:ext cx="838200" cy="13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95672</xdr:rowOff>
    </xdr:from>
    <xdr:to>
      <xdr:col>19</xdr:col>
      <xdr:colOff>177800</xdr:colOff>
      <xdr:row>94</xdr:row>
      <xdr:rowOff>118937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11972"/>
          <a:ext cx="889000" cy="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118937</xdr:rowOff>
    </xdr:from>
    <xdr:to>
      <xdr:col>15</xdr:col>
      <xdr:colOff>50800</xdr:colOff>
      <xdr:row>94</xdr:row>
      <xdr:rowOff>146931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235237"/>
          <a:ext cx="889000" cy="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146931</xdr:rowOff>
    </xdr:from>
    <xdr:to>
      <xdr:col>10</xdr:col>
      <xdr:colOff>114300</xdr:colOff>
      <xdr:row>96</xdr:row>
      <xdr:rowOff>3128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63231"/>
          <a:ext cx="889000" cy="1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48254</xdr:rowOff>
    </xdr:from>
    <xdr:to>
      <xdr:col>6</xdr:col>
      <xdr:colOff>38100</xdr:colOff>
      <xdr:row>97</xdr:row>
      <xdr:rowOff>149854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140981</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7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84564</xdr:rowOff>
    </xdr:from>
    <xdr:to>
      <xdr:col>24</xdr:col>
      <xdr:colOff>114300</xdr:colOff>
      <xdr:row>94</xdr:row>
      <xdr:rowOff>14714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0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107441</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44872</xdr:rowOff>
    </xdr:from>
    <xdr:to>
      <xdr:col>20</xdr:col>
      <xdr:colOff>38100</xdr:colOff>
      <xdr:row>94</xdr:row>
      <xdr:rowOff>146472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162999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68137</xdr:rowOff>
    </xdr:from>
    <xdr:to>
      <xdr:col>15</xdr:col>
      <xdr:colOff>101600</xdr:colOff>
      <xdr:row>94</xdr:row>
      <xdr:rowOff>169737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14814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5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96131</xdr:rowOff>
    </xdr:from>
    <xdr:to>
      <xdr:col>10</xdr:col>
      <xdr:colOff>165100</xdr:colOff>
      <xdr:row>95</xdr:row>
      <xdr:rowOff>26281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1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42808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8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123778</xdr:rowOff>
    </xdr:from>
    <xdr:to>
      <xdr:col>6</xdr:col>
      <xdr:colOff>38100</xdr:colOff>
      <xdr:row>96</xdr:row>
      <xdr:rowOff>53928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41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70455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8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39269</xdr:rowOff>
    </xdr:from>
    <xdr:to>
      <xdr:col>55</xdr:col>
      <xdr:colOff>0</xdr:colOff>
      <xdr:row>37</xdr:row>
      <xdr:rowOff>120703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82919"/>
          <a:ext cx="838200" cy="8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39269</xdr:rowOff>
    </xdr:from>
    <xdr:to>
      <xdr:col>50</xdr:col>
      <xdr:colOff>114300</xdr:colOff>
      <xdr:row>37</xdr:row>
      <xdr:rowOff>60258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82919"/>
          <a:ext cx="8890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60258</xdr:rowOff>
    </xdr:from>
    <xdr:to>
      <xdr:col>45</xdr:col>
      <xdr:colOff>177800</xdr:colOff>
      <xdr:row>37</xdr:row>
      <xdr:rowOff>129348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3908"/>
          <a:ext cx="889000" cy="6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60555</xdr:rowOff>
    </xdr:from>
    <xdr:to>
      <xdr:col>41</xdr:col>
      <xdr:colOff>50800</xdr:colOff>
      <xdr:row>37</xdr:row>
      <xdr:rowOff>129348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61305"/>
          <a:ext cx="889000" cy="41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88458</xdr:rowOff>
    </xdr:from>
    <xdr:to>
      <xdr:col>36</xdr:col>
      <xdr:colOff>165100</xdr:colOff>
      <xdr:row>35</xdr:row>
      <xdr:rowOff>18608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35135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69903</xdr:rowOff>
    </xdr:from>
    <xdr:to>
      <xdr:col>55</xdr:col>
      <xdr:colOff>50800</xdr:colOff>
      <xdr:row>38</xdr:row>
      <xdr:rowOff>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156280</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159919</xdr:rowOff>
    </xdr:from>
    <xdr:to>
      <xdr:col>50</xdr:col>
      <xdr:colOff>165100</xdr:colOff>
      <xdr:row>37</xdr:row>
      <xdr:rowOff>90069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106596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10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9458</xdr:rowOff>
    </xdr:from>
    <xdr:to>
      <xdr:col>46</xdr:col>
      <xdr:colOff>38100</xdr:colOff>
      <xdr:row>37</xdr:row>
      <xdr:rowOff>111058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102185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4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78548</xdr:rowOff>
    </xdr:from>
    <xdr:to>
      <xdr:col>41</xdr:col>
      <xdr:colOff>101600</xdr:colOff>
      <xdr:row>38</xdr:row>
      <xdr:rowOff>8699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221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171275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1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9755</xdr:rowOff>
    </xdr:from>
    <xdr:to>
      <xdr:col>36</xdr:col>
      <xdr:colOff>165100</xdr:colOff>
      <xdr:row>35</xdr:row>
      <xdr:rowOff>111355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102482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19241</xdr:rowOff>
    </xdr:from>
    <xdr:to>
      <xdr:col>55</xdr:col>
      <xdr:colOff>0</xdr:colOff>
      <xdr:row>56</xdr:row>
      <xdr:rowOff>148419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620441"/>
          <a:ext cx="838200" cy="1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30925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32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148419</xdr:rowOff>
    </xdr:from>
    <xdr:to>
      <xdr:col>50</xdr:col>
      <xdr:colOff>114300</xdr:colOff>
      <xdr:row>56</xdr:row>
      <xdr:rowOff>163561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49619"/>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136321</xdr:rowOff>
    </xdr:from>
    <xdr:to>
      <xdr:col>45</xdr:col>
      <xdr:colOff>177800</xdr:colOff>
      <xdr:row>56</xdr:row>
      <xdr:rowOff>163561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37521"/>
          <a:ext cx="889000" cy="2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136321</xdr:rowOff>
    </xdr:from>
    <xdr:to>
      <xdr:col>41</xdr:col>
      <xdr:colOff>50800</xdr:colOff>
      <xdr:row>57</xdr:row>
      <xdr:rowOff>3660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37521"/>
          <a:ext cx="889000" cy="3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139891</xdr:rowOff>
    </xdr:from>
    <xdr:to>
      <xdr:col>55</xdr:col>
      <xdr:colOff>50800</xdr:colOff>
      <xdr:row>56</xdr:row>
      <xdr:rowOff>70041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5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162768</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42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97619</xdr:rowOff>
    </xdr:from>
    <xdr:to>
      <xdr:col>50</xdr:col>
      <xdr:colOff>165100</xdr:colOff>
      <xdr:row>57</xdr:row>
      <xdr:rowOff>27769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44296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112761</xdr:rowOff>
    </xdr:from>
    <xdr:to>
      <xdr:col>46</xdr:col>
      <xdr:colOff>38100</xdr:colOff>
      <xdr:row>57</xdr:row>
      <xdr:rowOff>42911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1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34038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0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85521</xdr:rowOff>
    </xdr:from>
    <xdr:to>
      <xdr:col>41</xdr:col>
      <xdr:colOff>101600</xdr:colOff>
      <xdr:row>57</xdr:row>
      <xdr:rowOff>15671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32198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124310</xdr:rowOff>
    </xdr:from>
    <xdr:to>
      <xdr:col>36</xdr:col>
      <xdr:colOff>165100</xdr:colOff>
      <xdr:row>57</xdr:row>
      <xdr:rowOff>54460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2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45587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130219</xdr:rowOff>
    </xdr:from>
    <xdr:to>
      <xdr:col>55</xdr:col>
      <xdr:colOff>0</xdr:colOff>
      <xdr:row>76</xdr:row>
      <xdr:rowOff>56564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2988969"/>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56564</xdr:rowOff>
    </xdr:from>
    <xdr:to>
      <xdr:col>50</xdr:col>
      <xdr:colOff>114300</xdr:colOff>
      <xdr:row>76</xdr:row>
      <xdr:rowOff>98769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086764"/>
          <a:ext cx="889000" cy="4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141329</xdr:rowOff>
    </xdr:from>
    <xdr:to>
      <xdr:col>45</xdr:col>
      <xdr:colOff>177800</xdr:colOff>
      <xdr:row>76</xdr:row>
      <xdr:rowOff>98769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000079"/>
          <a:ext cx="889000" cy="12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141329</xdr:rowOff>
    </xdr:from>
    <xdr:to>
      <xdr:col>41</xdr:col>
      <xdr:colOff>50800</xdr:colOff>
      <xdr:row>76</xdr:row>
      <xdr:rowOff>41830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00079"/>
          <a:ext cx="889000" cy="7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164556</xdr:rowOff>
    </xdr:from>
    <xdr:to>
      <xdr:col>36</xdr:col>
      <xdr:colOff>165100</xdr:colOff>
      <xdr:row>77</xdr:row>
      <xdr:rowOff>94706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85833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79419</xdr:rowOff>
    </xdr:from>
    <xdr:to>
      <xdr:col>55</xdr:col>
      <xdr:colOff>50800</xdr:colOff>
      <xdr:row>76</xdr:row>
      <xdr:rowOff>9568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381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102296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78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5764</xdr:rowOff>
    </xdr:from>
    <xdr:to>
      <xdr:col>50</xdr:col>
      <xdr:colOff>165100</xdr:colOff>
      <xdr:row>76</xdr:row>
      <xdr:rowOff>107364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3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123891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1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47969</xdr:rowOff>
    </xdr:from>
    <xdr:to>
      <xdr:col>46</xdr:col>
      <xdr:colOff>38100</xdr:colOff>
      <xdr:row>76</xdr:row>
      <xdr:rowOff>149569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166096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90529</xdr:rowOff>
    </xdr:from>
    <xdr:to>
      <xdr:col>41</xdr:col>
      <xdr:colOff>101600</xdr:colOff>
      <xdr:row>76</xdr:row>
      <xdr:rowOff>20678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492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37206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162480</xdr:rowOff>
    </xdr:from>
    <xdr:to>
      <xdr:col>36</xdr:col>
      <xdr:colOff>165100</xdr:colOff>
      <xdr:row>76</xdr:row>
      <xdr:rowOff>92630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109158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104118</xdr:rowOff>
    </xdr:from>
    <xdr:to>
      <xdr:col>55</xdr:col>
      <xdr:colOff>0</xdr:colOff>
      <xdr:row>97</xdr:row>
      <xdr:rowOff>110187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734768"/>
          <a:ext cx="838200" cy="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92123</xdr:rowOff>
    </xdr:from>
    <xdr:to>
      <xdr:col>50</xdr:col>
      <xdr:colOff>114300</xdr:colOff>
      <xdr:row>97</xdr:row>
      <xdr:rowOff>110187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22773"/>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92123</xdr:rowOff>
    </xdr:from>
    <xdr:to>
      <xdr:col>45</xdr:col>
      <xdr:colOff>177800</xdr:colOff>
      <xdr:row>97</xdr:row>
      <xdr:rowOff>169366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722773"/>
          <a:ext cx="889000" cy="7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169366</xdr:rowOff>
    </xdr:from>
    <xdr:to>
      <xdr:col>41</xdr:col>
      <xdr:colOff>50800</xdr:colOff>
      <xdr:row>98</xdr:row>
      <xdr:rowOff>4124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800016"/>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53318</xdr:rowOff>
    </xdr:from>
    <xdr:to>
      <xdr:col>55</xdr:col>
      <xdr:colOff>50800</xdr:colOff>
      <xdr:row>97</xdr:row>
      <xdr:rowOff>154918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68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139695</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9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59387</xdr:rowOff>
    </xdr:from>
    <xdr:to>
      <xdr:col>50</xdr:col>
      <xdr:colOff>165100</xdr:colOff>
      <xdr:row>97</xdr:row>
      <xdr:rowOff>160987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9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152114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8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41323</xdr:rowOff>
    </xdr:from>
    <xdr:to>
      <xdr:col>46</xdr:col>
      <xdr:colOff>38100</xdr:colOff>
      <xdr:row>97</xdr:row>
      <xdr:rowOff>142923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134050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118566</xdr:rowOff>
    </xdr:from>
    <xdr:to>
      <xdr:col>41</xdr:col>
      <xdr:colOff>101600</xdr:colOff>
      <xdr:row>98</xdr:row>
      <xdr:rowOff>48716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7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39843</xdr:rowOff>
    </xdr:from>
    <xdr:ext cx="469744"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26428" y="1684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124774</xdr:rowOff>
    </xdr:from>
    <xdr:to>
      <xdr:col>36</xdr:col>
      <xdr:colOff>165100</xdr:colOff>
      <xdr:row>98</xdr:row>
      <xdr:rowOff>54924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7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46051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37428" y="1684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137688</xdr:rowOff>
    </xdr:from>
    <xdr:to>
      <xdr:col>85</xdr:col>
      <xdr:colOff>127000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652788"/>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167624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3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130053</xdr:rowOff>
    </xdr:from>
    <xdr:to>
      <xdr:col>81</xdr:col>
      <xdr:colOff>50800</xdr:colOff>
      <xdr:row>38</xdr:row>
      <xdr:rowOff>137688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645153"/>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118738</xdr:rowOff>
    </xdr:from>
    <xdr:to>
      <xdr:col>76</xdr:col>
      <xdr:colOff>114300</xdr:colOff>
      <xdr:row>38</xdr:row>
      <xdr:rowOff>130053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633838"/>
          <a:ext cx="8890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118738</xdr:rowOff>
    </xdr:from>
    <xdr:to>
      <xdr:col>71</xdr:col>
      <xdr:colOff>177800</xdr:colOff>
      <xdr:row>38</xdr:row>
      <xdr:rowOff>138785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633838"/>
          <a:ext cx="889000" cy="2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49809</xdr:rowOff>
    </xdr:from>
    <xdr:to>
      <xdr:col>67</xdr:col>
      <xdr:colOff>101600</xdr:colOff>
      <xdr:row>37</xdr:row>
      <xdr:rowOff>151409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3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167936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6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86888</xdr:rowOff>
    </xdr:from>
    <xdr:to>
      <xdr:col>81</xdr:col>
      <xdr:colOff>101600</xdr:colOff>
      <xdr:row>39</xdr:row>
      <xdr:rowOff>17038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8165</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24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79253</xdr:rowOff>
    </xdr:from>
    <xdr:to>
      <xdr:col>76</xdr:col>
      <xdr:colOff>165100</xdr:colOff>
      <xdr:row>39</xdr:row>
      <xdr:rowOff>9403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530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68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67938</xdr:rowOff>
    </xdr:from>
    <xdr:to>
      <xdr:col>72</xdr:col>
      <xdr:colOff>38100</xdr:colOff>
      <xdr:row>38</xdr:row>
      <xdr:rowOff>169538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160665</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67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87985</xdr:rowOff>
    </xdr:from>
    <xdr:to>
      <xdr:col>67</xdr:col>
      <xdr:colOff>101600</xdr:colOff>
      <xdr:row>39</xdr:row>
      <xdr:rowOff>18135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9262</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54217</xdr:rowOff>
    </xdr:from>
    <xdr:to>
      <xdr:col>85</xdr:col>
      <xdr:colOff>127000</xdr:colOff>
      <xdr:row>78</xdr:row>
      <xdr:rowOff>56795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427317"/>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42863</xdr:rowOff>
    </xdr:from>
    <xdr:to>
      <xdr:col>81</xdr:col>
      <xdr:colOff>50800</xdr:colOff>
      <xdr:row>78</xdr:row>
      <xdr:rowOff>56795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15963"/>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149073</xdr:rowOff>
    </xdr:from>
    <xdr:to>
      <xdr:col>76</xdr:col>
      <xdr:colOff>114300</xdr:colOff>
      <xdr:row>78</xdr:row>
      <xdr:rowOff>42863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350723"/>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147269</xdr:rowOff>
    </xdr:from>
    <xdr:to>
      <xdr:col>71</xdr:col>
      <xdr:colOff>177800</xdr:colOff>
      <xdr:row>77</xdr:row>
      <xdr:rowOff>149073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348919"/>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164922</xdr:rowOff>
    </xdr:from>
    <xdr:to>
      <xdr:col>67</xdr:col>
      <xdr:colOff>101600</xdr:colOff>
      <xdr:row>76</xdr:row>
      <xdr:rowOff>95072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111599</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3417</xdr:rowOff>
    </xdr:from>
    <xdr:to>
      <xdr:col>85</xdr:col>
      <xdr:colOff>177800</xdr:colOff>
      <xdr:row>78</xdr:row>
      <xdr:rowOff>105017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3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153294</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3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5995</xdr:rowOff>
    </xdr:from>
    <xdr:to>
      <xdr:col>81</xdr:col>
      <xdr:colOff>101600</xdr:colOff>
      <xdr:row>78</xdr:row>
      <xdr:rowOff>107595</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3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98722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4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163513</xdr:rowOff>
    </xdr:from>
    <xdr:to>
      <xdr:col>76</xdr:col>
      <xdr:colOff>165100</xdr:colOff>
      <xdr:row>78</xdr:row>
      <xdr:rowOff>93663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3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84790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4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98273</xdr:rowOff>
    </xdr:from>
    <xdr:to>
      <xdr:col>72</xdr:col>
      <xdr:colOff>38100</xdr:colOff>
      <xdr:row>78</xdr:row>
      <xdr:rowOff>28423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29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19550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96469</xdr:rowOff>
    </xdr:from>
    <xdr:to>
      <xdr:col>67</xdr:col>
      <xdr:colOff>101600</xdr:colOff>
      <xdr:row>78</xdr:row>
      <xdr:rowOff>26619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9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17746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9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159238</xdr:rowOff>
    </xdr:from>
    <xdr:to>
      <xdr:col>85</xdr:col>
      <xdr:colOff>127000</xdr:colOff>
      <xdr:row>98</xdr:row>
      <xdr:rowOff>26535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789888"/>
          <a:ext cx="8382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26535</xdr:rowOff>
    </xdr:from>
    <xdr:to>
      <xdr:col>81</xdr:col>
      <xdr:colOff>50800</xdr:colOff>
      <xdr:row>98</xdr:row>
      <xdr:rowOff>72610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4592300" y="16828635"/>
          <a:ext cx="889000" cy="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26631</xdr:rowOff>
    </xdr:from>
    <xdr:to>
      <xdr:col>76</xdr:col>
      <xdr:colOff>114300</xdr:colOff>
      <xdr:row>98</xdr:row>
      <xdr:rowOff>72610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28731"/>
          <a:ext cx="889000" cy="4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26631</xdr:rowOff>
    </xdr:from>
    <xdr:to>
      <xdr:col>71</xdr:col>
      <xdr:colOff>177800</xdr:colOff>
      <xdr:row>98</xdr:row>
      <xdr:rowOff>95447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28731"/>
          <a:ext cx="889000" cy="6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44208</xdr:rowOff>
    </xdr:from>
    <xdr:to>
      <xdr:col>67</xdr:col>
      <xdr:colOff>101600</xdr:colOff>
      <xdr:row>98</xdr:row>
      <xdr:rowOff>145808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162335</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2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108438</xdr:rowOff>
    </xdr:from>
    <xdr:to>
      <xdr:col>85</xdr:col>
      <xdr:colOff>177800</xdr:colOff>
      <xdr:row>98</xdr:row>
      <xdr:rowOff>38588</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73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131315</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5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147185</xdr:rowOff>
    </xdr:from>
    <xdr:to>
      <xdr:col>81</xdr:col>
      <xdr:colOff>101600</xdr:colOff>
      <xdr:row>98</xdr:row>
      <xdr:rowOff>77335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77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93862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21810</xdr:rowOff>
    </xdr:from>
    <xdr:to>
      <xdr:col>76</xdr:col>
      <xdr:colOff>165100</xdr:colOff>
      <xdr:row>98</xdr:row>
      <xdr:rowOff>123410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2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139937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9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147281</xdr:rowOff>
    </xdr:from>
    <xdr:to>
      <xdr:col>72</xdr:col>
      <xdr:colOff>38100</xdr:colOff>
      <xdr:row>98</xdr:row>
      <xdr:rowOff>77431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7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44647</xdr:rowOff>
    </xdr:from>
    <xdr:to>
      <xdr:col>67</xdr:col>
      <xdr:colOff>101600</xdr:colOff>
      <xdr:row>98</xdr:row>
      <xdr:rowOff>146247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137374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15977</xdr:rowOff>
    </xdr:from>
    <xdr:to>
      <xdr:col>98</xdr:col>
      <xdr:colOff>38100</xdr:colOff>
      <xdr:row>38</xdr:row>
      <xdr:rowOff>117577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134104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42373</xdr:rowOff>
    </xdr:from>
    <xdr:to>
      <xdr:col>107</xdr:col>
      <xdr:colOff>50800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57923"/>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41649</xdr:rowOff>
    </xdr:from>
    <xdr:to>
      <xdr:col>102</xdr:col>
      <xdr:colOff>114300</xdr:colOff>
      <xdr:row>59</xdr:row>
      <xdr:rowOff>42373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57199"/>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45314</xdr:rowOff>
    </xdr:from>
    <xdr:to>
      <xdr:col>98</xdr:col>
      <xdr:colOff>38100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163023</xdr:rowOff>
    </xdr:from>
    <xdr:to>
      <xdr:col>102</xdr:col>
      <xdr:colOff>165100</xdr:colOff>
      <xdr:row>59</xdr:row>
      <xdr:rowOff>93173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1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84300</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6017" y="10199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162299</xdr:rowOff>
    </xdr:from>
    <xdr:to>
      <xdr:col>98</xdr:col>
      <xdr:colOff>38100</xdr:colOff>
      <xdr:row>59</xdr:row>
      <xdr:rowOff>92449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10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83576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7017" y="1019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28925</xdr:rowOff>
    </xdr:from>
    <xdr:to>
      <xdr:col>116</xdr:col>
      <xdr:colOff>63500</xdr:colOff>
      <xdr:row>77</xdr:row>
      <xdr:rowOff>134671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87675"/>
          <a:ext cx="838200" cy="44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134671</xdr:rowOff>
    </xdr:from>
    <xdr:to>
      <xdr:col>111</xdr:col>
      <xdr:colOff>177800</xdr:colOff>
      <xdr:row>78</xdr:row>
      <xdr:rowOff>5702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336321"/>
          <a:ext cx="889000" cy="4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162331</xdr:rowOff>
    </xdr:from>
    <xdr:to>
      <xdr:col>107</xdr:col>
      <xdr:colOff>50800</xdr:colOff>
      <xdr:row>78</xdr:row>
      <xdr:rowOff>5702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363981"/>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129146</xdr:rowOff>
    </xdr:from>
    <xdr:to>
      <xdr:col>102</xdr:col>
      <xdr:colOff>114300</xdr:colOff>
      <xdr:row>77</xdr:row>
      <xdr:rowOff>162331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330796"/>
          <a:ext cx="889000" cy="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149575</xdr:rowOff>
    </xdr:from>
    <xdr:to>
      <xdr:col>116</xdr:col>
      <xdr:colOff>114300</xdr:colOff>
      <xdr:row>75</xdr:row>
      <xdr:rowOff>79725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1002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8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83871</xdr:rowOff>
    </xdr:from>
    <xdr:to>
      <xdr:col>112</xdr:col>
      <xdr:colOff>38100</xdr:colOff>
      <xdr:row>78</xdr:row>
      <xdr:rowOff>14021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5148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37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126352</xdr:rowOff>
    </xdr:from>
    <xdr:to>
      <xdr:col>107</xdr:col>
      <xdr:colOff>101600</xdr:colOff>
      <xdr:row>78</xdr:row>
      <xdr:rowOff>56502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32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47629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42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111531</xdr:rowOff>
    </xdr:from>
    <xdr:to>
      <xdr:col>102</xdr:col>
      <xdr:colOff>165100</xdr:colOff>
      <xdr:row>78</xdr:row>
      <xdr:rowOff>41681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31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32808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4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78346</xdr:rowOff>
    </xdr:from>
    <xdr:to>
      <xdr:col>98</xdr:col>
      <xdr:colOff>38100</xdr:colOff>
      <xdr:row>78</xdr:row>
      <xdr:rowOff>8496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171073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54611</xdr:rowOff>
    </xdr:from>
    <xdr:to>
      <xdr:col>98</xdr:col>
      <xdr:colOff>38100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99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年度の歳出総額は</a:t>
          </a:r>
          <a:r>
            <a:rPr kumimoji="1" lang="en-US" altLang="ja-JP" sz="1050">
              <a:latin typeface="ＭＳ Ｐゴシック" panose="020B0600070205080204" pitchFamily="50" charset="-128"/>
              <a:ea typeface="ＭＳ Ｐゴシック" panose="020B0600070205080204" pitchFamily="50" charset="-128"/>
            </a:rPr>
            <a:t>32,050,214</a:t>
          </a:r>
          <a:r>
            <a:rPr kumimoji="1" lang="ja-JP" altLang="en-US" sz="1050">
              <a:latin typeface="ＭＳ Ｐゴシック" panose="020B0600070205080204" pitchFamily="50" charset="-128"/>
              <a:ea typeface="ＭＳ Ｐゴシック" panose="020B0600070205080204" pitchFamily="50" charset="-128"/>
            </a:rPr>
            <a:t>千円（前年度比</a:t>
          </a:r>
          <a:r>
            <a:rPr kumimoji="1" lang="en-US" altLang="ja-JP" sz="1050">
              <a:latin typeface="ＭＳ Ｐゴシック" panose="020B0600070205080204" pitchFamily="50" charset="-128"/>
              <a:ea typeface="ＭＳ Ｐゴシック" panose="020B0600070205080204" pitchFamily="50" charset="-128"/>
            </a:rPr>
            <a:t>11.0%</a:t>
          </a:r>
          <a:r>
            <a:rPr kumimoji="1" lang="ja-JP" altLang="en-US" sz="1050">
              <a:latin typeface="ＭＳ Ｐゴシック" panose="020B0600070205080204" pitchFamily="50" charset="-128"/>
              <a:ea typeface="ＭＳ Ｐゴシック" panose="020B0600070205080204" pitchFamily="50" charset="-128"/>
            </a:rPr>
            <a:t>増、</a:t>
          </a:r>
          <a:r>
            <a:rPr kumimoji="1" lang="en-US" altLang="ja-JP" sz="1050">
              <a:latin typeface="ＭＳ Ｐゴシック" panose="020B0600070205080204" pitchFamily="50" charset="-128"/>
              <a:ea typeface="ＭＳ Ｐゴシック" panose="020B0600070205080204" pitchFamily="50" charset="-128"/>
            </a:rPr>
            <a:t>3,172,275</a:t>
          </a:r>
          <a:r>
            <a:rPr kumimoji="1" lang="ja-JP" altLang="en-US" sz="1050">
              <a:latin typeface="ＭＳ Ｐゴシック" panose="020B0600070205080204" pitchFamily="50" charset="-128"/>
              <a:ea typeface="ＭＳ Ｐゴシック" panose="020B0600070205080204" pitchFamily="50" charset="-128"/>
            </a:rPr>
            <a:t>千円増）となった。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人件費</a:t>
          </a:r>
          <a:r>
            <a:rPr kumimoji="1" lang="en-US" altLang="ja-JP" sz="1050">
              <a:latin typeface="ＭＳ Ｐゴシック" panose="020B0600070205080204" pitchFamily="50" charset="-128"/>
              <a:ea typeface="ＭＳ Ｐゴシック" panose="020B0600070205080204" pitchFamily="50" charset="-128"/>
            </a:rPr>
            <a:t>】 3,071,913</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65,459</a:t>
          </a:r>
          <a:r>
            <a:rPr kumimoji="1" lang="ja-JP" altLang="en-US" sz="1050">
              <a:latin typeface="ＭＳ Ｐゴシック" panose="020B0600070205080204" pitchFamily="50" charset="-128"/>
              <a:ea typeface="ＭＳ Ｐゴシック" panose="020B0600070205080204" pitchFamily="50" charset="-128"/>
            </a:rPr>
            <a:t>円）。一般職員給・期末手当の増加や暫定再任用職員の新設等により前年度比</a:t>
          </a:r>
          <a:r>
            <a:rPr kumimoji="1" lang="en-US" altLang="ja-JP" sz="1050">
              <a:latin typeface="ＭＳ Ｐゴシック" panose="020B0600070205080204" pitchFamily="50" charset="-128"/>
              <a:ea typeface="ＭＳ Ｐゴシック" panose="020B0600070205080204" pitchFamily="50" charset="-128"/>
            </a:rPr>
            <a:t>168,421</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5.8%</a:t>
          </a:r>
          <a:r>
            <a:rPr kumimoji="1" lang="ja-JP" altLang="en-US" sz="1050">
              <a:latin typeface="ＭＳ Ｐゴシック" panose="020B0600070205080204" pitchFamily="50" charset="-128"/>
              <a:ea typeface="ＭＳ Ｐゴシック" panose="020B0600070205080204" pitchFamily="50" charset="-128"/>
            </a:rPr>
            <a:t>）増加した。類似団体平均（</a:t>
          </a:r>
          <a:r>
            <a:rPr kumimoji="1" lang="en-US" altLang="ja-JP" sz="1050">
              <a:latin typeface="ＭＳ Ｐゴシック" panose="020B0600070205080204" pitchFamily="50" charset="-128"/>
              <a:ea typeface="ＭＳ Ｐゴシック" panose="020B0600070205080204" pitchFamily="50" charset="-128"/>
            </a:rPr>
            <a:t>99,044</a:t>
          </a:r>
          <a:r>
            <a:rPr kumimoji="1" lang="ja-JP" altLang="en-US" sz="1050">
              <a:latin typeface="ＭＳ Ｐゴシック" panose="020B0600070205080204" pitchFamily="50" charset="-128"/>
              <a:ea typeface="ＭＳ Ｐゴシック" panose="020B0600070205080204" pitchFamily="50" charset="-128"/>
            </a:rPr>
            <a:t>円）を大幅に下回っており、定員適正化の効果が表れている。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物件費</a:t>
          </a:r>
          <a:r>
            <a:rPr kumimoji="1" lang="en-US" altLang="ja-JP" sz="1050">
              <a:latin typeface="ＭＳ Ｐゴシック" panose="020B0600070205080204" pitchFamily="50" charset="-128"/>
              <a:ea typeface="ＭＳ Ｐゴシック" panose="020B0600070205080204" pitchFamily="50" charset="-128"/>
            </a:rPr>
            <a:t>】 3,923,120</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83,597</a:t>
          </a:r>
          <a:r>
            <a:rPr kumimoji="1" lang="ja-JP" altLang="en-US" sz="1050">
              <a:latin typeface="ＭＳ Ｐゴシック" panose="020B0600070205080204" pitchFamily="50" charset="-128"/>
              <a:ea typeface="ＭＳ Ｐゴシック" panose="020B0600070205080204" pitchFamily="50" charset="-128"/>
            </a:rPr>
            <a:t>円）。小・中学校電子黒板等整備事業や玉城中央公民館解体事業等の減により前年度比</a:t>
          </a:r>
          <a:r>
            <a:rPr kumimoji="1" lang="en-US" altLang="ja-JP" sz="1050">
              <a:latin typeface="ＭＳ Ｐゴシック" panose="020B0600070205080204" pitchFamily="50" charset="-128"/>
              <a:ea typeface="ＭＳ Ｐゴシック" panose="020B0600070205080204" pitchFamily="50" charset="-128"/>
            </a:rPr>
            <a:t>74,876</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1.9%</a:t>
          </a:r>
          <a:r>
            <a:rPr kumimoji="1" lang="ja-JP" altLang="en-US" sz="1050">
              <a:latin typeface="ＭＳ Ｐゴシック" panose="020B0600070205080204" pitchFamily="50" charset="-128"/>
              <a:ea typeface="ＭＳ Ｐゴシック" panose="020B0600070205080204" pitchFamily="50" charset="-128"/>
            </a:rPr>
            <a:t>）減少した。類似団体平均（</a:t>
          </a:r>
          <a:r>
            <a:rPr kumimoji="1" lang="en-US" altLang="ja-JP" sz="1050">
              <a:latin typeface="ＭＳ Ｐゴシック" panose="020B0600070205080204" pitchFamily="50" charset="-128"/>
              <a:ea typeface="ＭＳ Ｐゴシック" panose="020B0600070205080204" pitchFamily="50" charset="-128"/>
            </a:rPr>
            <a:t>88,933</a:t>
          </a:r>
          <a:r>
            <a:rPr kumimoji="1" lang="ja-JP" altLang="en-US" sz="1050">
              <a:latin typeface="ＭＳ Ｐゴシック" panose="020B0600070205080204" pitchFamily="50" charset="-128"/>
              <a:ea typeface="ＭＳ Ｐゴシック" panose="020B0600070205080204" pitchFamily="50" charset="-128"/>
            </a:rPr>
            <a:t>円）をわずかに下回っている。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扶助費</a:t>
          </a:r>
          <a:r>
            <a:rPr kumimoji="1" lang="en-US" altLang="ja-JP" sz="1050">
              <a:latin typeface="ＭＳ Ｐゴシック" panose="020B0600070205080204" pitchFamily="50" charset="-128"/>
              <a:ea typeface="ＭＳ Ｐゴシック" panose="020B0600070205080204" pitchFamily="50" charset="-128"/>
            </a:rPr>
            <a:t>】 9,475,644</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201,914</a:t>
          </a:r>
          <a:r>
            <a:rPr kumimoji="1" lang="ja-JP" altLang="en-US" sz="1050">
              <a:latin typeface="ＭＳ Ｐゴシック" panose="020B0600070205080204" pitchFamily="50" charset="-128"/>
              <a:ea typeface="ＭＳ Ｐゴシック" panose="020B0600070205080204" pitchFamily="50" charset="-128"/>
            </a:rPr>
            <a:t>円）。障害者福祉費・法人保育園等運営費負担事業・物価高騰対応重点支援地方創生臨時交付金事業等の増加により前年度比</a:t>
          </a:r>
          <a:r>
            <a:rPr kumimoji="1" lang="en-US" altLang="ja-JP" sz="1050">
              <a:latin typeface="ＭＳ Ｐゴシック" panose="020B0600070205080204" pitchFamily="50" charset="-128"/>
              <a:ea typeface="ＭＳ Ｐゴシック" panose="020B0600070205080204" pitchFamily="50" charset="-128"/>
            </a:rPr>
            <a:t>1,032,321</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12.2%</a:t>
          </a:r>
          <a:r>
            <a:rPr kumimoji="1" lang="ja-JP" altLang="en-US" sz="1050">
              <a:latin typeface="ＭＳ Ｐゴシック" panose="020B0600070205080204" pitchFamily="50" charset="-128"/>
              <a:ea typeface="ＭＳ Ｐゴシック" panose="020B0600070205080204" pitchFamily="50" charset="-128"/>
            </a:rPr>
            <a:t>）増加した。類似団体平均（</a:t>
          </a:r>
          <a:r>
            <a:rPr kumimoji="1" lang="en-US" altLang="ja-JP" sz="1050">
              <a:latin typeface="ＭＳ Ｐゴシック" panose="020B0600070205080204" pitchFamily="50" charset="-128"/>
              <a:ea typeface="ＭＳ Ｐゴシック" panose="020B0600070205080204" pitchFamily="50" charset="-128"/>
            </a:rPr>
            <a:t>144,764</a:t>
          </a:r>
          <a:r>
            <a:rPr kumimoji="1" lang="ja-JP" altLang="en-US" sz="1050">
              <a:latin typeface="ＭＳ Ｐゴシック" panose="020B0600070205080204" pitchFamily="50" charset="-128"/>
              <a:ea typeface="ＭＳ Ｐゴシック" panose="020B0600070205080204" pitchFamily="50" charset="-128"/>
            </a:rPr>
            <a:t>円）を大幅に上回っており、少子高齢化・障害者数増加等の構造的要因が反映されている。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補助費等</a:t>
          </a:r>
          <a:r>
            <a:rPr kumimoji="1" lang="en-US" altLang="ja-JP" sz="1050">
              <a:latin typeface="ＭＳ Ｐゴシック" panose="020B0600070205080204" pitchFamily="50" charset="-128"/>
              <a:ea typeface="ＭＳ Ｐゴシック" panose="020B0600070205080204" pitchFamily="50" charset="-128"/>
            </a:rPr>
            <a:t>】 3,284,377</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69,986</a:t>
          </a:r>
          <a:r>
            <a:rPr kumimoji="1" lang="ja-JP" altLang="en-US" sz="1050">
              <a:latin typeface="ＭＳ Ｐゴシック" panose="020B0600070205080204" pitchFamily="50" charset="-128"/>
              <a:ea typeface="ＭＳ Ｐゴシック" panose="020B0600070205080204" pitchFamily="50" charset="-128"/>
            </a:rPr>
            <a:t>円）。物価高騰対応重点支援地方創生臨時交付金事業等の増加があった一方、新型コロナウイルス感染症対策関連補助費や組合等土地区画整理事業支援費の減により前年度比</a:t>
          </a:r>
          <a:r>
            <a:rPr kumimoji="1" lang="en-US" altLang="ja-JP" sz="1050">
              <a:latin typeface="ＭＳ Ｐゴシック" panose="020B0600070205080204" pitchFamily="50" charset="-128"/>
              <a:ea typeface="ＭＳ Ｐゴシック" panose="020B0600070205080204" pitchFamily="50" charset="-128"/>
            </a:rPr>
            <a:t>960,049</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22.6%</a:t>
          </a:r>
          <a:r>
            <a:rPr kumimoji="1" lang="ja-JP" altLang="en-US" sz="1050">
              <a:latin typeface="ＭＳ Ｐゴシック" panose="020B0600070205080204" pitchFamily="50" charset="-128"/>
              <a:ea typeface="ＭＳ Ｐゴシック" panose="020B0600070205080204" pitchFamily="50" charset="-128"/>
            </a:rPr>
            <a:t>）減少した。</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普通建設事業費</a:t>
          </a:r>
          <a:r>
            <a:rPr kumimoji="1" lang="en-US" altLang="ja-JP" sz="1050">
              <a:latin typeface="ＭＳ Ｐゴシック" panose="020B0600070205080204" pitchFamily="50" charset="-128"/>
              <a:ea typeface="ＭＳ Ｐゴシック" panose="020B0600070205080204" pitchFamily="50" charset="-128"/>
            </a:rPr>
            <a:t>】 4,756,103</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101,347</a:t>
          </a:r>
          <a:r>
            <a:rPr kumimoji="1" lang="ja-JP" altLang="en-US" sz="1050">
              <a:latin typeface="ＭＳ Ｐゴシック" panose="020B0600070205080204" pitchFamily="50" charset="-128"/>
              <a:ea typeface="ＭＳ Ｐゴシック" panose="020B0600070205080204" pitchFamily="50" charset="-128"/>
            </a:rPr>
            <a:t>円）。馬天小学校校舎改築・大里南小学校校舎増築・緊急自然災害防止対策事業等の増加により前年度比</a:t>
          </a:r>
          <a:r>
            <a:rPr kumimoji="1" lang="en-US" altLang="ja-JP" sz="1050">
              <a:latin typeface="ＭＳ Ｐゴシック" panose="020B0600070205080204" pitchFamily="50" charset="-128"/>
              <a:ea typeface="ＭＳ Ｐゴシック" panose="020B0600070205080204" pitchFamily="50" charset="-128"/>
            </a:rPr>
            <a:t>1,360,326</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40.1%</a:t>
          </a:r>
          <a:r>
            <a:rPr kumimoji="1" lang="ja-JP" altLang="en-US" sz="1050">
              <a:latin typeface="ＭＳ Ｐゴシック" panose="020B0600070205080204" pitchFamily="50" charset="-128"/>
              <a:ea typeface="ＭＳ Ｐゴシック" panose="020B0600070205080204" pitchFamily="50" charset="-128"/>
            </a:rPr>
            <a:t>）増加した。類似団体平均（</a:t>
          </a:r>
          <a:r>
            <a:rPr kumimoji="1" lang="en-US" altLang="ja-JP" sz="1050">
              <a:latin typeface="ＭＳ Ｐゴシック" panose="020B0600070205080204" pitchFamily="50" charset="-128"/>
              <a:ea typeface="ＭＳ Ｐゴシック" panose="020B0600070205080204" pitchFamily="50" charset="-128"/>
            </a:rPr>
            <a:t>82,962</a:t>
          </a:r>
          <a:r>
            <a:rPr kumimoji="1" lang="ja-JP" altLang="en-US" sz="1050">
              <a:latin typeface="ＭＳ Ｐゴシック" panose="020B0600070205080204" pitchFamily="50" charset="-128"/>
              <a:ea typeface="ＭＳ Ｐゴシック" panose="020B0600070205080204" pitchFamily="50" charset="-128"/>
            </a:rPr>
            <a:t>円）を上回っており、老朽化施設の更新・整備が積極的に進められている。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積立金</a:t>
          </a:r>
          <a:r>
            <a:rPr kumimoji="1" lang="en-US" altLang="ja-JP" sz="1050">
              <a:latin typeface="ＭＳ Ｐゴシック" panose="020B0600070205080204" pitchFamily="50" charset="-128"/>
              <a:ea typeface="ＭＳ Ｐゴシック" panose="020B0600070205080204" pitchFamily="50" charset="-128"/>
            </a:rPr>
            <a:t>】 2,809,745</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59,872</a:t>
          </a:r>
          <a:r>
            <a:rPr kumimoji="1" lang="ja-JP" altLang="en-US" sz="1050">
              <a:latin typeface="ＭＳ Ｐゴシック" panose="020B0600070205080204" pitchFamily="50" charset="-128"/>
              <a:ea typeface="ＭＳ Ｐゴシック" panose="020B0600070205080204" pitchFamily="50" charset="-128"/>
            </a:rPr>
            <a:t>円）。減債基金等への積み立てにより前年度比</a:t>
          </a:r>
          <a:r>
            <a:rPr kumimoji="1" lang="en-US" altLang="ja-JP" sz="1050">
              <a:latin typeface="ＭＳ Ｐゴシック" panose="020B0600070205080204" pitchFamily="50" charset="-128"/>
              <a:ea typeface="ＭＳ Ｐゴシック" panose="020B0600070205080204" pitchFamily="50" charset="-128"/>
            </a:rPr>
            <a:t>500,694</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21.7%</a:t>
          </a:r>
          <a:r>
            <a:rPr kumimoji="1" lang="ja-JP" altLang="en-US" sz="1050">
              <a:latin typeface="ＭＳ Ｐゴシック" panose="020B0600070205080204" pitchFamily="50" charset="-128"/>
              <a:ea typeface="ＭＳ Ｐゴシック" panose="020B0600070205080204" pitchFamily="50" charset="-128"/>
            </a:rPr>
            <a:t>）増加した。類似団体平均（</a:t>
          </a:r>
          <a:r>
            <a:rPr kumimoji="1" lang="en-US" altLang="ja-JP" sz="1050">
              <a:latin typeface="ＭＳ Ｐゴシック" panose="020B0600070205080204" pitchFamily="50" charset="-128"/>
              <a:ea typeface="ＭＳ Ｐゴシック" panose="020B0600070205080204" pitchFamily="50" charset="-128"/>
            </a:rPr>
            <a:t>32,514</a:t>
          </a:r>
          <a:r>
            <a:rPr kumimoji="1" lang="ja-JP" altLang="en-US" sz="1050">
              <a:latin typeface="ＭＳ Ｐゴシック" panose="020B0600070205080204" pitchFamily="50" charset="-128"/>
              <a:ea typeface="ＭＳ Ｐゴシック" panose="020B0600070205080204" pitchFamily="50" charset="-128"/>
            </a:rPr>
            <a:t>円）を大幅に上回っており、将来の財政需要に備えた基金の積み立てを実施している。</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繰出金</a:t>
          </a:r>
          <a:r>
            <a:rPr kumimoji="1" lang="en-US" altLang="ja-JP" sz="1050">
              <a:latin typeface="ＭＳ Ｐゴシック" panose="020B0600070205080204" pitchFamily="50" charset="-128"/>
              <a:ea typeface="ＭＳ Ｐゴシック" panose="020B0600070205080204" pitchFamily="50" charset="-128"/>
            </a:rPr>
            <a:t>】 2,666,282</a:t>
          </a:r>
          <a:r>
            <a:rPr kumimoji="1" lang="ja-JP" altLang="en-US" sz="1050">
              <a:latin typeface="ＭＳ Ｐゴシック" panose="020B0600070205080204" pitchFamily="50" charset="-128"/>
              <a:ea typeface="ＭＳ Ｐゴシック" panose="020B0600070205080204" pitchFamily="50" charset="-128"/>
            </a:rPr>
            <a:t>千円（住民</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a:t>
          </a:r>
          <a:r>
            <a:rPr kumimoji="1" lang="en-US" altLang="ja-JP" sz="1050">
              <a:latin typeface="ＭＳ Ｐゴシック" panose="020B0600070205080204" pitchFamily="50" charset="-128"/>
              <a:ea typeface="ＭＳ Ｐゴシック" panose="020B0600070205080204" pitchFamily="50" charset="-128"/>
            </a:rPr>
            <a:t>56,815</a:t>
          </a:r>
          <a:r>
            <a:rPr kumimoji="1" lang="ja-JP" altLang="en-US" sz="1050">
              <a:latin typeface="ＭＳ Ｐゴシック" panose="020B0600070205080204" pitchFamily="50" charset="-128"/>
              <a:ea typeface="ＭＳ Ｐゴシック" panose="020B0600070205080204" pitchFamily="50" charset="-128"/>
            </a:rPr>
            <a:t>円）。土地開発基金や国民健康保険事業特別会計、下水道事業会計等への繰出増により前年度比</a:t>
          </a:r>
          <a:r>
            <a:rPr kumimoji="1" lang="en-US" altLang="ja-JP" sz="1050">
              <a:latin typeface="ＭＳ Ｐゴシック" panose="020B0600070205080204" pitchFamily="50" charset="-128"/>
              <a:ea typeface="ＭＳ Ｐゴシック" panose="020B0600070205080204" pitchFamily="50" charset="-128"/>
            </a:rPr>
            <a:t>1,120,895</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72.5%</a:t>
          </a:r>
          <a:r>
            <a:rPr kumimoji="1" lang="ja-JP" altLang="en-US" sz="1050">
              <a:latin typeface="ＭＳ Ｐゴシック" panose="020B0600070205080204" pitchFamily="50" charset="-128"/>
              <a:ea typeface="ＭＳ Ｐゴシック" panose="020B0600070205080204" pitchFamily="50" charset="-128"/>
            </a:rPr>
            <a:t>）増加した。国民健康保険税率の改定や下水道接続率の向上等により、繰出金の削減に向けた取り組みを継続する。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46,929
46,466
49.94
34,035,662
32,050,214
1,723,123
12,948,762
18,978,972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104587</xdr:rowOff>
    </xdr:from>
    <xdr:to>
      <xdr:col>24</xdr:col>
      <xdr:colOff>63500</xdr:colOff>
      <xdr:row>37</xdr:row>
      <xdr:rowOff>108976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48237"/>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108976</xdr:rowOff>
    </xdr:from>
    <xdr:to>
      <xdr:col>19</xdr:col>
      <xdr:colOff>177800</xdr:colOff>
      <xdr:row>37</xdr:row>
      <xdr:rowOff>114051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5262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107924</xdr:rowOff>
    </xdr:from>
    <xdr:to>
      <xdr:col>15</xdr:col>
      <xdr:colOff>50800</xdr:colOff>
      <xdr:row>37</xdr:row>
      <xdr:rowOff>114051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451574"/>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103398</xdr:rowOff>
    </xdr:from>
    <xdr:to>
      <xdr:col>10</xdr:col>
      <xdr:colOff>114300</xdr:colOff>
      <xdr:row>37</xdr:row>
      <xdr:rowOff>107924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4704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36002</xdr:rowOff>
    </xdr:from>
    <xdr:to>
      <xdr:col>6</xdr:col>
      <xdr:colOff>38100</xdr:colOff>
      <xdr:row>37</xdr:row>
      <xdr:rowOff>137602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154129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53787</xdr:rowOff>
    </xdr:from>
    <xdr:to>
      <xdr:col>24</xdr:col>
      <xdr:colOff>114300</xdr:colOff>
      <xdr:row>37</xdr:row>
      <xdr:rowOff>155387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58176</xdr:rowOff>
    </xdr:from>
    <xdr:to>
      <xdr:col>20</xdr:col>
      <xdr:colOff>38100</xdr:colOff>
      <xdr:row>37</xdr:row>
      <xdr:rowOff>159776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40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150903</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9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63251</xdr:rowOff>
    </xdr:from>
    <xdr:to>
      <xdr:col>15</xdr:col>
      <xdr:colOff>101600</xdr:colOff>
      <xdr:row>37</xdr:row>
      <xdr:rowOff>164851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155978</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9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57124</xdr:rowOff>
    </xdr:from>
    <xdr:to>
      <xdr:col>10</xdr:col>
      <xdr:colOff>165100</xdr:colOff>
      <xdr:row>37</xdr:row>
      <xdr:rowOff>158724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149851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52598</xdr:rowOff>
    </xdr:from>
    <xdr:to>
      <xdr:col>6</xdr:col>
      <xdr:colOff>38100</xdr:colOff>
      <xdr:row>37</xdr:row>
      <xdr:rowOff>154198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145325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8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136528</xdr:rowOff>
    </xdr:from>
    <xdr:to>
      <xdr:col>24</xdr:col>
      <xdr:colOff>63500</xdr:colOff>
      <xdr:row>57</xdr:row>
      <xdr:rowOff>163451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09178"/>
          <a:ext cx="8382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163451</xdr:rowOff>
    </xdr:from>
    <xdr:to>
      <xdr:col>19</xdr:col>
      <xdr:colOff>177800</xdr:colOff>
      <xdr:row>58</xdr:row>
      <xdr:rowOff>13755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6101"/>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13755</xdr:rowOff>
    </xdr:from>
    <xdr:to>
      <xdr:col>15</xdr:col>
      <xdr:colOff>50800</xdr:colOff>
      <xdr:row>58</xdr:row>
      <xdr:rowOff>17366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57855"/>
          <a:ext cx="8890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14959</xdr:rowOff>
    </xdr:from>
    <xdr:to>
      <xdr:col>10</xdr:col>
      <xdr:colOff>114300</xdr:colOff>
      <xdr:row>58</xdr:row>
      <xdr:rowOff>17366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87609"/>
          <a:ext cx="889000" cy="17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106588</xdr:rowOff>
    </xdr:from>
    <xdr:to>
      <xdr:col>6</xdr:col>
      <xdr:colOff>38100</xdr:colOff>
      <xdr:row>57</xdr:row>
      <xdr:rowOff>36738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53265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85728</xdr:rowOff>
    </xdr:from>
    <xdr:to>
      <xdr:col>24</xdr:col>
      <xdr:colOff>114300</xdr:colOff>
      <xdr:row>58</xdr:row>
      <xdr:rowOff>15878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5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108605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0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112651</xdr:rowOff>
    </xdr:from>
    <xdr:to>
      <xdr:col>20</xdr:col>
      <xdr:colOff>38100</xdr:colOff>
      <xdr:row>58</xdr:row>
      <xdr:rowOff>42801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59328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6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134405</xdr:rowOff>
    </xdr:from>
    <xdr:to>
      <xdr:col>15</xdr:col>
      <xdr:colOff>101600</xdr:colOff>
      <xdr:row>58</xdr:row>
      <xdr:rowOff>64555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81082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8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138016</xdr:rowOff>
    </xdr:from>
    <xdr:to>
      <xdr:col>10</xdr:col>
      <xdr:colOff>165100</xdr:colOff>
      <xdr:row>58</xdr:row>
      <xdr:rowOff>68166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84693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85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135609</xdr:rowOff>
    </xdr:from>
    <xdr:to>
      <xdr:col>6</xdr:col>
      <xdr:colOff>38100</xdr:colOff>
      <xdr:row>57</xdr:row>
      <xdr:rowOff>65759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56886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7341</xdr:rowOff>
    </xdr:from>
    <xdr:to>
      <xdr:col>24</xdr:col>
      <xdr:colOff>63500</xdr:colOff>
      <xdr:row>75</xdr:row>
      <xdr:rowOff>92593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866091"/>
          <a:ext cx="838200" cy="8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92593</xdr:rowOff>
    </xdr:from>
    <xdr:to>
      <xdr:col>19</xdr:col>
      <xdr:colOff>177800</xdr:colOff>
      <xdr:row>75</xdr:row>
      <xdr:rowOff>149938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51343"/>
          <a:ext cx="8890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149938</xdr:rowOff>
    </xdr:from>
    <xdr:to>
      <xdr:col>15</xdr:col>
      <xdr:colOff>50800</xdr:colOff>
      <xdr:row>76</xdr:row>
      <xdr:rowOff>11604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08688"/>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11604</xdr:rowOff>
    </xdr:from>
    <xdr:to>
      <xdr:col>10</xdr:col>
      <xdr:colOff>114300</xdr:colOff>
      <xdr:row>76</xdr:row>
      <xdr:rowOff>84330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041804"/>
          <a:ext cx="889000" cy="7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169938</xdr:rowOff>
    </xdr:from>
    <xdr:to>
      <xdr:col>6</xdr:col>
      <xdr:colOff>38100</xdr:colOff>
      <xdr:row>77</xdr:row>
      <xdr:rowOff>100088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91215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9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127991</xdr:rowOff>
    </xdr:from>
    <xdr:to>
      <xdr:col>24</xdr:col>
      <xdr:colOff>114300</xdr:colOff>
      <xdr:row>75</xdr:row>
      <xdr:rowOff>58141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150868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66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41793</xdr:rowOff>
    </xdr:from>
    <xdr:to>
      <xdr:col>20</xdr:col>
      <xdr:colOff>38100</xdr:colOff>
      <xdr:row>75</xdr:row>
      <xdr:rowOff>143393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159920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7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99137</xdr:rowOff>
    </xdr:from>
    <xdr:to>
      <xdr:col>15</xdr:col>
      <xdr:colOff>101600</xdr:colOff>
      <xdr:row>76</xdr:row>
      <xdr:rowOff>29288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578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45814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3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132254</xdr:rowOff>
    </xdr:from>
    <xdr:to>
      <xdr:col>10</xdr:col>
      <xdr:colOff>165100</xdr:colOff>
      <xdr:row>76</xdr:row>
      <xdr:rowOff>62404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9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78931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76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33530</xdr:rowOff>
    </xdr:from>
    <xdr:to>
      <xdr:col>6</xdr:col>
      <xdr:colOff>38100</xdr:colOff>
      <xdr:row>76</xdr:row>
      <xdr:rowOff>135130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6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151656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3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93242</xdr:rowOff>
    </xdr:from>
    <xdr:to>
      <xdr:col>24</xdr:col>
      <xdr:colOff>63500</xdr:colOff>
      <xdr:row>98</xdr:row>
      <xdr:rowOff>96253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95342"/>
          <a:ext cx="8382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87626</xdr:rowOff>
    </xdr:from>
    <xdr:to>
      <xdr:col>19</xdr:col>
      <xdr:colOff>177800</xdr:colOff>
      <xdr:row>98</xdr:row>
      <xdr:rowOff>93242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89726"/>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87626</xdr:rowOff>
    </xdr:from>
    <xdr:to>
      <xdr:col>15</xdr:col>
      <xdr:colOff>50800</xdr:colOff>
      <xdr:row>98</xdr:row>
      <xdr:rowOff>88455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89726"/>
          <a:ext cx="8890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88455</xdr:rowOff>
    </xdr:from>
    <xdr:to>
      <xdr:col>10</xdr:col>
      <xdr:colOff>114300</xdr:colOff>
      <xdr:row>98</xdr:row>
      <xdr:rowOff>128101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90555"/>
          <a:ext cx="889000" cy="3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18641</xdr:rowOff>
    </xdr:from>
    <xdr:to>
      <xdr:col>6</xdr:col>
      <xdr:colOff>38100</xdr:colOff>
      <xdr:row>97</xdr:row>
      <xdr:rowOff>120241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136768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45453</xdr:rowOff>
    </xdr:from>
    <xdr:to>
      <xdr:col>24</xdr:col>
      <xdr:colOff>114300</xdr:colOff>
      <xdr:row>98</xdr:row>
      <xdr:rowOff>147053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131830</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6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42442</xdr:rowOff>
    </xdr:from>
    <xdr:to>
      <xdr:col>20</xdr:col>
      <xdr:colOff>38100</xdr:colOff>
      <xdr:row>98</xdr:row>
      <xdr:rowOff>144042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4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135169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36826</xdr:rowOff>
    </xdr:from>
    <xdr:to>
      <xdr:col>15</xdr:col>
      <xdr:colOff>101600</xdr:colOff>
      <xdr:row>98</xdr:row>
      <xdr:rowOff>138426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3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129553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37655</xdr:rowOff>
    </xdr:from>
    <xdr:to>
      <xdr:col>10</xdr:col>
      <xdr:colOff>165100</xdr:colOff>
      <xdr:row>98</xdr:row>
      <xdr:rowOff>139255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130382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3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77301</xdr:rowOff>
    </xdr:from>
    <xdr:to>
      <xdr:col>6</xdr:col>
      <xdr:colOff>38100</xdr:colOff>
      <xdr:row>99</xdr:row>
      <xdr:rowOff>7451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170028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11226</xdr:rowOff>
    </xdr:from>
    <xdr:to>
      <xdr:col>55</xdr:col>
      <xdr:colOff>0</xdr:colOff>
      <xdr:row>38</xdr:row>
      <xdr:rowOff>55346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26326"/>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11226</xdr:rowOff>
    </xdr:from>
    <xdr:to>
      <xdr:col>50</xdr:col>
      <xdr:colOff>114300</xdr:colOff>
      <xdr:row>38</xdr:row>
      <xdr:rowOff>48717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26326"/>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42545</xdr:rowOff>
    </xdr:from>
    <xdr:to>
      <xdr:col>45</xdr:col>
      <xdr:colOff>177800</xdr:colOff>
      <xdr:row>38</xdr:row>
      <xdr:rowOff>48717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5764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42545</xdr:rowOff>
    </xdr:from>
    <xdr:to>
      <xdr:col>41</xdr:col>
      <xdr:colOff>50800</xdr:colOff>
      <xdr:row>38</xdr:row>
      <xdr:rowOff>62662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7645"/>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97358</xdr:rowOff>
    </xdr:from>
    <xdr:to>
      <xdr:col>36</xdr:col>
      <xdr:colOff>165100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4546</xdr:rowOff>
    </xdr:from>
    <xdr:to>
      <xdr:col>55</xdr:col>
      <xdr:colOff>50800</xdr:colOff>
      <xdr:row>38</xdr:row>
      <xdr:rowOff>106146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90924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131877</xdr:rowOff>
    </xdr:from>
    <xdr:to>
      <xdr:col>50</xdr:col>
      <xdr:colOff>165100</xdr:colOff>
      <xdr:row>38</xdr:row>
      <xdr:rowOff>62027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53153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68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169367</xdr:rowOff>
    </xdr:from>
    <xdr:to>
      <xdr:col>46</xdr:col>
      <xdr:colOff>38100</xdr:colOff>
      <xdr:row>38</xdr:row>
      <xdr:rowOff>99517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1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90644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0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163195</xdr:rowOff>
    </xdr:from>
    <xdr:to>
      <xdr:col>41</xdr:col>
      <xdr:colOff>101600</xdr:colOff>
      <xdr:row>38</xdr:row>
      <xdr:rowOff>93345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84472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9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11862</xdr:rowOff>
    </xdr:from>
    <xdr:to>
      <xdr:col>36</xdr:col>
      <xdr:colOff>165100</xdr:colOff>
      <xdr:row>38</xdr:row>
      <xdr:rowOff>113462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104589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9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103962</xdr:rowOff>
    </xdr:from>
    <xdr:to>
      <xdr:col>55</xdr:col>
      <xdr:colOff>0</xdr:colOff>
      <xdr:row>56</xdr:row>
      <xdr:rowOff>113640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05162"/>
          <a:ext cx="8382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53842</xdr:rowOff>
    </xdr:from>
    <xdr:to>
      <xdr:col>50</xdr:col>
      <xdr:colOff>114300</xdr:colOff>
      <xdr:row>56</xdr:row>
      <xdr:rowOff>113640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655042"/>
          <a:ext cx="889000" cy="5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53842</xdr:rowOff>
    </xdr:from>
    <xdr:to>
      <xdr:col>45</xdr:col>
      <xdr:colOff>177800</xdr:colOff>
      <xdr:row>56</xdr:row>
      <xdr:rowOff>109182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655042"/>
          <a:ext cx="889000" cy="5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134100</xdr:rowOff>
    </xdr:from>
    <xdr:to>
      <xdr:col>41</xdr:col>
      <xdr:colOff>50800</xdr:colOff>
      <xdr:row>56</xdr:row>
      <xdr:rowOff>109182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63850"/>
          <a:ext cx="889000" cy="1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121476</xdr:rowOff>
    </xdr:from>
    <xdr:to>
      <xdr:col>36</xdr:col>
      <xdr:colOff>165100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53162</xdr:rowOff>
    </xdr:from>
    <xdr:to>
      <xdr:col>55</xdr:col>
      <xdr:colOff>50800</xdr:colOff>
      <xdr:row>56</xdr:row>
      <xdr:rowOff>154762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76039</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62840</xdr:rowOff>
    </xdr:from>
    <xdr:to>
      <xdr:col>50</xdr:col>
      <xdr:colOff>165100</xdr:colOff>
      <xdr:row>56</xdr:row>
      <xdr:rowOff>164440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9517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3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3042</xdr:rowOff>
    </xdr:from>
    <xdr:to>
      <xdr:col>46</xdr:col>
      <xdr:colOff>38100</xdr:colOff>
      <xdr:row>56</xdr:row>
      <xdr:rowOff>104642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121169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3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58382</xdr:rowOff>
    </xdr:from>
    <xdr:to>
      <xdr:col>41</xdr:col>
      <xdr:colOff>101600</xdr:colOff>
      <xdr:row>56</xdr:row>
      <xdr:rowOff>159982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5059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83300</xdr:rowOff>
    </xdr:from>
    <xdr:to>
      <xdr:col>36</xdr:col>
      <xdr:colOff>165100</xdr:colOff>
      <xdr:row>56</xdr:row>
      <xdr:rowOff>13450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4577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0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28617</xdr:rowOff>
    </xdr:from>
    <xdr:to>
      <xdr:col>55</xdr:col>
      <xdr:colOff>0</xdr:colOff>
      <xdr:row>79</xdr:row>
      <xdr:rowOff>31262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73167"/>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26935</xdr:rowOff>
    </xdr:from>
    <xdr:to>
      <xdr:col>50</xdr:col>
      <xdr:colOff>114300</xdr:colOff>
      <xdr:row>79</xdr:row>
      <xdr:rowOff>28617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571485"/>
          <a:ext cx="8890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80688</xdr:rowOff>
    </xdr:from>
    <xdr:to>
      <xdr:col>45</xdr:col>
      <xdr:colOff>177800</xdr:colOff>
      <xdr:row>79</xdr:row>
      <xdr:rowOff>26935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53788"/>
          <a:ext cx="889000" cy="1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80688</xdr:rowOff>
    </xdr:from>
    <xdr:to>
      <xdr:col>41</xdr:col>
      <xdr:colOff>50800</xdr:colOff>
      <xdr:row>78</xdr:row>
      <xdr:rowOff>133348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53788"/>
          <a:ext cx="889000" cy="5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32665</xdr:rowOff>
    </xdr:from>
    <xdr:to>
      <xdr:col>36</xdr:col>
      <xdr:colOff>165100</xdr:colOff>
      <xdr:row>76</xdr:row>
      <xdr:rowOff>134265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150792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3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151912</xdr:rowOff>
    </xdr:from>
    <xdr:to>
      <xdr:col>55</xdr:col>
      <xdr:colOff>50800</xdr:colOff>
      <xdr:row>79</xdr:row>
      <xdr:rowOff>82062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2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66839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149267</xdr:rowOff>
    </xdr:from>
    <xdr:to>
      <xdr:col>50</xdr:col>
      <xdr:colOff>165100</xdr:colOff>
      <xdr:row>79</xdr:row>
      <xdr:rowOff>79417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2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70544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1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147585</xdr:rowOff>
    </xdr:from>
    <xdr:to>
      <xdr:col>46</xdr:col>
      <xdr:colOff>38100</xdr:colOff>
      <xdr:row>79</xdr:row>
      <xdr:rowOff>77735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2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68862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1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29888</xdr:rowOff>
    </xdr:from>
    <xdr:to>
      <xdr:col>41</xdr:col>
      <xdr:colOff>101600</xdr:colOff>
      <xdr:row>78</xdr:row>
      <xdr:rowOff>131488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122615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82548</xdr:rowOff>
    </xdr:from>
    <xdr:to>
      <xdr:col>36</xdr:col>
      <xdr:colOff>165100</xdr:colOff>
      <xdr:row>79</xdr:row>
      <xdr:rowOff>12698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3825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128141</xdr:rowOff>
    </xdr:from>
    <xdr:to>
      <xdr:col>55</xdr:col>
      <xdr:colOff>0</xdr:colOff>
      <xdr:row>97</xdr:row>
      <xdr:rowOff>94072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87341"/>
          <a:ext cx="838200" cy="1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94072</xdr:rowOff>
    </xdr:from>
    <xdr:to>
      <xdr:col>50</xdr:col>
      <xdr:colOff>114300</xdr:colOff>
      <xdr:row>98</xdr:row>
      <xdr:rowOff>6099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24722"/>
          <a:ext cx="889000" cy="8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164626</xdr:rowOff>
    </xdr:from>
    <xdr:to>
      <xdr:col>45</xdr:col>
      <xdr:colOff>177800</xdr:colOff>
      <xdr:row>98</xdr:row>
      <xdr:rowOff>6099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5276"/>
          <a:ext cx="889000" cy="1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164626</xdr:rowOff>
    </xdr:from>
    <xdr:to>
      <xdr:col>41</xdr:col>
      <xdr:colOff>50800</xdr:colOff>
      <xdr:row>98</xdr:row>
      <xdr:rowOff>6015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5276"/>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77341</xdr:rowOff>
    </xdr:from>
    <xdr:to>
      <xdr:col>55</xdr:col>
      <xdr:colOff>50800</xdr:colOff>
      <xdr:row>97</xdr:row>
      <xdr:rowOff>7491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3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55768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1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43272</xdr:rowOff>
    </xdr:from>
    <xdr:to>
      <xdr:col>50</xdr:col>
      <xdr:colOff>165100</xdr:colOff>
      <xdr:row>97</xdr:row>
      <xdr:rowOff>144872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135999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126749</xdr:rowOff>
    </xdr:from>
    <xdr:to>
      <xdr:col>46</xdr:col>
      <xdr:colOff>38100</xdr:colOff>
      <xdr:row>98</xdr:row>
      <xdr:rowOff>56899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48026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113826</xdr:rowOff>
    </xdr:from>
    <xdr:to>
      <xdr:col>41</xdr:col>
      <xdr:colOff>101600</xdr:colOff>
      <xdr:row>98</xdr:row>
      <xdr:rowOff>43976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35103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126665</xdr:rowOff>
    </xdr:from>
    <xdr:to>
      <xdr:col>36</xdr:col>
      <xdr:colOff>165100</xdr:colOff>
      <xdr:row>98</xdr:row>
      <xdr:rowOff>56815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47942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121945</xdr:rowOff>
    </xdr:from>
    <xdr:to>
      <xdr:col>85</xdr:col>
      <xdr:colOff>127000</xdr:colOff>
      <xdr:row>37</xdr:row>
      <xdr:rowOff>136690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5595"/>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51674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2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105143</xdr:rowOff>
    </xdr:from>
    <xdr:to>
      <xdr:col>81</xdr:col>
      <xdr:colOff>50800</xdr:colOff>
      <xdr:row>37</xdr:row>
      <xdr:rowOff>136690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4879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105143</xdr:rowOff>
    </xdr:from>
    <xdr:to>
      <xdr:col>76</xdr:col>
      <xdr:colOff>114300</xdr:colOff>
      <xdr:row>37</xdr:row>
      <xdr:rowOff>147796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8793"/>
          <a:ext cx="889000" cy="4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136804</xdr:rowOff>
    </xdr:from>
    <xdr:to>
      <xdr:col>71</xdr:col>
      <xdr:colOff>177800</xdr:colOff>
      <xdr:row>37</xdr:row>
      <xdr:rowOff>147796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80454"/>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156737</xdr:rowOff>
    </xdr:from>
    <xdr:to>
      <xdr:col>67</xdr:col>
      <xdr:colOff>101600</xdr:colOff>
      <xdr:row>36</xdr:row>
      <xdr:rowOff>86887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71145</xdr:rowOff>
    </xdr:from>
    <xdr:to>
      <xdr:col>85</xdr:col>
      <xdr:colOff>177800</xdr:colOff>
      <xdr:row>38</xdr:row>
      <xdr:rowOff>1295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157522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85890</xdr:rowOff>
    </xdr:from>
    <xdr:to>
      <xdr:col>81</xdr:col>
      <xdr:colOff>101600</xdr:colOff>
      <xdr:row>38</xdr:row>
      <xdr:rowOff>16040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54343</xdr:rowOff>
    </xdr:from>
    <xdr:to>
      <xdr:col>76</xdr:col>
      <xdr:colOff>165100</xdr:colOff>
      <xdr:row>37</xdr:row>
      <xdr:rowOff>155943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147070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96996</xdr:rowOff>
    </xdr:from>
    <xdr:to>
      <xdr:col>72</xdr:col>
      <xdr:colOff>38100</xdr:colOff>
      <xdr:row>38</xdr:row>
      <xdr:rowOff>27146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18273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86004</xdr:rowOff>
    </xdr:from>
    <xdr:to>
      <xdr:col>67</xdr:col>
      <xdr:colOff>101600</xdr:colOff>
      <xdr:row>38</xdr:row>
      <xdr:rowOff>16154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53518</xdr:rowOff>
    </xdr:from>
    <xdr:to>
      <xdr:col>85</xdr:col>
      <xdr:colOff>127000</xdr:colOff>
      <xdr:row>55</xdr:row>
      <xdr:rowOff>100327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83268"/>
          <a:ext cx="8382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83967</xdr:rowOff>
    </xdr:from>
    <xdr:to>
      <xdr:col>81</xdr:col>
      <xdr:colOff>50800</xdr:colOff>
      <xdr:row>55</xdr:row>
      <xdr:rowOff>100327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13717"/>
          <a:ext cx="889000" cy="1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27495</xdr:rowOff>
    </xdr:from>
    <xdr:to>
      <xdr:col>76</xdr:col>
      <xdr:colOff>114300</xdr:colOff>
      <xdr:row>55</xdr:row>
      <xdr:rowOff>83967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457245"/>
          <a:ext cx="889000" cy="5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27495</xdr:rowOff>
    </xdr:from>
    <xdr:to>
      <xdr:col>71</xdr:col>
      <xdr:colOff>177800</xdr:colOff>
      <xdr:row>55</xdr:row>
      <xdr:rowOff>109037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457245"/>
          <a:ext cx="889000" cy="8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2718</xdr:rowOff>
    </xdr:from>
    <xdr:to>
      <xdr:col>85</xdr:col>
      <xdr:colOff>177800</xdr:colOff>
      <xdr:row>55</xdr:row>
      <xdr:rowOff>104318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3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25595</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8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49527</xdr:rowOff>
    </xdr:from>
    <xdr:to>
      <xdr:col>81</xdr:col>
      <xdr:colOff>101600</xdr:colOff>
      <xdr:row>55</xdr:row>
      <xdr:rowOff>151127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167654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5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33167</xdr:rowOff>
    </xdr:from>
    <xdr:to>
      <xdr:col>76</xdr:col>
      <xdr:colOff>165100</xdr:colOff>
      <xdr:row>55</xdr:row>
      <xdr:rowOff>134767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6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151294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3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148145</xdr:rowOff>
    </xdr:from>
    <xdr:to>
      <xdr:col>72</xdr:col>
      <xdr:colOff>38100</xdr:colOff>
      <xdr:row>55</xdr:row>
      <xdr:rowOff>78295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94822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18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58237</xdr:rowOff>
    </xdr:from>
    <xdr:to>
      <xdr:col>67</xdr:col>
      <xdr:colOff>101600</xdr:colOff>
      <xdr:row>55</xdr:row>
      <xdr:rowOff>159837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48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4914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2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137688</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0788"/>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167625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97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130053</xdr:rowOff>
    </xdr:from>
    <xdr:to>
      <xdr:col>81</xdr:col>
      <xdr:colOff>50800</xdr:colOff>
      <xdr:row>78</xdr:row>
      <xdr:rowOff>137688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03153"/>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118737</xdr:rowOff>
    </xdr:from>
    <xdr:to>
      <xdr:col>76</xdr:col>
      <xdr:colOff>114300</xdr:colOff>
      <xdr:row>78</xdr:row>
      <xdr:rowOff>130053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1837"/>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118737</xdr:rowOff>
    </xdr:from>
    <xdr:to>
      <xdr:col>71</xdr:col>
      <xdr:colOff>177800</xdr:colOff>
      <xdr:row>78</xdr:row>
      <xdr:rowOff>138785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1837"/>
          <a:ext cx="8890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167936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2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86888</xdr:rowOff>
    </xdr:from>
    <xdr:to>
      <xdr:col>81</xdr:col>
      <xdr:colOff>101600</xdr:colOff>
      <xdr:row>79</xdr:row>
      <xdr:rowOff>17038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8165</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552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79253</xdr:rowOff>
    </xdr:from>
    <xdr:to>
      <xdr:col>76</xdr:col>
      <xdr:colOff>165100</xdr:colOff>
      <xdr:row>79</xdr:row>
      <xdr:rowOff>9403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530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45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67937</xdr:rowOff>
    </xdr:from>
    <xdr:to>
      <xdr:col>72</xdr:col>
      <xdr:colOff>38100</xdr:colOff>
      <xdr:row>78</xdr:row>
      <xdr:rowOff>169537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160664</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87985</xdr:rowOff>
    </xdr:from>
    <xdr:to>
      <xdr:col>67</xdr:col>
      <xdr:colOff>101600</xdr:colOff>
      <xdr:row>79</xdr:row>
      <xdr:rowOff>18135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9262</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553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54217</xdr:rowOff>
    </xdr:from>
    <xdr:to>
      <xdr:col>85</xdr:col>
      <xdr:colOff>127000</xdr:colOff>
      <xdr:row>98</xdr:row>
      <xdr:rowOff>56795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856317"/>
          <a:ext cx="8382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42863</xdr:rowOff>
    </xdr:from>
    <xdr:to>
      <xdr:col>81</xdr:col>
      <xdr:colOff>50800</xdr:colOff>
      <xdr:row>98</xdr:row>
      <xdr:rowOff>56795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844963"/>
          <a:ext cx="889000" cy="1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149073</xdr:rowOff>
    </xdr:from>
    <xdr:to>
      <xdr:col>76</xdr:col>
      <xdr:colOff>114300</xdr:colOff>
      <xdr:row>98</xdr:row>
      <xdr:rowOff>42863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79723"/>
          <a:ext cx="889000" cy="6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147269</xdr:rowOff>
    </xdr:from>
    <xdr:to>
      <xdr:col>71</xdr:col>
      <xdr:colOff>177800</xdr:colOff>
      <xdr:row>97</xdr:row>
      <xdr:rowOff>149073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77919"/>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164872</xdr:rowOff>
    </xdr:from>
    <xdr:to>
      <xdr:col>67</xdr:col>
      <xdr:colOff>101600</xdr:colOff>
      <xdr:row>96</xdr:row>
      <xdr:rowOff>95022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111549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3417</xdr:rowOff>
    </xdr:from>
    <xdr:to>
      <xdr:col>85</xdr:col>
      <xdr:colOff>177800</xdr:colOff>
      <xdr:row>98</xdr:row>
      <xdr:rowOff>105017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8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153294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8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5995</xdr:rowOff>
    </xdr:from>
    <xdr:to>
      <xdr:col>81</xdr:col>
      <xdr:colOff>101600</xdr:colOff>
      <xdr:row>98</xdr:row>
      <xdr:rowOff>107595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98722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90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163513</xdr:rowOff>
    </xdr:from>
    <xdr:to>
      <xdr:col>76</xdr:col>
      <xdr:colOff>165100</xdr:colOff>
      <xdr:row>98</xdr:row>
      <xdr:rowOff>93663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9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84790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98273</xdr:rowOff>
    </xdr:from>
    <xdr:to>
      <xdr:col>72</xdr:col>
      <xdr:colOff>38100</xdr:colOff>
      <xdr:row>98</xdr:row>
      <xdr:rowOff>28423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19550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96469</xdr:rowOff>
    </xdr:from>
    <xdr:to>
      <xdr:col>67</xdr:col>
      <xdr:colOff>101600</xdr:colOff>
      <xdr:row>98</xdr:row>
      <xdr:rowOff>26619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2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17746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1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68234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4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54610</xdr:rowOff>
    </xdr:from>
    <xdr:to>
      <xdr:col>98</xdr:col>
      <xdr:colOff>38100</xdr:colOff>
      <xdr:row>51</xdr:row>
      <xdr:rowOff>156210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50</xdr:row>
      <xdr:rowOff>1287</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99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令和</a:t>
          </a:r>
          <a:r>
            <a:rPr kumimoji="1" lang="en-US" altLang="ja-JP" sz="900">
              <a:latin typeface="ＭＳ Ｐゴシック" panose="020B0600070205080204" pitchFamily="50" charset="-128"/>
              <a:ea typeface="ＭＳ Ｐゴシック" panose="020B0600070205080204" pitchFamily="50" charset="-128"/>
            </a:rPr>
            <a:t>6</a:t>
          </a:r>
          <a:r>
            <a:rPr kumimoji="1" lang="ja-JP" altLang="en-US" sz="900">
              <a:latin typeface="ＭＳ Ｐゴシック" panose="020B0600070205080204" pitchFamily="50" charset="-128"/>
              <a:ea typeface="ＭＳ Ｐゴシック" panose="020B0600070205080204" pitchFamily="50" charset="-128"/>
            </a:rPr>
            <a:t>年度の歳出総額は</a:t>
          </a:r>
          <a:r>
            <a:rPr kumimoji="1" lang="en-US" altLang="ja-JP" sz="900">
              <a:latin typeface="ＭＳ Ｐゴシック" panose="020B0600070205080204" pitchFamily="50" charset="-128"/>
              <a:ea typeface="ＭＳ Ｐゴシック" panose="020B0600070205080204" pitchFamily="50" charset="-128"/>
            </a:rPr>
            <a:t>32,050,214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11.0%</a:t>
          </a:r>
          <a:r>
            <a:rPr kumimoji="1" lang="ja-JP" altLang="en-US" sz="900">
              <a:latin typeface="ＭＳ Ｐゴシック" panose="020B0600070205080204" pitchFamily="50" charset="-128"/>
              <a:ea typeface="ＭＳ Ｐゴシック" panose="020B0600070205080204" pitchFamily="50" charset="-128"/>
            </a:rPr>
            <a:t>増）となった。住民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人当たりの歳出額は各費目において以下のとおりである。</a:t>
          </a:r>
          <a:endParaRPr kumimoji="1" lang="en-US" altLang="ja-JP" sz="900">
            <a:latin typeface="ＭＳ Ｐゴシック" panose="020B0600070205080204" pitchFamily="50" charset="-128"/>
            <a:ea typeface="ＭＳ Ｐゴシック" panose="020B0600070205080204" pitchFamily="50" charset="-128"/>
          </a:endParaRP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議会費</a:t>
          </a:r>
          <a:r>
            <a:rPr kumimoji="1" lang="en-US" altLang="ja-JP" sz="900">
              <a:latin typeface="ＭＳ Ｐゴシック" panose="020B0600070205080204" pitchFamily="50" charset="-128"/>
              <a:ea typeface="ＭＳ Ｐゴシック" panose="020B0600070205080204" pitchFamily="50" charset="-128"/>
            </a:rPr>
            <a:t>】212,031</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4,518</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6,593</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3.2%</a:t>
          </a:r>
          <a:r>
            <a:rPr kumimoji="1" lang="ja-JP" altLang="en-US" sz="900">
              <a:latin typeface="ＭＳ Ｐゴシック" panose="020B0600070205080204" pitchFamily="50" charset="-128"/>
              <a:ea typeface="ＭＳ Ｐゴシック" panose="020B0600070205080204" pitchFamily="50" charset="-128"/>
            </a:rPr>
            <a:t>）増加。議員報酬・期末手当の増加が主な要因。類似団体平均（</a:t>
          </a:r>
          <a:r>
            <a:rPr kumimoji="1" lang="en-US" altLang="ja-JP" sz="900">
              <a:latin typeface="ＭＳ Ｐゴシック" panose="020B0600070205080204" pitchFamily="50" charset="-128"/>
              <a:ea typeface="ＭＳ Ｐゴシック" panose="020B0600070205080204" pitchFamily="50" charset="-128"/>
            </a:rPr>
            <a:t>5,011</a:t>
          </a:r>
          <a:r>
            <a:rPr kumimoji="1" lang="ja-JP" altLang="en-US" sz="900">
              <a:latin typeface="ＭＳ Ｐゴシック" panose="020B0600070205080204" pitchFamily="50" charset="-128"/>
              <a:ea typeface="ＭＳ Ｐゴシック" panose="020B0600070205080204" pitchFamily="50" charset="-128"/>
            </a:rPr>
            <a:t>円）を下回っている。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総務費</a:t>
          </a:r>
          <a:r>
            <a:rPr kumimoji="1" lang="en-US" altLang="ja-JP" sz="900">
              <a:latin typeface="ＭＳ Ｐゴシック" panose="020B0600070205080204" pitchFamily="50" charset="-128"/>
              <a:ea typeface="ＭＳ Ｐゴシック" panose="020B0600070205080204" pitchFamily="50" charset="-128"/>
            </a:rPr>
            <a:t>】6,178,884</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131,665</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718,576</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13.2%</a:t>
          </a:r>
          <a:r>
            <a:rPr kumimoji="1" lang="ja-JP" altLang="en-US" sz="900">
              <a:latin typeface="ＭＳ Ｐゴシック" panose="020B0600070205080204" pitchFamily="50" charset="-128"/>
              <a:ea typeface="ＭＳ Ｐゴシック" panose="020B0600070205080204" pitchFamily="50" charset="-128"/>
            </a:rPr>
            <a:t>）増加。つきしろ</a:t>
          </a:r>
          <a:r>
            <a:rPr kumimoji="1" lang="en-US" altLang="ja-JP" sz="900">
              <a:latin typeface="ＭＳ Ｐゴシック" panose="020B0600070205080204" pitchFamily="50" charset="-128"/>
              <a:ea typeface="ＭＳ Ｐゴシック" panose="020B0600070205080204" pitchFamily="50" charset="-128"/>
            </a:rPr>
            <a:t>IC</a:t>
          </a:r>
          <a:r>
            <a:rPr kumimoji="1" lang="ja-JP" altLang="en-US" sz="900">
              <a:latin typeface="ＭＳ Ｐゴシック" panose="020B0600070205080204" pitchFamily="50" charset="-128"/>
              <a:ea typeface="ＭＳ Ｐゴシック" panose="020B0600070205080204" pitchFamily="50" charset="-128"/>
            </a:rPr>
            <a:t>南公有地活用事業・先導的都市拠点用地先行取得事業費等の増加及び基金積立金の増加が主な要因。類似団体平均（</a:t>
          </a:r>
          <a:r>
            <a:rPr kumimoji="1" lang="en-US" altLang="ja-JP" sz="900">
              <a:latin typeface="ＭＳ Ｐゴシック" panose="020B0600070205080204" pitchFamily="50" charset="-128"/>
              <a:ea typeface="ＭＳ Ｐゴシック" panose="020B0600070205080204" pitchFamily="50" charset="-128"/>
            </a:rPr>
            <a:t>109,772</a:t>
          </a:r>
          <a:r>
            <a:rPr kumimoji="1" lang="ja-JP" altLang="en-US" sz="900">
              <a:latin typeface="ＭＳ Ｐゴシック" panose="020B0600070205080204" pitchFamily="50" charset="-128"/>
              <a:ea typeface="ＭＳ Ｐゴシック" panose="020B0600070205080204" pitchFamily="50" charset="-128"/>
            </a:rPr>
            <a:t>円）を上回っているが、公有地活用等の政策的投資によるものである。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民生費</a:t>
          </a:r>
          <a:r>
            <a:rPr kumimoji="1" lang="en-US" altLang="ja-JP" sz="900">
              <a:latin typeface="ＭＳ Ｐゴシック" panose="020B0600070205080204" pitchFamily="50" charset="-128"/>
              <a:ea typeface="ＭＳ Ｐゴシック" panose="020B0600070205080204" pitchFamily="50" charset="-128"/>
            </a:rPr>
            <a:t>】13,597,212</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289,740</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1,176,021</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9.5%</a:t>
          </a:r>
          <a:r>
            <a:rPr kumimoji="1" lang="ja-JP" altLang="en-US" sz="900">
              <a:latin typeface="ＭＳ Ｐゴシック" panose="020B0600070205080204" pitchFamily="50" charset="-128"/>
              <a:ea typeface="ＭＳ Ｐゴシック" panose="020B0600070205080204" pitchFamily="50" charset="-128"/>
            </a:rPr>
            <a:t>）増加。繰出金の増加（</a:t>
          </a:r>
          <a:r>
            <a:rPr kumimoji="1" lang="en-US" altLang="ja-JP" sz="900">
              <a:latin typeface="ＭＳ Ｐゴシック" panose="020B0600070205080204" pitchFamily="50" charset="-128"/>
              <a:ea typeface="ＭＳ Ｐゴシック" panose="020B0600070205080204" pitchFamily="50" charset="-128"/>
            </a:rPr>
            <a:t>787,505</a:t>
          </a:r>
          <a:r>
            <a:rPr kumimoji="1" lang="ja-JP" altLang="en-US" sz="900">
              <a:latin typeface="ＭＳ Ｐゴシック" panose="020B0600070205080204" pitchFamily="50" charset="-128"/>
              <a:ea typeface="ＭＳ Ｐゴシック" panose="020B0600070205080204" pitchFamily="50" charset="-128"/>
            </a:rPr>
            <a:t>千円）、法人保育園等運営費負担事業の増加（</a:t>
          </a:r>
          <a:r>
            <a:rPr kumimoji="1" lang="en-US" altLang="ja-JP" sz="900">
              <a:latin typeface="ＭＳ Ｐゴシック" panose="020B0600070205080204" pitchFamily="50" charset="-128"/>
              <a:ea typeface="ＭＳ Ｐゴシック" panose="020B0600070205080204" pitchFamily="50" charset="-128"/>
            </a:rPr>
            <a:t>309,906</a:t>
          </a:r>
          <a:r>
            <a:rPr kumimoji="1" lang="ja-JP" altLang="en-US" sz="900">
              <a:latin typeface="ＭＳ Ｐゴシック" panose="020B0600070205080204" pitchFamily="50" charset="-128"/>
              <a:ea typeface="ＭＳ Ｐゴシック" panose="020B0600070205080204" pitchFamily="50" charset="-128"/>
            </a:rPr>
            <a:t>千円）、物価高騰対応重点支援地方創生臨時交付金事業（</a:t>
          </a:r>
          <a:r>
            <a:rPr kumimoji="1" lang="en-US" altLang="ja-JP" sz="900">
              <a:latin typeface="ＭＳ Ｐゴシック" panose="020B0600070205080204" pitchFamily="50" charset="-128"/>
              <a:ea typeface="ＭＳ Ｐゴシック" panose="020B0600070205080204" pitchFamily="50" charset="-128"/>
            </a:rPr>
            <a:t>975,320</a:t>
          </a:r>
          <a:r>
            <a:rPr kumimoji="1" lang="ja-JP" altLang="en-US" sz="900">
              <a:latin typeface="ＭＳ Ｐゴシック" panose="020B0600070205080204" pitchFamily="50" charset="-128"/>
              <a:ea typeface="ＭＳ Ｐゴシック" panose="020B0600070205080204" pitchFamily="50" charset="-128"/>
            </a:rPr>
            <a:t>千円）等が主な要因。類似団体平均（</a:t>
          </a:r>
          <a:r>
            <a:rPr kumimoji="1" lang="en-US" altLang="ja-JP" sz="900">
              <a:latin typeface="ＭＳ Ｐゴシック" panose="020B0600070205080204" pitchFamily="50" charset="-128"/>
              <a:ea typeface="ＭＳ Ｐゴシック" panose="020B0600070205080204" pitchFamily="50" charset="-128"/>
            </a:rPr>
            <a:t>233,866</a:t>
          </a:r>
          <a:r>
            <a:rPr kumimoji="1" lang="ja-JP" altLang="en-US" sz="900">
              <a:latin typeface="ＭＳ Ｐゴシック" panose="020B0600070205080204" pitchFamily="50" charset="-128"/>
              <a:ea typeface="ＭＳ Ｐゴシック" panose="020B0600070205080204" pitchFamily="50" charset="-128"/>
            </a:rPr>
            <a:t>円）を上回っており、少子高齢化の進展に伴う社会保障関係経費の増大が続いている。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衛生費</a:t>
          </a:r>
          <a:r>
            <a:rPr kumimoji="1" lang="en-US" altLang="ja-JP" sz="900">
              <a:latin typeface="ＭＳ Ｐゴシック" panose="020B0600070205080204" pitchFamily="50" charset="-128"/>
              <a:ea typeface="ＭＳ Ｐゴシック" panose="020B0600070205080204" pitchFamily="50" charset="-128"/>
            </a:rPr>
            <a:t>】1,250,753</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26,652</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8,840</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0.7%</a:t>
          </a:r>
          <a:r>
            <a:rPr kumimoji="1" lang="ja-JP" altLang="en-US" sz="900">
              <a:latin typeface="ＭＳ Ｐゴシック" panose="020B0600070205080204" pitchFamily="50" charset="-128"/>
              <a:ea typeface="ＭＳ Ｐゴシック" panose="020B0600070205080204" pitchFamily="50" charset="-128"/>
            </a:rPr>
            <a:t>）減少。予防費の増加があった一方、新型コロナウイルスワクチン接種体制確保事業の皆減が影響した。類似団体平均（</a:t>
          </a:r>
          <a:r>
            <a:rPr kumimoji="1" lang="en-US" altLang="ja-JP" sz="900">
              <a:latin typeface="ＭＳ Ｐゴシック" panose="020B0600070205080204" pitchFamily="50" charset="-128"/>
              <a:ea typeface="ＭＳ Ｐゴシック" panose="020B0600070205080204" pitchFamily="50" charset="-128"/>
            </a:rPr>
            <a:t>59,722</a:t>
          </a:r>
          <a:r>
            <a:rPr kumimoji="1" lang="ja-JP" altLang="en-US" sz="900">
              <a:latin typeface="ＭＳ Ｐゴシック" panose="020B0600070205080204" pitchFamily="50" charset="-128"/>
              <a:ea typeface="ＭＳ Ｐゴシック" panose="020B0600070205080204" pitchFamily="50" charset="-128"/>
            </a:rPr>
            <a:t>円）を大幅に下回っており、今後も効率的な衛生行政の推進に努める。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農林水産業費</a:t>
          </a:r>
          <a:r>
            <a:rPr kumimoji="1" lang="en-US" altLang="ja-JP" sz="900">
              <a:latin typeface="ＭＳ Ｐゴシック" panose="020B0600070205080204" pitchFamily="50" charset="-128"/>
              <a:ea typeface="ＭＳ Ｐゴシック" panose="020B0600070205080204" pitchFamily="50" charset="-128"/>
            </a:rPr>
            <a:t>】1,120,478</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23,876</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34,828</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3.2%</a:t>
          </a:r>
          <a:r>
            <a:rPr kumimoji="1" lang="ja-JP" altLang="en-US" sz="900">
              <a:latin typeface="ＭＳ Ｐゴシック" panose="020B0600070205080204" pitchFamily="50" charset="-128"/>
              <a:ea typeface="ＭＳ Ｐゴシック" panose="020B0600070205080204" pitchFamily="50" charset="-128"/>
            </a:rPr>
            <a:t>）増加。緊急自然災害防止対策事業・奥武島いまいゆ市場観光施設機能強化事業等の増加が主な要因。類似団体平均（</a:t>
          </a:r>
          <a:r>
            <a:rPr kumimoji="1" lang="en-US" altLang="ja-JP" sz="900">
              <a:latin typeface="ＭＳ Ｐゴシック" panose="020B0600070205080204" pitchFamily="50" charset="-128"/>
              <a:ea typeface="ＭＳ Ｐゴシック" panose="020B0600070205080204" pitchFamily="50" charset="-128"/>
            </a:rPr>
            <a:t>20,487</a:t>
          </a:r>
          <a:r>
            <a:rPr kumimoji="1" lang="ja-JP" altLang="en-US" sz="900">
              <a:latin typeface="ＭＳ Ｐゴシック" panose="020B0600070205080204" pitchFamily="50" charset="-128"/>
              <a:ea typeface="ＭＳ Ｐゴシック" panose="020B0600070205080204" pitchFamily="50" charset="-128"/>
            </a:rPr>
            <a:t>円）を上回っており、農林水産業の振興に積極的に取り組んでいる。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商工費</a:t>
          </a:r>
          <a:r>
            <a:rPr kumimoji="1" lang="en-US" altLang="ja-JP" sz="900">
              <a:latin typeface="ＭＳ Ｐゴシック" panose="020B0600070205080204" pitchFamily="50" charset="-128"/>
              <a:ea typeface="ＭＳ Ｐゴシック" panose="020B0600070205080204" pitchFamily="50" charset="-128"/>
            </a:rPr>
            <a:t>】194,351</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4,141</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5,538</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）減少。類似団体平均（</a:t>
          </a:r>
          <a:r>
            <a:rPr kumimoji="1" lang="en-US" altLang="ja-JP" sz="900">
              <a:latin typeface="ＭＳ Ｐゴシック" panose="020B0600070205080204" pitchFamily="50" charset="-128"/>
              <a:ea typeface="ＭＳ Ｐゴシック" panose="020B0600070205080204" pitchFamily="50" charset="-128"/>
            </a:rPr>
            <a:t>17,286</a:t>
          </a:r>
          <a:r>
            <a:rPr kumimoji="1" lang="ja-JP" altLang="en-US" sz="900">
              <a:latin typeface="ＭＳ Ｐゴシック" panose="020B0600070205080204" pitchFamily="50" charset="-128"/>
              <a:ea typeface="ＭＳ Ｐゴシック" panose="020B0600070205080204" pitchFamily="50" charset="-128"/>
            </a:rPr>
            <a:t>円）を大幅に下回っている。　</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土木費</a:t>
          </a:r>
          <a:r>
            <a:rPr kumimoji="1" lang="en-US" altLang="ja-JP" sz="900">
              <a:latin typeface="ＭＳ Ｐゴシック" panose="020B0600070205080204" pitchFamily="50" charset="-128"/>
              <a:ea typeface="ＭＳ Ｐゴシック" panose="020B0600070205080204" pitchFamily="50" charset="-128"/>
            </a:rPr>
            <a:t>】2,652,308</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56,517</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864,228</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48.3%</a:t>
          </a:r>
          <a:r>
            <a:rPr kumimoji="1" lang="ja-JP" altLang="en-US" sz="900">
              <a:latin typeface="ＭＳ Ｐゴシック" panose="020B0600070205080204" pitchFamily="50" charset="-128"/>
              <a:ea typeface="ＭＳ Ｐゴシック" panose="020B0600070205080204" pitchFamily="50" charset="-128"/>
            </a:rPr>
            <a:t>）増加。基金費・緊急自然災害防止対策事業債・過疎対策事業債・道路維持費の増加が主な要因。類似団体平均（</a:t>
          </a:r>
          <a:r>
            <a:rPr kumimoji="1" lang="en-US" altLang="ja-JP" sz="900">
              <a:latin typeface="ＭＳ Ｐゴシック" panose="020B0600070205080204" pitchFamily="50" charset="-128"/>
              <a:ea typeface="ＭＳ Ｐゴシック" panose="020B0600070205080204" pitchFamily="50" charset="-128"/>
            </a:rPr>
            <a:t>62,315</a:t>
          </a:r>
          <a:r>
            <a:rPr kumimoji="1" lang="ja-JP" altLang="en-US" sz="900">
              <a:latin typeface="ＭＳ Ｐゴシック" panose="020B0600070205080204" pitchFamily="50" charset="-128"/>
              <a:ea typeface="ＭＳ Ｐゴシック" panose="020B0600070205080204" pitchFamily="50" charset="-128"/>
            </a:rPr>
            <a:t>円）をわずかに下回っている。</a:t>
          </a:r>
        </a:p>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消防費</a:t>
          </a:r>
          <a:r>
            <a:rPr kumimoji="1" lang="en-US" altLang="ja-JP" sz="900">
              <a:latin typeface="ＭＳ Ｐゴシック" panose="020B0600070205080204" pitchFamily="50" charset="-128"/>
              <a:ea typeface="ＭＳ Ｐゴシック" panose="020B0600070205080204" pitchFamily="50" charset="-128"/>
            </a:rPr>
            <a:t>】653,802</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13,932</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42,528</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7.0%</a:t>
          </a:r>
          <a:r>
            <a:rPr kumimoji="1" lang="ja-JP" altLang="en-US" sz="900">
              <a:latin typeface="ＭＳ Ｐゴシック" panose="020B0600070205080204" pitchFamily="50" charset="-128"/>
              <a:ea typeface="ＭＳ Ｐゴシック" panose="020B0600070205080204" pitchFamily="50" charset="-128"/>
            </a:rPr>
            <a:t>）増加。島尻消防組合負担金の増加が主な要因。類似団体平均（</a:t>
          </a:r>
          <a:r>
            <a:rPr kumimoji="1" lang="en-US" altLang="ja-JP" sz="900">
              <a:latin typeface="ＭＳ Ｐゴシック" panose="020B0600070205080204" pitchFamily="50" charset="-128"/>
              <a:ea typeface="ＭＳ Ｐゴシック" panose="020B0600070205080204" pitchFamily="50" charset="-128"/>
            </a:rPr>
            <a:t>25,155</a:t>
          </a:r>
          <a:r>
            <a:rPr kumimoji="1" lang="ja-JP" altLang="en-US" sz="900">
              <a:latin typeface="ＭＳ Ｐゴシック" panose="020B0600070205080204" pitchFamily="50" charset="-128"/>
              <a:ea typeface="ＭＳ Ｐゴシック" panose="020B0600070205080204" pitchFamily="50" charset="-128"/>
            </a:rPr>
            <a:t>円）を大幅に下回っており、一部事務組合による広域的な消防行政の効率化が図られている。　</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教育費</a:t>
          </a:r>
          <a:r>
            <a:rPr kumimoji="1" lang="en-US" altLang="ja-JP" sz="900">
              <a:latin typeface="ＭＳ Ｐゴシック" panose="020B0600070205080204" pitchFamily="50" charset="-128"/>
              <a:ea typeface="ＭＳ Ｐゴシック" panose="020B0600070205080204" pitchFamily="50" charset="-128"/>
            </a:rPr>
            <a:t>】4,167,785</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88,793</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327,243</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8.5%</a:t>
          </a:r>
          <a:r>
            <a:rPr kumimoji="1" lang="ja-JP" altLang="en-US" sz="900">
              <a:latin typeface="ＭＳ Ｐゴシック" panose="020B0600070205080204" pitchFamily="50" charset="-128"/>
              <a:ea typeface="ＭＳ Ｐゴシック" panose="020B0600070205080204" pitchFamily="50" charset="-128"/>
            </a:rPr>
            <a:t>）増加。馬天小学校校舎改築・大里南小学校校舎増築等の増加が主な要因。老朽化した学校施設の計画的な更新・整備を積極的に推進している。　</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公債費</a:t>
          </a:r>
          <a:r>
            <a:rPr kumimoji="1" lang="en-US" altLang="ja-JP" sz="900">
              <a:latin typeface="ＭＳ Ｐゴシック" panose="020B0600070205080204" pitchFamily="50" charset="-128"/>
              <a:ea typeface="ＭＳ Ｐゴシック" panose="020B0600070205080204" pitchFamily="50" charset="-128"/>
            </a:rPr>
            <a:t>】2,005,306</a:t>
          </a:r>
          <a:r>
            <a:rPr kumimoji="1" lang="ja-JP" altLang="en-US" sz="900">
              <a:latin typeface="ＭＳ Ｐゴシック" panose="020B0600070205080204" pitchFamily="50" charset="-128"/>
              <a:ea typeface="ＭＳ Ｐゴシック" panose="020B0600070205080204" pitchFamily="50" charset="-128"/>
            </a:rPr>
            <a:t>千円（住民</a:t>
          </a:r>
          <a:r>
            <a:rPr kumimoji="1" lang="en-US" altLang="ja-JP" sz="900">
              <a:latin typeface="ＭＳ Ｐゴシック" panose="020B0600070205080204" pitchFamily="50" charset="-128"/>
              <a:ea typeface="ＭＳ Ｐゴシック" panose="020B0600070205080204" pitchFamily="50" charset="-128"/>
            </a:rPr>
            <a:t>1</a:t>
          </a:r>
          <a:r>
            <a:rPr kumimoji="1" lang="ja-JP" altLang="en-US" sz="900">
              <a:latin typeface="ＭＳ Ｐゴシック" panose="020B0600070205080204" pitchFamily="50" charset="-128"/>
              <a:ea typeface="ＭＳ Ｐゴシック" panose="020B0600070205080204" pitchFamily="50" charset="-128"/>
            </a:rPr>
            <a:t>人当たり</a:t>
          </a:r>
          <a:r>
            <a:rPr kumimoji="1" lang="en-US" altLang="ja-JP" sz="900">
              <a:latin typeface="ＭＳ Ｐゴシック" panose="020B0600070205080204" pitchFamily="50" charset="-128"/>
              <a:ea typeface="ＭＳ Ｐゴシック" panose="020B0600070205080204" pitchFamily="50" charset="-128"/>
            </a:rPr>
            <a:t>42,731</a:t>
          </a:r>
          <a:r>
            <a:rPr kumimoji="1" lang="ja-JP" altLang="en-US" sz="900">
              <a:latin typeface="ＭＳ Ｐゴシック" panose="020B0600070205080204" pitchFamily="50" charset="-128"/>
              <a:ea typeface="ＭＳ Ｐゴシック" panose="020B0600070205080204" pitchFamily="50" charset="-128"/>
            </a:rPr>
            <a:t>円）。前年度比</a:t>
          </a:r>
          <a:r>
            <a:rPr kumimoji="1" lang="en-US" altLang="ja-JP" sz="900">
              <a:latin typeface="ＭＳ Ｐゴシック" panose="020B0600070205080204" pitchFamily="50" charset="-128"/>
              <a:ea typeface="ＭＳ Ｐゴシック" panose="020B0600070205080204" pitchFamily="50" charset="-128"/>
            </a:rPr>
            <a:t>29,521</a:t>
          </a:r>
          <a:r>
            <a:rPr kumimoji="1" lang="ja-JP" altLang="en-US" sz="900">
              <a:latin typeface="ＭＳ Ｐゴシック" panose="020B0600070205080204" pitchFamily="50" charset="-128"/>
              <a:ea typeface="ＭＳ Ｐゴシック" panose="020B0600070205080204" pitchFamily="50" charset="-128"/>
            </a:rPr>
            <a:t>千円（</a:t>
          </a:r>
          <a:r>
            <a:rPr kumimoji="1" lang="en-US" altLang="ja-JP" sz="900">
              <a:latin typeface="ＭＳ Ｐゴシック" panose="020B0600070205080204" pitchFamily="50" charset="-128"/>
              <a:ea typeface="ＭＳ Ｐゴシック" panose="020B0600070205080204" pitchFamily="50" charset="-128"/>
            </a:rPr>
            <a:t>1.5%</a:t>
          </a:r>
          <a:r>
            <a:rPr kumimoji="1" lang="ja-JP" altLang="en-US" sz="900">
              <a:latin typeface="ＭＳ Ｐゴシック" panose="020B0600070205080204" pitchFamily="50" charset="-128"/>
              <a:ea typeface="ＭＳ Ｐゴシック" panose="020B0600070205080204" pitchFamily="50" charset="-128"/>
            </a:rPr>
            <a:t>）増加。元利償還金の増加が主な要因。類似団体平均（</a:t>
          </a:r>
          <a:r>
            <a:rPr kumimoji="1" lang="en-US" altLang="ja-JP" sz="900">
              <a:latin typeface="ＭＳ Ｐゴシック" panose="020B0600070205080204" pitchFamily="50" charset="-128"/>
              <a:ea typeface="ＭＳ Ｐゴシック" panose="020B0600070205080204" pitchFamily="50" charset="-128"/>
            </a:rPr>
            <a:t>61,365</a:t>
          </a:r>
          <a:r>
            <a:rPr kumimoji="1" lang="ja-JP" altLang="en-US" sz="900">
              <a:latin typeface="ＭＳ Ｐゴシック" panose="020B0600070205080204" pitchFamily="50" charset="-128"/>
              <a:ea typeface="ＭＳ Ｐゴシック" panose="020B0600070205080204" pitchFamily="50" charset="-128"/>
            </a:rPr>
            <a:t>円）を大幅に下回っており、健全な公債費管理が維持されている。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実質収支比率は令和</a:t>
          </a:r>
          <a:r>
            <a:rPr kumimoji="1" lang="en-US" altLang="ja-JP" sz="1050">
              <a:latin typeface="ＭＳ ゴシック" pitchFamily="49" charset="-128"/>
              <a:ea typeface="ＭＳ ゴシック" pitchFamily="49" charset="-128"/>
            </a:rPr>
            <a:t>4</a:t>
          </a:r>
          <a:r>
            <a:rPr kumimoji="1" lang="ja-JP" altLang="en-US" sz="1050">
              <a:latin typeface="ＭＳ ゴシック" pitchFamily="49" charset="-128"/>
              <a:ea typeface="ＭＳ ゴシック" pitchFamily="49" charset="-128"/>
            </a:rPr>
            <a:t>年度の</a:t>
          </a:r>
          <a:r>
            <a:rPr kumimoji="1" lang="en-US" altLang="ja-JP" sz="1050">
              <a:latin typeface="ＭＳ ゴシック" pitchFamily="49" charset="-128"/>
              <a:ea typeface="ＭＳ ゴシック" pitchFamily="49" charset="-128"/>
            </a:rPr>
            <a:t>16.01%</a:t>
          </a:r>
          <a:r>
            <a:rPr kumimoji="1" lang="ja-JP" altLang="en-US" sz="1050">
              <a:latin typeface="ＭＳ ゴシック" pitchFamily="49" charset="-128"/>
              <a:ea typeface="ＭＳ ゴシック" pitchFamily="49" charset="-128"/>
            </a:rPr>
            <a:t>をピークに低下傾向にあり、令和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13.31%</a:t>
          </a:r>
          <a:r>
            <a:rPr kumimoji="1" lang="ja-JP" altLang="en-US" sz="1050">
              <a:latin typeface="ＭＳ ゴシック" pitchFamily="49" charset="-128"/>
              <a:ea typeface="ＭＳ ゴシック" pitchFamily="49" charset="-128"/>
            </a:rPr>
            <a:t>となった。これは、歳出において普通建設事業費（前年度比</a:t>
          </a:r>
          <a:r>
            <a:rPr kumimoji="1" lang="en-US" altLang="ja-JP" sz="1050">
              <a:latin typeface="ＭＳ ゴシック" pitchFamily="49" charset="-128"/>
              <a:ea typeface="ＭＳ ゴシック" pitchFamily="49" charset="-128"/>
            </a:rPr>
            <a:t>40.1%</a:t>
          </a:r>
          <a:r>
            <a:rPr kumimoji="1" lang="ja-JP" altLang="en-US" sz="1050">
              <a:latin typeface="ＭＳ ゴシック" pitchFamily="49" charset="-128"/>
              <a:ea typeface="ＭＳ ゴシック" pitchFamily="49" charset="-128"/>
            </a:rPr>
            <a:t>増）、扶助費（前年度比</a:t>
          </a:r>
          <a:r>
            <a:rPr kumimoji="1" lang="en-US" altLang="ja-JP" sz="1050">
              <a:latin typeface="ＭＳ ゴシック" pitchFamily="49" charset="-128"/>
              <a:ea typeface="ＭＳ ゴシック" pitchFamily="49" charset="-128"/>
            </a:rPr>
            <a:t>12.2%</a:t>
          </a:r>
          <a:r>
            <a:rPr kumimoji="1" lang="ja-JP" altLang="en-US" sz="1050">
              <a:latin typeface="ＭＳ ゴシック" pitchFamily="49" charset="-128"/>
              <a:ea typeface="ＭＳ ゴシック" pitchFamily="49" charset="-128"/>
            </a:rPr>
            <a:t>増）等が大幅に増加したことが主な要因である。</a:t>
          </a:r>
        </a:p>
        <a:p>
          <a:r>
            <a:rPr kumimoji="1" lang="ja-JP" altLang="en-US" sz="1050">
              <a:latin typeface="ＭＳ ゴシック" pitchFamily="49" charset="-128"/>
              <a:ea typeface="ＭＳ ゴシック" pitchFamily="49" charset="-128"/>
            </a:rPr>
            <a:t>実質単年度収支は令和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a:t>
          </a:r>
          <a:r>
            <a:rPr kumimoji="1" lang="en-US" altLang="ja-JP" sz="1050">
              <a:latin typeface="ＭＳ ゴシック" pitchFamily="49" charset="-128"/>
              <a:ea typeface="ＭＳ ゴシック" pitchFamily="49" charset="-128"/>
            </a:rPr>
            <a:t>0.72%</a:t>
          </a:r>
          <a:r>
            <a:rPr kumimoji="1" lang="ja-JP" altLang="en-US" sz="1050">
              <a:latin typeface="ＭＳ ゴシック" pitchFamily="49" charset="-128"/>
              <a:ea typeface="ＭＳ ゴシック" pitchFamily="49" charset="-128"/>
            </a:rPr>
            <a:t>）に続き令和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年度も△</a:t>
          </a:r>
          <a:r>
            <a:rPr kumimoji="1" lang="en-US" altLang="ja-JP" sz="1050">
              <a:latin typeface="ＭＳ ゴシック" pitchFamily="49" charset="-128"/>
              <a:ea typeface="ＭＳ ゴシック" pitchFamily="49" charset="-128"/>
            </a:rPr>
            <a:t>3.53%</a:t>
          </a:r>
          <a:r>
            <a:rPr kumimoji="1" lang="ja-JP" altLang="en-US" sz="1050">
              <a:latin typeface="ＭＳ ゴシック" pitchFamily="49" charset="-128"/>
              <a:ea typeface="ＭＳ ゴシック" pitchFamily="49" charset="-128"/>
            </a:rPr>
            <a:t>と</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年連続で赤字となっている。これは、決算剰余金等の財政調整基金への積立ては行われているものの、普通建設事業費や扶助費の増加により財政調整基金の取崩額が積立額を上回ったことによるものである。</a:t>
          </a:r>
        </a:p>
        <a:p>
          <a:r>
            <a:rPr kumimoji="1" lang="ja-JP" altLang="en-US" sz="1050">
              <a:latin typeface="ＭＳ ゴシック" pitchFamily="49" charset="-128"/>
              <a:ea typeface="ＭＳ ゴシック" pitchFamily="49" charset="-128"/>
            </a:rPr>
            <a:t>財政調整基金残高は令和</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年度の</a:t>
          </a:r>
          <a:r>
            <a:rPr kumimoji="1" lang="en-US" altLang="ja-JP" sz="1050">
              <a:latin typeface="ＭＳ ゴシック" pitchFamily="49" charset="-128"/>
              <a:ea typeface="ＭＳ ゴシック" pitchFamily="49" charset="-128"/>
            </a:rPr>
            <a:t>28.48%</a:t>
          </a:r>
          <a:r>
            <a:rPr kumimoji="1" lang="ja-JP" altLang="en-US" sz="1050">
              <a:latin typeface="ＭＳ ゴシック" pitchFamily="49" charset="-128"/>
              <a:ea typeface="ＭＳ ゴシック" pitchFamily="49" charset="-128"/>
            </a:rPr>
            <a:t>から低下傾向にあり、令和</a:t>
          </a:r>
          <a:r>
            <a:rPr kumimoji="1" lang="en-US" altLang="ja-JP" sz="1050">
              <a:latin typeface="ＭＳ ゴシック" pitchFamily="49" charset="-128"/>
              <a:ea typeface="ＭＳ ゴシック" pitchFamily="49" charset="-128"/>
            </a:rPr>
            <a:t>6</a:t>
          </a:r>
          <a:r>
            <a:rPr kumimoji="1" lang="ja-JP" altLang="en-US" sz="1050">
              <a:latin typeface="ＭＳ ゴシック" pitchFamily="49" charset="-128"/>
              <a:ea typeface="ＭＳ ゴシック" pitchFamily="49" charset="-128"/>
            </a:rPr>
            <a:t>年度は</a:t>
          </a:r>
          <a:r>
            <a:rPr kumimoji="1" lang="en-US" altLang="ja-JP" sz="1050">
              <a:latin typeface="ＭＳ ゴシック" pitchFamily="49" charset="-128"/>
              <a:ea typeface="ＭＳ ゴシック" pitchFamily="49" charset="-128"/>
            </a:rPr>
            <a:t>24.05%</a:t>
          </a:r>
          <a:r>
            <a:rPr kumimoji="1" lang="ja-JP" altLang="en-US" sz="1050">
              <a:latin typeface="ＭＳ ゴシック" pitchFamily="49" charset="-128"/>
              <a:ea typeface="ＭＳ ゴシック" pitchFamily="49" charset="-128"/>
            </a:rPr>
            <a:t>となっているが、引き続き標準財政規模の約</a:t>
          </a:r>
          <a:r>
            <a:rPr kumimoji="1" lang="en-US" altLang="ja-JP" sz="1050">
              <a:latin typeface="ＭＳ ゴシック" pitchFamily="49" charset="-128"/>
              <a:ea typeface="ＭＳ ゴシック" pitchFamily="49" charset="-128"/>
            </a:rPr>
            <a:t>24%</a:t>
          </a:r>
          <a:r>
            <a:rPr kumimoji="1" lang="ja-JP" altLang="en-US" sz="1050">
              <a:latin typeface="ＭＳ ゴシック" pitchFamily="49" charset="-128"/>
              <a:ea typeface="ＭＳ ゴシック" pitchFamily="49" charset="-128"/>
            </a:rPr>
            <a:t>に相当する残高を確保しており、財政の安定性は維持されている。今後も社会保障関係経費の増大や公共施設の老朽化対応等による歳出増加が見込まれることから、計画的な基金の積み立てと歳出の適正化に努める。</a:t>
          </a:r>
        </a:p>
        <a:p>
          <a:br>
            <a:rPr kumimoji="1" lang="ja-JP" altLang="en-US" sz="1400">
              <a:latin typeface="ＭＳ ゴシック" pitchFamily="49" charset="-128"/>
              <a:ea typeface="ＭＳ ゴシック" pitchFamily="49" charset="-128"/>
            </a:rPr>
          </a:b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一般会計は</a:t>
          </a:r>
          <a:r>
            <a:rPr kumimoji="1" lang="en-US" altLang="ja-JP" sz="1400">
              <a:latin typeface="ＭＳ ゴシック" pitchFamily="49" charset="-128"/>
              <a:ea typeface="ＭＳ ゴシック" pitchFamily="49" charset="-128"/>
            </a:rPr>
            <a:t>13.30%</a:t>
          </a:r>
          <a:r>
            <a:rPr kumimoji="1" lang="ja-JP" altLang="en-US" sz="1400">
              <a:latin typeface="ＭＳ ゴシック" pitchFamily="49" charset="-128"/>
              <a:ea typeface="ＭＳ ゴシック" pitchFamily="49" charset="-128"/>
            </a:rPr>
            <a:t>の黒字（実質収支額</a:t>
          </a:r>
          <a:r>
            <a:rPr kumimoji="1" lang="en-US" altLang="ja-JP" sz="1400">
              <a:latin typeface="ＭＳ ゴシック" pitchFamily="49" charset="-128"/>
              <a:ea typeface="ＭＳ ゴシック" pitchFamily="49" charset="-128"/>
            </a:rPr>
            <a:t>1,723,123</a:t>
          </a:r>
          <a:r>
            <a:rPr kumimoji="1" lang="ja-JP" altLang="en-US" sz="1400">
              <a:latin typeface="ＭＳ ゴシック" pitchFamily="49" charset="-128"/>
              <a:ea typeface="ＭＳ ゴシック" pitchFamily="49" charset="-128"/>
            </a:rPr>
            <a:t>千円）を確保しており、過去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年間を通じて安定した黒字を維持している。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国民健康保険事業特別会計は令和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から大幅に改善し、令和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0.15%</a:t>
          </a:r>
          <a:r>
            <a:rPr kumimoji="1" lang="ja-JP" altLang="en-US" sz="1400">
              <a:latin typeface="ＭＳ ゴシック" pitchFamily="49" charset="-128"/>
              <a:ea typeface="ＭＳ ゴシック" pitchFamily="49" charset="-128"/>
            </a:rPr>
            <a:t>となった。令和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年度に国民健康保険税率の改定を実施したことが改善の主な要因である。今後も税率の適正化や医療費抑制対策（特定健診・保健指導の充実等）を継続し、収支の均衡を目指す。</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水道事業会計は</a:t>
          </a:r>
          <a:r>
            <a:rPr kumimoji="1" lang="en-US" altLang="ja-JP" sz="1400">
              <a:latin typeface="ＭＳ ゴシック" pitchFamily="49" charset="-128"/>
              <a:ea typeface="ＭＳ ゴシック" pitchFamily="49" charset="-128"/>
            </a:rPr>
            <a:t>5.17%</a:t>
          </a:r>
          <a:r>
            <a:rPr kumimoji="1" lang="ja-JP" altLang="en-US" sz="1400">
              <a:latin typeface="ＭＳ ゴシック" pitchFamily="49" charset="-128"/>
              <a:ea typeface="ＭＳ ゴシック" pitchFamily="49" charset="-128"/>
            </a:rPr>
            <a:t>の黒字を維持しており、安定した経営が続いている。</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下水道事業については、施設の老朽化や接続率の低さから毎年多額の繰入れを行っている状況にあるため、経営戦略に基づき料金改定や接続率の向上、ウォーター</a:t>
          </a:r>
          <a:r>
            <a:rPr kumimoji="1" lang="en-US" altLang="ja-JP" sz="1400">
              <a:latin typeface="ＭＳ ゴシック" pitchFamily="49" charset="-128"/>
              <a:ea typeface="ＭＳ ゴシック" pitchFamily="49" charset="-128"/>
            </a:rPr>
            <a:t>PPP</a:t>
          </a:r>
          <a:r>
            <a:rPr kumimoji="1" lang="ja-JP" altLang="en-US" sz="1400">
              <a:latin typeface="ＭＳ ゴシック" pitchFamily="49" charset="-128"/>
              <a:ea typeface="ＭＳ ゴシック" pitchFamily="49" charset="-128"/>
            </a:rPr>
            <a:t>の検討などに取り組んでいく。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後期高齢者医療特別会計は</a:t>
          </a:r>
          <a:r>
            <a:rPr kumimoji="1" lang="en-US" altLang="ja-JP" sz="1400">
              <a:latin typeface="ＭＳ ゴシック" pitchFamily="49" charset="-128"/>
              <a:ea typeface="ＭＳ ゴシック" pitchFamily="49" charset="-128"/>
            </a:rPr>
            <a:t>0.22%</a:t>
          </a:r>
          <a:r>
            <a:rPr kumimoji="1" lang="ja-JP" altLang="en-US" sz="1400">
              <a:latin typeface="ＭＳ ゴシック" pitchFamily="49" charset="-128"/>
              <a:ea typeface="ＭＳ ゴシック" pitchFamily="49" charset="-128"/>
            </a:rPr>
            <a:t>の黒字を維持しており、安定した運営が続いている。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34035662</v>
      </c>
      <c r="BO4" s="415"/>
      <c r="BP4" s="415"/>
      <c r="BQ4" s="415"/>
      <c r="BR4" s="415"/>
      <c r="BS4" s="415"/>
      <c r="BT4" s="415"/>
      <c r="BU4" s="416"/>
      <c r="BV4" s="414">
        <v>31255022</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13.3</v>
      </c>
      <c r="CU4" s="589"/>
      <c r="CV4" s="589"/>
      <c r="CW4" s="589"/>
      <c r="CX4" s="589"/>
      <c r="CY4" s="589"/>
      <c r="CZ4" s="589"/>
      <c r="DA4" s="590"/>
      <c r="DB4" s="588">
        <v>16</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32050214</v>
      </c>
      <c r="BO5" s="420"/>
      <c r="BP5" s="420"/>
      <c r="BQ5" s="420"/>
      <c r="BR5" s="420"/>
      <c r="BS5" s="420"/>
      <c r="BT5" s="420"/>
      <c r="BU5" s="421"/>
      <c r="BV5" s="419">
        <v>28877939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87.2</v>
      </c>
      <c r="CU5" s="390"/>
      <c r="CV5" s="390"/>
      <c r="CW5" s="390"/>
      <c r="CX5" s="390"/>
      <c r="CY5" s="390"/>
      <c r="CZ5" s="390"/>
      <c r="DA5" s="391"/>
      <c r="DB5" s="389">
        <v>87.9</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1985448</v>
      </c>
      <c r="BO6" s="420"/>
      <c r="BP6" s="420"/>
      <c r="BQ6" s="420"/>
      <c r="BR6" s="420"/>
      <c r="BS6" s="420"/>
      <c r="BT6" s="420"/>
      <c r="BU6" s="421"/>
      <c r="BV6" s="419">
        <v>2377083</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87.4</v>
      </c>
      <c r="CU6" s="563"/>
      <c r="CV6" s="563"/>
      <c r="CW6" s="563"/>
      <c r="CX6" s="563"/>
      <c r="CY6" s="563"/>
      <c r="CZ6" s="563"/>
      <c r="DA6" s="564"/>
      <c r="DB6" s="562">
        <v>88.4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262325</v>
      </c>
      <c r="BO7" s="420"/>
      <c r="BP7" s="420"/>
      <c r="BQ7" s="420"/>
      <c r="BR7" s="420"/>
      <c r="BS7" s="420"/>
      <c r="BT7" s="420"/>
      <c r="BU7" s="421"/>
      <c r="BV7" s="419">
        <v>374016</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12948762</v>
      </c>
      <c r="CU7" s="420"/>
      <c r="CV7" s="420"/>
      <c r="CW7" s="420"/>
      <c r="CX7" s="420"/>
      <c r="CY7" s="420"/>
      <c r="CZ7" s="420"/>
      <c r="DA7" s="421"/>
      <c r="DB7" s="419">
        <v>12531009</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1723123</v>
      </c>
      <c r="BO8" s="420"/>
      <c r="BP8" s="420"/>
      <c r="BQ8" s="420"/>
      <c r="BR8" s="420"/>
      <c r="BS8" s="420"/>
      <c r="BT8" s="420"/>
      <c r="BU8" s="421"/>
      <c r="BV8" s="419">
        <v>2003067</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0.38</v>
      </c>
      <c r="CU8" s="523"/>
      <c r="CV8" s="523"/>
      <c r="CW8" s="523"/>
      <c r="CX8" s="523"/>
      <c r="CY8" s="523"/>
      <c r="CZ8" s="523"/>
      <c r="DA8" s="524"/>
      <c r="DB8" s="522">
        <v>0.37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44043</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-279944</v>
      </c>
      <c r="BO9" s="420"/>
      <c r="BP9" s="420"/>
      <c r="BQ9" s="420"/>
      <c r="BR9" s="420"/>
      <c r="BS9" s="420"/>
      <c r="BT9" s="420"/>
      <c r="BU9" s="421"/>
      <c r="BV9" s="419">
        <v>41131</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10.1</v>
      </c>
      <c r="CU9" s="390"/>
      <c r="CV9" s="390"/>
      <c r="CW9" s="390"/>
      <c r="CX9" s="390"/>
      <c r="CY9" s="390"/>
      <c r="CZ9" s="390"/>
      <c r="DA9" s="391"/>
      <c r="DB9" s="389">
        <v>10.3</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42016</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1711024</v>
      </c>
      <c r="BO10" s="420"/>
      <c r="BP10" s="420"/>
      <c r="BQ10" s="420"/>
      <c r="BR10" s="420"/>
      <c r="BS10" s="420"/>
      <c r="BT10" s="420"/>
      <c r="BU10" s="421"/>
      <c r="BV10" s="419">
        <v>1807438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46929</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1888031</v>
      </c>
      <c r="BO12" s="420"/>
      <c r="BP12" s="420"/>
      <c r="BQ12" s="420"/>
      <c r="BR12" s="420"/>
      <c r="BS12" s="420"/>
      <c r="BT12" s="420"/>
      <c r="BU12" s="421"/>
      <c r="BV12" s="419">
        <v>1938425</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46466</v>
      </c>
      <c r="S13" s="513"/>
      <c r="T13" s="513"/>
      <c r="U13" s="513"/>
      <c r="V13" s="514"/>
      <c r="W13" s="500" t="s">
        <v>131</v>
      </c>
      <c r="X13" s="442"/>
      <c r="Y13" s="442"/>
      <c r="Z13" s="442"/>
      <c r="AA13" s="442"/>
      <c r="AB13" s="443"/>
      <c r="AC13" s="395">
        <v>1470</v>
      </c>
      <c r="AD13" s="396"/>
      <c r="AE13" s="396"/>
      <c r="AF13" s="396"/>
      <c r="AG13" s="397"/>
      <c r="AH13" s="395">
        <v>1719</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-456951</v>
      </c>
      <c r="BO13" s="420"/>
      <c r="BP13" s="420"/>
      <c r="BQ13" s="420"/>
      <c r="BR13" s="420"/>
      <c r="BS13" s="420"/>
      <c r="BT13" s="420"/>
      <c r="BU13" s="421"/>
      <c r="BV13" s="419">
        <v>-89856</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6.2</v>
      </c>
      <c r="CU13" s="390"/>
      <c r="CV13" s="390"/>
      <c r="CW13" s="390"/>
      <c r="CX13" s="390"/>
      <c r="CY13" s="390"/>
      <c r="CZ13" s="390"/>
      <c r="DA13" s="391"/>
      <c r="DB13" s="389">
        <v>5.8</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46458</v>
      </c>
      <c r="S14" s="513"/>
      <c r="T14" s="513"/>
      <c r="U14" s="513"/>
      <c r="V14" s="514"/>
      <c r="W14" s="515"/>
      <c r="X14" s="445"/>
      <c r="Y14" s="445"/>
      <c r="Z14" s="445"/>
      <c r="AA14" s="445"/>
      <c r="AB14" s="446"/>
      <c r="AC14" s="505">
        <v>8</v>
      </c>
      <c r="AD14" s="506"/>
      <c r="AE14" s="506"/>
      <c r="AF14" s="506"/>
      <c r="AG14" s="507"/>
      <c r="AH14" s="505">
        <v>9.5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t="s">
        <v>122</v>
      </c>
      <c r="CU14" s="517"/>
      <c r="CV14" s="517"/>
      <c r="CW14" s="517"/>
      <c r="CX14" s="517"/>
      <c r="CY14" s="517"/>
      <c r="CZ14" s="517"/>
      <c r="DA14" s="518"/>
      <c r="DB14" s="516">
        <v>3.1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46054</v>
      </c>
      <c r="S15" s="513"/>
      <c r="T15" s="513"/>
      <c r="U15" s="513"/>
      <c r="V15" s="514"/>
      <c r="W15" s="500" t="s">
        <v>137</v>
      </c>
      <c r="X15" s="442"/>
      <c r="Y15" s="442"/>
      <c r="Z15" s="442"/>
      <c r="AA15" s="442"/>
      <c r="AB15" s="443"/>
      <c r="AC15" s="395">
        <v>3223</v>
      </c>
      <c r="AD15" s="396"/>
      <c r="AE15" s="396"/>
      <c r="AF15" s="396"/>
      <c r="AG15" s="397"/>
      <c r="AH15" s="395">
        <v>3230</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4483557</v>
      </c>
      <c r="BO15" s="415"/>
      <c r="BP15" s="415"/>
      <c r="BQ15" s="415"/>
      <c r="BR15" s="415"/>
      <c r="BS15" s="415"/>
      <c r="BT15" s="415"/>
      <c r="BU15" s="416"/>
      <c r="BV15" s="414">
        <v>4297029</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17.5</v>
      </c>
      <c r="AD16" s="506"/>
      <c r="AE16" s="506"/>
      <c r="AF16" s="506"/>
      <c r="AG16" s="507"/>
      <c r="AH16" s="505">
        <v>17.8</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11799901</v>
      </c>
      <c r="BO16" s="420"/>
      <c r="BP16" s="420"/>
      <c r="BQ16" s="420"/>
      <c r="BR16" s="420"/>
      <c r="BS16" s="420"/>
      <c r="BT16" s="420"/>
      <c r="BU16" s="421"/>
      <c r="BV16" s="419">
        <v>11393143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144</v>
      </c>
      <c r="S17" s="498"/>
      <c r="T17" s="498"/>
      <c r="U17" s="498"/>
      <c r="V17" s="499"/>
      <c r="W17" s="500" t="s">
        <v>145</v>
      </c>
      <c r="X17" s="442"/>
      <c r="Y17" s="442"/>
      <c r="Z17" s="442"/>
      <c r="AA17" s="442"/>
      <c r="AB17" s="443"/>
      <c r="AC17" s="395">
        <v>13743</v>
      </c>
      <c r="AD17" s="396"/>
      <c r="AE17" s="396"/>
      <c r="AF17" s="396"/>
      <c r="AG17" s="397"/>
      <c r="AH17" s="395">
        <v>13194</v>
      </c>
      <c r="AI17" s="396"/>
      <c r="AJ17" s="396"/>
      <c r="AK17" s="396"/>
      <c r="AL17" s="398"/>
      <c r="AM17" s="478"/>
      <c r="AN17" s="393"/>
      <c r="AO17" s="393"/>
      <c r="AP17" s="393"/>
      <c r="AQ17" s="393"/>
      <c r="AR17" s="393"/>
      <c r="AS17" s="393"/>
      <c r="AT17" s="394"/>
      <c r="AU17" s="466"/>
      <c r="AV17" s="467"/>
      <c r="AW17" s="467"/>
      <c r="AX17" s="467"/>
      <c r="AY17" s="399" t="s">
        <v>146</v>
      </c>
      <c r="AZ17" s="400"/>
      <c r="BA17" s="400"/>
      <c r="BB17" s="400"/>
      <c r="BC17" s="400"/>
      <c r="BD17" s="400"/>
      <c r="BE17" s="400"/>
      <c r="BF17" s="400"/>
      <c r="BG17" s="400"/>
      <c r="BH17" s="400"/>
      <c r="BI17" s="400"/>
      <c r="BJ17" s="400"/>
      <c r="BK17" s="400"/>
      <c r="BL17" s="400"/>
      <c r="BM17" s="401"/>
      <c r="BN17" s="419">
        <v>5599700</v>
      </c>
      <c r="BO17" s="420"/>
      <c r="BP17" s="420"/>
      <c r="BQ17" s="420"/>
      <c r="BR17" s="420"/>
      <c r="BS17" s="420"/>
      <c r="BT17" s="420"/>
      <c r="BU17" s="421"/>
      <c r="BV17" s="419">
        <v>5364658</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74">
        <v>49.94</v>
      </c>
      <c r="M18" s="474"/>
      <c r="N18" s="474"/>
      <c r="O18" s="474"/>
      <c r="P18" s="474"/>
      <c r="Q18" s="474"/>
      <c r="R18" s="475"/>
      <c r="S18" s="475"/>
      <c r="T18" s="475"/>
      <c r="U18" s="475"/>
      <c r="V18" s="476"/>
      <c r="W18" s="490"/>
      <c r="X18" s="491"/>
      <c r="Y18" s="491"/>
      <c r="Z18" s="491"/>
      <c r="AA18" s="491"/>
      <c r="AB18" s="501"/>
      <c r="AC18" s="383">
        <v>74.5</v>
      </c>
      <c r="AD18" s="384"/>
      <c r="AE18" s="384"/>
      <c r="AF18" s="384"/>
      <c r="AG18" s="477"/>
      <c r="AH18" s="383">
        <v>72.7</v>
      </c>
      <c r="AI18" s="384"/>
      <c r="AJ18" s="384"/>
      <c r="AK18" s="384"/>
      <c r="AL18" s="385"/>
      <c r="AM18" s="478"/>
      <c r="AN18" s="393"/>
      <c r="AO18" s="393"/>
      <c r="AP18" s="393"/>
      <c r="AQ18" s="393"/>
      <c r="AR18" s="393"/>
      <c r="AS18" s="393"/>
      <c r="AT18" s="394"/>
      <c r="AU18" s="466"/>
      <c r="AV18" s="467"/>
      <c r="AW18" s="467"/>
      <c r="AX18" s="467"/>
      <c r="AY18" s="399" t="s">
        <v>148</v>
      </c>
      <c r="AZ18" s="400"/>
      <c r="BA18" s="400"/>
      <c r="BB18" s="400"/>
      <c r="BC18" s="400"/>
      <c r="BD18" s="400"/>
      <c r="BE18" s="400"/>
      <c r="BF18" s="400"/>
      <c r="BG18" s="400"/>
      <c r="BH18" s="400"/>
      <c r="BI18" s="400"/>
      <c r="BJ18" s="400"/>
      <c r="BK18" s="400"/>
      <c r="BL18" s="400"/>
      <c r="BM18" s="401"/>
      <c r="BN18" s="419">
        <v>11515702</v>
      </c>
      <c r="BO18" s="420"/>
      <c r="BP18" s="420"/>
      <c r="BQ18" s="420"/>
      <c r="BR18" s="420"/>
      <c r="BS18" s="420"/>
      <c r="BT18" s="420"/>
      <c r="BU18" s="421"/>
      <c r="BV18" s="419">
        <v>11165156</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9">
        <v>882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150</v>
      </c>
      <c r="AZ19" s="400"/>
      <c r="BA19" s="400"/>
      <c r="BB19" s="400"/>
      <c r="BC19" s="400"/>
      <c r="BD19" s="400"/>
      <c r="BE19" s="400"/>
      <c r="BF19" s="400"/>
      <c r="BG19" s="400"/>
      <c r="BH19" s="400"/>
      <c r="BI19" s="400"/>
      <c r="BJ19" s="400"/>
      <c r="BK19" s="400"/>
      <c r="BL19" s="400"/>
      <c r="BM19" s="401"/>
      <c r="BN19" s="419">
        <v>19821471</v>
      </c>
      <c r="BO19" s="420"/>
      <c r="BP19" s="420"/>
      <c r="BQ19" s="420"/>
      <c r="BR19" s="420"/>
      <c r="BS19" s="420"/>
      <c r="BT19" s="420"/>
      <c r="BU19" s="421"/>
      <c r="BV19" s="419">
        <v>19183697</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9">
        <v>15895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153</v>
      </c>
      <c r="C22" s="433"/>
      <c r="D22" s="434"/>
      <c r="E22" s="441" t="s">
        <v>1</v>
      </c>
      <c r="F22" s="442"/>
      <c r="G22" s="442"/>
      <c r="H22" s="442"/>
      <c r="I22" s="442"/>
      <c r="J22" s="442"/>
      <c r="K22" s="443"/>
      <c r="L22" s="441" t="s">
        <v>154</v>
      </c>
      <c r="M22" s="442"/>
      <c r="N22" s="442"/>
      <c r="O22" s="442"/>
      <c r="P22" s="443"/>
      <c r="Q22" s="447" t="s">
        <v>155</v>
      </c>
      <c r="R22" s="448"/>
      <c r="S22" s="448"/>
      <c r="T22" s="448"/>
      <c r="U22" s="448"/>
      <c r="V22" s="449"/>
      <c r="W22" s="453" t="s">
        <v>156</v>
      </c>
      <c r="X22" s="433"/>
      <c r="Y22" s="434"/>
      <c r="Z22" s="441" t="s">
        <v>1</v>
      </c>
      <c r="AA22" s="442"/>
      <c r="AB22" s="442"/>
      <c r="AC22" s="442"/>
      <c r="AD22" s="442"/>
      <c r="AE22" s="442"/>
      <c r="AF22" s="442"/>
      <c r="AG22" s="443"/>
      <c r="AH22" s="458" t="s">
        <v>157</v>
      </c>
      <c r="AI22" s="442"/>
      <c r="AJ22" s="442"/>
      <c r="AK22" s="442"/>
      <c r="AL22" s="443"/>
      <c r="AM22" s="458" t="s">
        <v>158</v>
      </c>
      <c r="AN22" s="459"/>
      <c r="AO22" s="459"/>
      <c r="AP22" s="459"/>
      <c r="AQ22" s="459"/>
      <c r="AR22" s="460"/>
      <c r="AS22" s="447" t="s">
        <v>155</v>
      </c>
      <c r="AT22" s="448"/>
      <c r="AU22" s="448"/>
      <c r="AV22" s="448"/>
      <c r="AW22" s="448"/>
      <c r="AX22" s="464"/>
      <c r="AY22" s="411" t="s">
        <v>159</v>
      </c>
      <c r="AZ22" s="412"/>
      <c r="BA22" s="412"/>
      <c r="BB22" s="412"/>
      <c r="BC22" s="412"/>
      <c r="BD22" s="412"/>
      <c r="BE22" s="412"/>
      <c r="BF22" s="412"/>
      <c r="BG22" s="412"/>
      <c r="BH22" s="412"/>
      <c r="BI22" s="412"/>
      <c r="BJ22" s="412"/>
      <c r="BK22" s="412"/>
      <c r="BL22" s="412"/>
      <c r="BM22" s="413"/>
      <c r="BN22" s="414">
        <v>18978972</v>
      </c>
      <c r="BO22" s="415"/>
      <c r="BP22" s="415"/>
      <c r="BQ22" s="415"/>
      <c r="BR22" s="415"/>
      <c r="BS22" s="415"/>
      <c r="BT22" s="415"/>
      <c r="BU22" s="416"/>
      <c r="BV22" s="414">
        <v>19217437</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160</v>
      </c>
      <c r="AZ23" s="400"/>
      <c r="BA23" s="400"/>
      <c r="BB23" s="400"/>
      <c r="BC23" s="400"/>
      <c r="BD23" s="400"/>
      <c r="BE23" s="400"/>
      <c r="BF23" s="400"/>
      <c r="BG23" s="400"/>
      <c r="BH23" s="400"/>
      <c r="BI23" s="400"/>
      <c r="BJ23" s="400"/>
      <c r="BK23" s="400"/>
      <c r="BL23" s="400"/>
      <c r="BM23" s="401"/>
      <c r="BN23" s="419">
        <v>14432621</v>
      </c>
      <c r="BO23" s="420"/>
      <c r="BP23" s="420"/>
      <c r="BQ23" s="420"/>
      <c r="BR23" s="420"/>
      <c r="BS23" s="420"/>
      <c r="BT23" s="420"/>
      <c r="BU23" s="421"/>
      <c r="BV23" s="419">
        <v>14742749</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161</v>
      </c>
      <c r="F24" s="393"/>
      <c r="G24" s="393"/>
      <c r="H24" s="393"/>
      <c r="I24" s="393"/>
      <c r="J24" s="393"/>
      <c r="K24" s="394"/>
      <c r="L24" s="395">
        <v>1</v>
      </c>
      <c r="M24" s="396"/>
      <c r="N24" s="396"/>
      <c r="O24" s="396"/>
      <c r="P24" s="397"/>
      <c r="Q24" s="395">
        <v>8800</v>
      </c>
      <c r="R24" s="396"/>
      <c r="S24" s="396"/>
      <c r="T24" s="396"/>
      <c r="U24" s="396"/>
      <c r="V24" s="397"/>
      <c r="W24" s="454"/>
      <c r="X24" s="436"/>
      <c r="Y24" s="437"/>
      <c r="Z24" s="392" t="s">
        <v>162</v>
      </c>
      <c r="AA24" s="393"/>
      <c r="AB24" s="393"/>
      <c r="AC24" s="393"/>
      <c r="AD24" s="393"/>
      <c r="AE24" s="393"/>
      <c r="AF24" s="393"/>
      <c r="AG24" s="394"/>
      <c r="AH24" s="395">
        <v>291</v>
      </c>
      <c r="AI24" s="396"/>
      <c r="AJ24" s="396"/>
      <c r="AK24" s="396"/>
      <c r="AL24" s="397"/>
      <c r="AM24" s="395">
        <v>894825</v>
      </c>
      <c r="AN24" s="396"/>
      <c r="AO24" s="396"/>
      <c r="AP24" s="396"/>
      <c r="AQ24" s="396"/>
      <c r="AR24" s="397"/>
      <c r="AS24" s="395">
        <v>3075</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15016207</v>
      </c>
      <c r="BO24" s="420"/>
      <c r="BP24" s="420"/>
      <c r="BQ24" s="420"/>
      <c r="BR24" s="420"/>
      <c r="BS24" s="420"/>
      <c r="BT24" s="420"/>
      <c r="BU24" s="421"/>
      <c r="BV24" s="419">
        <v>14767203</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164</v>
      </c>
      <c r="F25" s="393"/>
      <c r="G25" s="393"/>
      <c r="H25" s="393"/>
      <c r="I25" s="393"/>
      <c r="J25" s="393"/>
      <c r="K25" s="394"/>
      <c r="L25" s="395">
        <v>1</v>
      </c>
      <c r="M25" s="396"/>
      <c r="N25" s="396"/>
      <c r="O25" s="396"/>
      <c r="P25" s="397"/>
      <c r="Q25" s="395">
        <v>7320</v>
      </c>
      <c r="R25" s="396"/>
      <c r="S25" s="396"/>
      <c r="T25" s="396"/>
      <c r="U25" s="396"/>
      <c r="V25" s="397"/>
      <c r="W25" s="454"/>
      <c r="X25" s="436"/>
      <c r="Y25" s="43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4308551</v>
      </c>
      <c r="BO25" s="415"/>
      <c r="BP25" s="415"/>
      <c r="BQ25" s="415"/>
      <c r="BR25" s="415"/>
      <c r="BS25" s="415"/>
      <c r="BT25" s="415"/>
      <c r="BU25" s="416"/>
      <c r="BV25" s="414">
        <v>5109054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167</v>
      </c>
      <c r="F26" s="393"/>
      <c r="G26" s="393"/>
      <c r="H26" s="393"/>
      <c r="I26" s="393"/>
      <c r="J26" s="393"/>
      <c r="K26" s="394"/>
      <c r="L26" s="395">
        <v>1</v>
      </c>
      <c r="M26" s="396"/>
      <c r="N26" s="396"/>
      <c r="O26" s="396"/>
      <c r="P26" s="397"/>
      <c r="Q26" s="395">
        <v>6730</v>
      </c>
      <c r="R26" s="396"/>
      <c r="S26" s="396"/>
      <c r="T26" s="396"/>
      <c r="U26" s="396"/>
      <c r="V26" s="397"/>
      <c r="W26" s="454"/>
      <c r="X26" s="436"/>
      <c r="Y26" s="437"/>
      <c r="Z26" s="392" t="s">
        <v>168</v>
      </c>
      <c r="AA26" s="430"/>
      <c r="AB26" s="430"/>
      <c r="AC26" s="430"/>
      <c r="AD26" s="430"/>
      <c r="AE26" s="430"/>
      <c r="AF26" s="430"/>
      <c r="AG26" s="431"/>
      <c r="AH26" s="395" t="s">
        <v>122</v>
      </c>
      <c r="AI26" s="396"/>
      <c r="AJ26" s="396"/>
      <c r="AK26" s="396"/>
      <c r="AL26" s="397"/>
      <c r="AM26" s="395" t="s">
        <v>122</v>
      </c>
      <c r="AN26" s="396"/>
      <c r="AO26" s="396"/>
      <c r="AP26" s="396"/>
      <c r="AQ26" s="396"/>
      <c r="AR26" s="397"/>
      <c r="AS26" s="395" t="s">
        <v>122</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4550</v>
      </c>
      <c r="R27" s="396"/>
      <c r="S27" s="396"/>
      <c r="T27" s="396"/>
      <c r="U27" s="396"/>
      <c r="V27" s="397"/>
      <c r="W27" s="454"/>
      <c r="X27" s="436"/>
      <c r="Y27" s="437"/>
      <c r="Z27" s="392" t="s">
        <v>171</v>
      </c>
      <c r="AA27" s="393"/>
      <c r="AB27" s="393"/>
      <c r="AC27" s="393"/>
      <c r="AD27" s="393"/>
      <c r="AE27" s="393"/>
      <c r="AF27" s="393"/>
      <c r="AG27" s="394"/>
      <c r="AH27" s="395">
        <v>22</v>
      </c>
      <c r="AI27" s="396"/>
      <c r="AJ27" s="396"/>
      <c r="AK27" s="396"/>
      <c r="AL27" s="397"/>
      <c r="AM27" s="395">
        <v>64288</v>
      </c>
      <c r="AN27" s="396"/>
      <c r="AO27" s="396"/>
      <c r="AP27" s="396"/>
      <c r="AQ27" s="396"/>
      <c r="AR27" s="397"/>
      <c r="AS27" s="395">
        <v>2922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957636</v>
      </c>
      <c r="BO27" s="423"/>
      <c r="BP27" s="423"/>
      <c r="BQ27" s="423"/>
      <c r="BR27" s="423"/>
      <c r="BS27" s="423"/>
      <c r="BT27" s="423"/>
      <c r="BU27" s="424"/>
      <c r="BV27" s="422">
        <v>382554</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4030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3113873</v>
      </c>
      <c r="BO28" s="415"/>
      <c r="BP28" s="415"/>
      <c r="BQ28" s="415"/>
      <c r="BR28" s="415"/>
      <c r="BS28" s="415"/>
      <c r="BT28" s="415"/>
      <c r="BU28" s="416"/>
      <c r="BV28" s="414">
        <v>3290880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18</v>
      </c>
      <c r="M29" s="396"/>
      <c r="N29" s="396"/>
      <c r="O29" s="396"/>
      <c r="P29" s="397"/>
      <c r="Q29" s="395">
        <v>3820</v>
      </c>
      <c r="R29" s="396"/>
      <c r="S29" s="396"/>
      <c r="T29" s="396"/>
      <c r="U29" s="396"/>
      <c r="V29" s="397"/>
      <c r="W29" s="455"/>
      <c r="X29" s="456"/>
      <c r="Y29" s="457"/>
      <c r="Z29" s="392" t="s">
        <v>177</v>
      </c>
      <c r="AA29" s="393"/>
      <c r="AB29" s="393"/>
      <c r="AC29" s="393"/>
      <c r="AD29" s="393"/>
      <c r="AE29" s="393"/>
      <c r="AF29" s="393"/>
      <c r="AG29" s="394"/>
      <c r="AH29" s="395">
        <v>313</v>
      </c>
      <c r="AI29" s="396"/>
      <c r="AJ29" s="396"/>
      <c r="AK29" s="396"/>
      <c r="AL29" s="397"/>
      <c r="AM29" s="395">
        <v>959113</v>
      </c>
      <c r="AN29" s="396"/>
      <c r="AO29" s="396"/>
      <c r="AP29" s="396"/>
      <c r="AQ29" s="396"/>
      <c r="AR29" s="397"/>
      <c r="AS29" s="395">
        <v>3064</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2839859</v>
      </c>
      <c r="BO29" s="420"/>
      <c r="BP29" s="420"/>
      <c r="BQ29" s="420"/>
      <c r="BR29" s="420"/>
      <c r="BS29" s="420"/>
      <c r="BT29" s="420"/>
      <c r="BU29" s="421"/>
      <c r="BV29" s="419">
        <v>2573314</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97.6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3454885</v>
      </c>
      <c r="BO30" s="423"/>
      <c r="BP30" s="423"/>
      <c r="BQ30" s="423"/>
      <c r="BR30" s="423"/>
      <c r="BS30" s="423"/>
      <c r="BT30" s="423"/>
      <c r="BU30" s="424"/>
      <c r="BV30" s="422">
        <v>3354496</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4</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6</v>
      </c>
      <c r="BX34" s="367"/>
      <c r="BY34" s="368" t="str">
        <f>IF('各会計、関係団体の財政状況及び健全化判断比率'!B68="","",'各会計、関係団体の財政状況及び健全化判断比率'!B68)</f>
        <v>島尻消防組合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沖縄県町村土地開発公社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5</v>
      </c>
      <c r="AN35" s="367"/>
      <c r="AO35" s="368" t="str">
        <f>IF('各会計、関係団体の財政状況及び健全化判断比率'!B31="","",'各会計、関係団体の財政状況及び健全化判断比率'!B31)</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7</v>
      </c>
      <c r="BX35" s="367"/>
      <c r="BY35" s="368" t="str">
        <f>IF('各会計、関係団体の財政状況及び健全化判断比率'!B69="","",'各会計、関係団体の財政状況及び健全化判断比率'!B69)</f>
        <v>沖縄県市町村総合事務組合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（有）板馬養殖センター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8</v>
      </c>
      <c r="BX36" s="367"/>
      <c r="BY36" s="368" t="str">
        <f>IF('各会計、関係団体の財政状況及び健全化判断比率'!B70="","",'各会計、関係団体の財政状況及び健全化判断比率'!B70)</f>
        <v>南部広域行政組合一般会計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9</v>
      </c>
      <c r="BX37" s="367"/>
      <c r="BY37" s="368" t="str">
        <f>IF('各会計、関係団体の財政状況及び健全化判断比率'!B71="","",'各会計、関係団体の財政状況及び健全化判断比率'!B71)</f>
        <v>南部広域行政組合糸豊環境衛生事業特別会計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10</v>
      </c>
      <c r="BX38" s="367"/>
      <c r="BY38" s="368" t="str">
        <f>IF('各会計、関係団体の財政状況及び健全化判断比率'!B72="","",'各会計、関係団体の財政状況及び健全化判断比率'!B72)</f>
        <v>南部広域行政組合東部環境衛生事業特別会計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11</v>
      </c>
      <c r="BX39" s="367"/>
      <c r="BY39" s="368" t="str">
        <f>IF('各会計、関係団体の財政状況及び健全化判断比率'!B73="","",'各会計、関係団体の財政状況及び健全化判断比率'!B73)</f>
        <v>南部広域行政組合島尻環境衛生事業特別会計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12</v>
      </c>
      <c r="BX40" s="367"/>
      <c r="BY40" s="368" t="str">
        <f>IF('各会計、関係団体の財政状況及び健全化判断比率'!B74="","",'各会計、関係団体の財政状況及び健全化判断比率'!B74)</f>
        <v>沖縄県介護保険広域連合（一般会計）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13</v>
      </c>
      <c r="BX41" s="367"/>
      <c r="BY41" s="368" t="str">
        <f>IF('各会計、関係団体の財政状況及び健全化判断比率'!B75="","",'各会計、関係団体の財政状況及び健全化判断比率'!B75)</f>
        <v>沖縄県介護保険広域連合（特別会計）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14</v>
      </c>
      <c r="BX42" s="367"/>
      <c r="BY42" s="368" t="str">
        <f>IF('各会計、関係団体の財政状況及び健全化判断比率'!B76="","",'各会計、関係団体の財政状況及び健全化判断比率'!B76)</f>
        <v>沖縄県後期高齢者医療広域連合（一般会計等）</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15</v>
      </c>
      <c r="BX43" s="367"/>
      <c r="BY43" s="368" t="str">
        <f>IF('各会計、関係団体の財政状況及び健全化判断比率'!B77="","",'各会計、関係団体の財政状況及び健全化判断比率'!B77)</f>
        <v>沖縄県後期高齢者医療広域連合（特別会計）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Qf1fcaybXaKFuBz8+dG82Pw3MZcqRSmSBiIk85SRhJXdRUSMR9XPPIJR4Gvksj8QGJUnZ4cn/AqSBVcxRgshw==" saltValue="wM7ABMlRDcmiZP7ch349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530</v>
      </c>
      <c r="D34" s="1151"/>
      <c r="E34" s="1152"/>
      <c r="F34" s="32" t="s">
        <v>531</v>
      </c>
      <c r="G34" s="33" t="s">
        <v>532</v>
      </c>
      <c r="H34" s="33" t="s">
        <v>533</v>
      </c>
      <c r="I34" s="33" t="s">
        <v>534</v>
      </c>
      <c r="J34" s="34" t="s">
        <v>535</v>
      </c>
      <c r="K34" s="22"/>
      <c r="L34" s="22"/>
      <c r="M34" s="22"/>
      <c r="N34" s="22"/>
      <c r="O34" s="22"/>
      <c r="P34" s="22"/>
    </row>
    <row r="35" spans="1:16" ht="39" customHeight="1" x14ac:dyDescent="0.15">
      <c r="A35" s="22"/>
      <c r="B35" s="35"/>
      <c r="C35" s="1145" t="s">
        <v>536</v>
      </c>
      <c r="D35" s="1146"/>
      <c r="E35" s="1147"/>
      <c r="F35" s="36">
        <v>12.79</v>
      </c>
      <c r="G35" s="37">
        <v>10.28</v>
      </c>
      <c r="H35" s="37">
        <v>16</v>
      </c>
      <c r="I35" s="37">
        <v>15.98</v>
      </c>
      <c r="J35" s="38">
        <v>13.3</v>
      </c>
      <c r="K35" s="22"/>
      <c r="L35" s="22"/>
      <c r="M35" s="22"/>
      <c r="N35" s="22"/>
      <c r="O35" s="22"/>
      <c r="P35" s="22"/>
    </row>
    <row r="36" spans="1:16" ht="39" customHeight="1" x14ac:dyDescent="0.15">
      <c r="A36" s="22"/>
      <c r="B36" s="35"/>
      <c r="C36" s="1145" t="s">
        <v>537</v>
      </c>
      <c r="D36" s="1146"/>
      <c r="E36" s="1147"/>
      <c r="F36" s="36">
        <v>5.56</v>
      </c>
      <c r="G36" s="37">
        <v>5.65</v>
      </c>
      <c r="H36" s="37">
        <v>5.49</v>
      </c>
      <c r="I36" s="37">
        <v>5.77</v>
      </c>
      <c r="J36" s="38">
        <v>5.17</v>
      </c>
      <c r="K36" s="22"/>
      <c r="L36" s="22"/>
      <c r="M36" s="22"/>
      <c r="N36" s="22"/>
      <c r="O36" s="22"/>
      <c r="P36" s="22"/>
    </row>
    <row r="37" spans="1:16" ht="39" customHeight="1" x14ac:dyDescent="0.15">
      <c r="A37" s="22"/>
      <c r="B37" s="35"/>
      <c r="C37" s="1145" t="s">
        <v>538</v>
      </c>
      <c r="D37" s="1146"/>
      <c r="E37" s="1147"/>
      <c r="F37" s="36">
        <v>0.99</v>
      </c>
      <c r="G37" s="37">
        <v>1.4</v>
      </c>
      <c r="H37" s="37">
        <v>1.93</v>
      </c>
      <c r="I37" s="37">
        <v>3.34</v>
      </c>
      <c r="J37" s="38">
        <v>3.92</v>
      </c>
      <c r="K37" s="22"/>
      <c r="L37" s="22"/>
      <c r="M37" s="22"/>
      <c r="N37" s="22"/>
      <c r="O37" s="22"/>
      <c r="P37" s="22"/>
    </row>
    <row r="38" spans="1:16" ht="39" customHeight="1" x14ac:dyDescent="0.15">
      <c r="A38" s="22"/>
      <c r="B38" s="35"/>
      <c r="C38" s="1145" t="s">
        <v>539</v>
      </c>
      <c r="D38" s="1146"/>
      <c r="E38" s="1147"/>
      <c r="F38" s="36">
        <v>0.13</v>
      </c>
      <c r="G38" s="37">
        <v>0.15</v>
      </c>
      <c r="H38" s="37">
        <v>0.17</v>
      </c>
      <c r="I38" s="37">
        <v>0.2</v>
      </c>
      <c r="J38" s="38">
        <v>0.22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541</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5HjyjRa3TW4/PfDo21rSQR9GAoE53fTV/NcOBbpDuHC90y3lf92jokGK24tcjKYqw9HdDjsYzLfDf0PBKGpMw==" saltValue="iksWklr49NGYGHRUWFZf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5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2040</v>
      </c>
      <c r="L45" s="60">
        <v>1998</v>
      </c>
      <c r="M45" s="60">
        <v>2004</v>
      </c>
      <c r="N45" s="60">
        <v>1976</v>
      </c>
      <c r="O45" s="61">
        <v>2005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251</v>
      </c>
      <c r="L48" s="64">
        <v>243</v>
      </c>
      <c r="M48" s="64">
        <v>246</v>
      </c>
      <c r="N48" s="64">
        <v>276</v>
      </c>
      <c r="O48" s="65">
        <v>280</v>
      </c>
      <c r="P48" s="48"/>
      <c r="Q48" s="48"/>
      <c r="R48" s="48"/>
      <c r="S48" s="48"/>
      <c r="T48" s="48"/>
      <c r="U48" s="48"/>
    </row>
    <row r="49" spans="1:21" ht="30.75" customHeight="1" x14ac:dyDescent="0.15">
      <c r="A49" s="48"/>
      <c r="B49" s="1178"/>
      <c r="C49" s="1179"/>
      <c r="D49" s="62"/>
      <c r="E49" s="1155" t="s">
        <v>14</v>
      </c>
      <c r="F49" s="1155"/>
      <c r="G49" s="1155"/>
      <c r="H49" s="1155"/>
      <c r="I49" s="1155"/>
      <c r="J49" s="1156"/>
      <c r="K49" s="63">
        <v>95</v>
      </c>
      <c r="L49" s="64">
        <v>83</v>
      </c>
      <c r="M49" s="64">
        <v>82</v>
      </c>
      <c r="N49" s="64">
        <v>80</v>
      </c>
      <c r="O49" s="65">
        <v>102</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485</v>
      </c>
      <c r="L50" s="64" t="s">
        <v>485</v>
      </c>
      <c r="M50" s="64" t="s">
        <v>485</v>
      </c>
      <c r="N50" s="64" t="s">
        <v>485</v>
      </c>
      <c r="O50" s="65" t="s">
        <v>485</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485</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1767</v>
      </c>
      <c r="L52" s="64">
        <v>1749</v>
      </c>
      <c r="M52" s="64">
        <v>1721</v>
      </c>
      <c r="N52" s="64">
        <v>1651</v>
      </c>
      <c r="O52" s="65">
        <v>1614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619</v>
      </c>
      <c r="L53" s="69">
        <v>575</v>
      </c>
      <c r="M53" s="69">
        <v>611</v>
      </c>
      <c r="N53" s="69">
        <v>681</v>
      </c>
      <c r="O53" s="70">
        <v>773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dzIi1XNV3uQ0AqInfRICgrnUbsnuIIVcLf9Bh3S/FEUJwBRhBuJfsSu/8UM9D8Uvztw9erAxHk/bRDC+egLBw==" saltValue="cLZnJ7Jv7QZOWkm2dFic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G37" zoomScaleSheetLayoutView="100" workbookViewId="0">
      <selection activeCell="I41" sqref="I41:I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196" t="s">
        <v>30</v>
      </c>
      <c r="C41" s="1197"/>
      <c r="D41" s="105"/>
      <c r="E41" s="1198" t="s">
        <v>31</v>
      </c>
      <c r="F41" s="1198"/>
      <c r="G41" s="1198"/>
      <c r="H41" s="1199"/>
      <c r="I41" s="343">
        <v>20873</v>
      </c>
      <c r="J41" s="344">
        <v>20367</v>
      </c>
      <c r="K41" s="344">
        <v>19711</v>
      </c>
      <c r="L41" s="344">
        <v>19217</v>
      </c>
      <c r="M41" s="345">
        <v>18979</v>
      </c>
    </row>
    <row r="42" spans="2:13" ht="27.75" customHeight="1" x14ac:dyDescent="0.15">
      <c r="B42" s="1186"/>
      <c r="C42" s="1187"/>
      <c r="D42" s="106"/>
      <c r="E42" s="1190" t="s">
        <v>32</v>
      </c>
      <c r="F42" s="1190"/>
      <c r="G42" s="1190"/>
      <c r="H42" s="1191"/>
      <c r="I42" s="346" t="s">
        <v>485</v>
      </c>
      <c r="J42" s="347" t="s">
        <v>485</v>
      </c>
      <c r="K42" s="347" t="s">
        <v>485</v>
      </c>
      <c r="L42" s="347" t="s">
        <v>485</v>
      </c>
      <c r="M42" s="348" t="s">
        <v>485</v>
      </c>
    </row>
    <row r="43" spans="2:13" ht="27.75" customHeight="1" x14ac:dyDescent="0.15">
      <c r="B43" s="1186"/>
      <c r="C43" s="1187"/>
      <c r="D43" s="106"/>
      <c r="E43" s="1190" t="s">
        <v>33</v>
      </c>
      <c r="F43" s="1190"/>
      <c r="G43" s="1190"/>
      <c r="H43" s="1191"/>
      <c r="I43" s="346">
        <v>3576</v>
      </c>
      <c r="J43" s="347">
        <v>3312</v>
      </c>
      <c r="K43" s="347">
        <v>3050</v>
      </c>
      <c r="L43" s="347">
        <v>3034</v>
      </c>
      <c r="M43" s="348">
        <v>3004</v>
      </c>
    </row>
    <row r="44" spans="2:13" ht="27.75" customHeight="1" x14ac:dyDescent="0.15">
      <c r="B44" s="1186"/>
      <c r="C44" s="1187"/>
      <c r="D44" s="106"/>
      <c r="E44" s="1190" t="s">
        <v>34</v>
      </c>
      <c r="F44" s="1190"/>
      <c r="G44" s="1190"/>
      <c r="H44" s="1191"/>
      <c r="I44" s="346">
        <v>364</v>
      </c>
      <c r="J44" s="347">
        <v>358</v>
      </c>
      <c r="K44" s="347">
        <v>572</v>
      </c>
      <c r="L44" s="347">
        <v>530</v>
      </c>
      <c r="M44" s="348">
        <v>560</v>
      </c>
    </row>
    <row r="45" spans="2:13" ht="27.75" customHeight="1" x14ac:dyDescent="0.15">
      <c r="B45" s="1186"/>
      <c r="C45" s="1187"/>
      <c r="D45" s="106"/>
      <c r="E45" s="1190" t="s">
        <v>35</v>
      </c>
      <c r="F45" s="1190"/>
      <c r="G45" s="1190"/>
      <c r="H45" s="1191"/>
      <c r="I45" s="346">
        <v>453</v>
      </c>
      <c r="J45" s="347">
        <v>454</v>
      </c>
      <c r="K45" s="347">
        <v>317</v>
      </c>
      <c r="L45" s="347">
        <v>244</v>
      </c>
      <c r="M45" s="348">
        <v>219</v>
      </c>
    </row>
    <row r="46" spans="2:13" ht="27.75" customHeight="1" x14ac:dyDescent="0.15">
      <c r="B46" s="1186"/>
      <c r="C46" s="1187"/>
      <c r="D46" s="107"/>
      <c r="E46" s="1190" t="s">
        <v>36</v>
      </c>
      <c r="F46" s="1190"/>
      <c r="G46" s="1190"/>
      <c r="H46" s="1191"/>
      <c r="I46" s="346" t="s">
        <v>485</v>
      </c>
      <c r="J46" s="347" t="s">
        <v>485</v>
      </c>
      <c r="K46" s="347" t="s">
        <v>485</v>
      </c>
      <c r="L46" s="347" t="s">
        <v>485</v>
      </c>
      <c r="M46" s="348" t="s">
        <v>485</v>
      </c>
    </row>
    <row r="47" spans="2:13" ht="27.75" customHeight="1" x14ac:dyDescent="0.15">
      <c r="B47" s="1186"/>
      <c r="C47" s="1187"/>
      <c r="D47" s="108"/>
      <c r="E47" s="1200" t="s">
        <v>37</v>
      </c>
      <c r="F47" s="1201"/>
      <c r="G47" s="1201"/>
      <c r="H47" s="1202"/>
      <c r="I47" s="346" t="s">
        <v>485</v>
      </c>
      <c r="J47" s="347" t="s">
        <v>485</v>
      </c>
      <c r="K47" s="347" t="s">
        <v>485</v>
      </c>
      <c r="L47" s="347" t="s">
        <v>485</v>
      </c>
      <c r="M47" s="348" t="s">
        <v>485</v>
      </c>
    </row>
    <row r="48" spans="2:13" ht="27.75" customHeight="1" x14ac:dyDescent="0.15">
      <c r="B48" s="1186"/>
      <c r="C48" s="1187"/>
      <c r="D48" s="106"/>
      <c r="E48" s="1190" t="s">
        <v>38</v>
      </c>
      <c r="F48" s="1190"/>
      <c r="G48" s="1190"/>
      <c r="H48" s="1191"/>
      <c r="I48" s="346" t="s">
        <v>485</v>
      </c>
      <c r="J48" s="347" t="s">
        <v>485</v>
      </c>
      <c r="K48" s="347" t="s">
        <v>485</v>
      </c>
      <c r="L48" s="347" t="s">
        <v>485</v>
      </c>
      <c r="M48" s="348" t="s">
        <v>485</v>
      </c>
    </row>
    <row r="49" spans="2:13" ht="27.75" customHeight="1" x14ac:dyDescent="0.15">
      <c r="B49" s="1188"/>
      <c r="C49" s="1189"/>
      <c r="D49" s="106"/>
      <c r="E49" s="1190" t="s">
        <v>39</v>
      </c>
      <c r="F49" s="1190"/>
      <c r="G49" s="1190"/>
      <c r="H49" s="1191"/>
      <c r="I49" s="346" t="s">
        <v>485</v>
      </c>
      <c r="J49" s="347" t="s">
        <v>485</v>
      </c>
      <c r="K49" s="347" t="s">
        <v>485</v>
      </c>
      <c r="L49" s="347" t="s">
        <v>485</v>
      </c>
      <c r="M49" s="348" t="s">
        <v>485</v>
      </c>
    </row>
    <row r="50" spans="2:13" ht="27.75" customHeight="1" x14ac:dyDescent="0.15">
      <c r="B50" s="1184" t="s">
        <v>40</v>
      </c>
      <c r="C50" s="1185"/>
      <c r="D50" s="109"/>
      <c r="E50" s="1190" t="s">
        <v>41</v>
      </c>
      <c r="F50" s="1190"/>
      <c r="G50" s="1190"/>
      <c r="H50" s="1191"/>
      <c r="I50" s="346">
        <v>6422</v>
      </c>
      <c r="J50" s="347">
        <v>7371</v>
      </c>
      <c r="K50" s="347">
        <v>7230</v>
      </c>
      <c r="L50" s="347">
        <v>7029</v>
      </c>
      <c r="M50" s="348">
        <v>8144</v>
      </c>
    </row>
    <row r="51" spans="2:13" ht="27.75" customHeight="1" x14ac:dyDescent="0.15">
      <c r="B51" s="1186"/>
      <c r="C51" s="1187"/>
      <c r="D51" s="106"/>
      <c r="E51" s="1190" t="s">
        <v>42</v>
      </c>
      <c r="F51" s="1190"/>
      <c r="G51" s="1190"/>
      <c r="H51" s="1191"/>
      <c r="I51" s="346" t="s">
        <v>485</v>
      </c>
      <c r="J51" s="347" t="s">
        <v>485</v>
      </c>
      <c r="K51" s="347" t="s">
        <v>485</v>
      </c>
      <c r="L51" s="347" t="s">
        <v>485</v>
      </c>
      <c r="M51" s="348" t="s">
        <v>485</v>
      </c>
    </row>
    <row r="52" spans="2:13" ht="27.75" customHeight="1" x14ac:dyDescent="0.15">
      <c r="B52" s="1188"/>
      <c r="C52" s="1189"/>
      <c r="D52" s="106"/>
      <c r="E52" s="1190" t="s">
        <v>43</v>
      </c>
      <c r="F52" s="1190"/>
      <c r="G52" s="1190"/>
      <c r="H52" s="1191"/>
      <c r="I52" s="346">
        <v>18889</v>
      </c>
      <c r="J52" s="347">
        <v>17962</v>
      </c>
      <c r="K52" s="347">
        <v>16669</v>
      </c>
      <c r="L52" s="347">
        <v>15648</v>
      </c>
      <c r="M52" s="348">
        <v>15044</v>
      </c>
    </row>
    <row r="53" spans="2:13" ht="27.75" customHeight="1" thickBot="1" x14ac:dyDescent="0.2">
      <c r="B53" s="1192" t="s">
        <v>19</v>
      </c>
      <c r="C53" s="1193"/>
      <c r="D53" s="110"/>
      <c r="E53" s="1194" t="s">
        <v>44</v>
      </c>
      <c r="F53" s="1194"/>
      <c r="G53" s="1194"/>
      <c r="H53" s="1195"/>
      <c r="I53" s="349">
        <v>-44</v>
      </c>
      <c r="J53" s="350">
        <v>-841</v>
      </c>
      <c r="K53" s="350">
        <v>-250</v>
      </c>
      <c r="L53" s="350">
        <v>348</v>
      </c>
      <c r="M53" s="351">
        <v>-426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KVQ+54H/DAGnWOR90gNqU0kQQa+gk5G4g1qu5pA8fPDkl3q4DmFAD+oVigq6+IAA8cdkJqxrffaL+GA0Ak1UA==" saltValue="8ySn4RDakMA3GJ/TIvRU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9" zoomScale="66" zoomScaleNormal="70" zoomScaleSheetLayoutView="100" workbookViewId="0">
      <selection activeCell="G63" sqref="G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11" t="s">
        <v>46</v>
      </c>
      <c r="D55" s="1211"/>
      <c r="E55" s="1212"/>
      <c r="F55" s="352">
        <v>3422</v>
      </c>
      <c r="G55" s="352">
        <v>3291</v>
      </c>
      <c r="H55" s="353">
        <v>3114</v>
      </c>
    </row>
    <row r="56" spans="2:8" ht="52.5" customHeight="1" x14ac:dyDescent="0.15">
      <c r="B56" s="122"/>
      <c r="C56" s="1213" t="s">
        <v>47</v>
      </c>
      <c r="D56" s="1213"/>
      <c r="E56" s="1214"/>
      <c r="F56" s="354">
        <v>2716</v>
      </c>
      <c r="G56" s="354">
        <v>2573</v>
      </c>
      <c r="H56" s="355">
        <v>2840</v>
      </c>
    </row>
    <row r="57" spans="2:8" ht="53.25" customHeight="1" x14ac:dyDescent="0.15">
      <c r="B57" s="122"/>
      <c r="C57" s="1215" t="s">
        <v>48</v>
      </c>
      <c r="D57" s="1215"/>
      <c r="E57" s="1216"/>
      <c r="F57" s="356">
        <v>3610</v>
      </c>
      <c r="G57" s="356">
        <v>3354</v>
      </c>
      <c r="H57" s="357">
        <v>3455</v>
      </c>
    </row>
    <row r="58" spans="2:8" ht="45.75" customHeight="1" x14ac:dyDescent="0.15">
      <c r="B58" s="123"/>
      <c r="C58" s="1203" t="s">
        <v>547</v>
      </c>
      <c r="D58" s="1204"/>
      <c r="E58" s="1205"/>
      <c r="F58" s="358">
        <v>2504</v>
      </c>
      <c r="G58" s="358">
        <v>2179</v>
      </c>
      <c r="H58" s="359">
        <v>2038</v>
      </c>
    </row>
    <row r="59" spans="2:8" ht="45.75" customHeight="1" x14ac:dyDescent="0.15">
      <c r="B59" s="123"/>
      <c r="C59" s="1203" t="s">
        <v>548</v>
      </c>
      <c r="D59" s="1204"/>
      <c r="E59" s="1205"/>
      <c r="F59" s="358">
        <v>319</v>
      </c>
      <c r="G59" s="358">
        <v>370</v>
      </c>
      <c r="H59" s="359">
        <v>437</v>
      </c>
    </row>
    <row r="60" spans="2:8" ht="45.75" customHeight="1" x14ac:dyDescent="0.15">
      <c r="B60" s="123"/>
      <c r="C60" s="1203" t="s">
        <v>549</v>
      </c>
      <c r="D60" s="1204"/>
      <c r="E60" s="1205"/>
      <c r="F60" s="358">
        <v>115</v>
      </c>
      <c r="G60" s="358">
        <v>152</v>
      </c>
      <c r="H60" s="359">
        <v>347</v>
      </c>
    </row>
    <row r="61" spans="2:8" ht="45.75" customHeight="1" x14ac:dyDescent="0.15">
      <c r="B61" s="123"/>
      <c r="C61" s="1203" t="s">
        <v>550</v>
      </c>
      <c r="D61" s="1204"/>
      <c r="E61" s="1205"/>
      <c r="F61" s="358">
        <v>257</v>
      </c>
      <c r="G61" s="358">
        <v>241</v>
      </c>
      <c r="H61" s="359">
        <v>232</v>
      </c>
    </row>
    <row r="62" spans="2:8" ht="45.75" customHeight="1" thickBot="1" x14ac:dyDescent="0.2">
      <c r="B62" s="124"/>
      <c r="C62" s="1206" t="s">
        <v>551</v>
      </c>
      <c r="D62" s="1207"/>
      <c r="E62" s="1208"/>
      <c r="F62" s="360">
        <v>233</v>
      </c>
      <c r="G62" s="360">
        <v>220</v>
      </c>
      <c r="H62" s="361">
        <v>197</v>
      </c>
    </row>
    <row r="63" spans="2:8" ht="52.5" customHeight="1" thickBot="1" x14ac:dyDescent="0.2">
      <c r="B63" s="125"/>
      <c r="C63" s="1209" t="s">
        <v>49</v>
      </c>
      <c r="D63" s="1209"/>
      <c r="E63" s="1210"/>
      <c r="F63" s="362">
        <v>9748</v>
      </c>
      <c r="G63" s="362">
        <v>9219</v>
      </c>
      <c r="H63" s="363">
        <v>9409</v>
      </c>
    </row>
    <row r="64" spans="2:8" x14ac:dyDescent="0.15"/>
  </sheetData>
  <sheetProtection algorithmName="SHA-512" hashValue="jsx7gZ+mpkbw8aV2F29NfsDP/4zVwUP3hu44EijfXOQ8JtC5PRhPnCetcMXEp6g1CnPfPxNWlXwy9sJHbnMroA==" saltValue="IkDk9AYn3m9Nx1h+smDD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522</v>
      </c>
      <c r="G2" s="139"/>
      <c r="H2" s="140"/>
    </row>
    <row r="3" spans="1:8" x14ac:dyDescent="0.15">
      <c r="A3" s="136" t="s">
        <v>515</v>
      </c>
      <c r="B3" s="141"/>
      <c r="C3" s="142"/>
      <c r="D3" s="143">
        <v>67255</v>
      </c>
      <c r="E3" s="144"/>
      <c r="F3" s="145">
        <v>92632</v>
      </c>
      <c r="G3" s="146"/>
      <c r="H3" s="147"/>
    </row>
    <row r="4" spans="1:8" x14ac:dyDescent="0.15">
      <c r="A4" s="148"/>
      <c r="B4" s="149"/>
      <c r="C4" s="150"/>
      <c r="D4" s="151">
        <v>13057</v>
      </c>
      <c r="E4" s="152"/>
      <c r="F4" s="153">
        <v>47978</v>
      </c>
      <c r="G4" s="154"/>
      <c r="H4" s="155"/>
    </row>
    <row r="5" spans="1:8" x14ac:dyDescent="0.15">
      <c r="A5" s="136" t="s">
        <v>517</v>
      </c>
      <c r="B5" s="141"/>
      <c r="C5" s="142"/>
      <c r="D5" s="143">
        <v>75739</v>
      </c>
      <c r="E5" s="144"/>
      <c r="F5" s="145">
        <v>71279</v>
      </c>
      <c r="G5" s="146"/>
      <c r="H5" s="147"/>
    </row>
    <row r="6" spans="1:8" x14ac:dyDescent="0.15">
      <c r="A6" s="148"/>
      <c r="B6" s="149"/>
      <c r="C6" s="150"/>
      <c r="D6" s="151">
        <v>20749</v>
      </c>
      <c r="E6" s="152"/>
      <c r="F6" s="153">
        <v>36731</v>
      </c>
      <c r="G6" s="154"/>
      <c r="H6" s="155"/>
    </row>
    <row r="7" spans="1:8" x14ac:dyDescent="0.15">
      <c r="A7" s="136" t="s">
        <v>518</v>
      </c>
      <c r="B7" s="141"/>
      <c r="C7" s="142"/>
      <c r="D7" s="143">
        <v>69781</v>
      </c>
      <c r="E7" s="144"/>
      <c r="F7" s="145">
        <v>74994</v>
      </c>
      <c r="G7" s="146"/>
      <c r="H7" s="147"/>
    </row>
    <row r="8" spans="1:8" x14ac:dyDescent="0.15">
      <c r="A8" s="148"/>
      <c r="B8" s="149"/>
      <c r="C8" s="150"/>
      <c r="D8" s="151">
        <v>5856</v>
      </c>
      <c r="E8" s="152"/>
      <c r="F8" s="153">
        <v>36188</v>
      </c>
      <c r="G8" s="154"/>
      <c r="H8" s="155"/>
    </row>
    <row r="9" spans="1:8" x14ac:dyDescent="0.15">
      <c r="A9" s="136" t="s">
        <v>519</v>
      </c>
      <c r="B9" s="141"/>
      <c r="C9" s="142"/>
      <c r="D9" s="143">
        <v>73093</v>
      </c>
      <c r="E9" s="144"/>
      <c r="F9" s="145">
        <v>71849</v>
      </c>
      <c r="G9" s="146"/>
      <c r="H9" s="147"/>
    </row>
    <row r="10" spans="1:8" x14ac:dyDescent="0.15">
      <c r="A10" s="148"/>
      <c r="B10" s="149"/>
      <c r="C10" s="150"/>
      <c r="D10" s="151">
        <v>9044</v>
      </c>
      <c r="E10" s="152"/>
      <c r="F10" s="153">
        <v>36144</v>
      </c>
      <c r="G10" s="154"/>
      <c r="H10" s="155"/>
    </row>
    <row r="11" spans="1:8" x14ac:dyDescent="0.15">
      <c r="A11" s="136" t="s">
        <v>520</v>
      </c>
      <c r="B11" s="141"/>
      <c r="C11" s="142"/>
      <c r="D11" s="143">
        <v>101347</v>
      </c>
      <c r="E11" s="144"/>
      <c r="F11" s="145">
        <v>82962</v>
      </c>
      <c r="G11" s="146"/>
      <c r="H11" s="147"/>
    </row>
    <row r="12" spans="1:8" x14ac:dyDescent="0.15">
      <c r="A12" s="148"/>
      <c r="B12" s="149"/>
      <c r="C12" s="156"/>
      <c r="D12" s="151">
        <v>29841</v>
      </c>
      <c r="E12" s="152"/>
      <c r="F12" s="153">
        <v>42835</v>
      </c>
      <c r="G12" s="154"/>
      <c r="H12" s="155"/>
    </row>
    <row r="13" spans="1:8" x14ac:dyDescent="0.15">
      <c r="A13" s="136"/>
      <c r="B13" s="141"/>
      <c r="C13" s="157"/>
      <c r="D13" s="158">
        <v>77443</v>
      </c>
      <c r="E13" s="159"/>
      <c r="F13" s="160">
        <v>78743</v>
      </c>
      <c r="G13" s="161"/>
      <c r="H13" s="147"/>
    </row>
    <row r="14" spans="1:8" x14ac:dyDescent="0.15">
      <c r="A14" s="148"/>
      <c r="B14" s="149"/>
      <c r="C14" s="150"/>
      <c r="D14" s="151">
        <v>15709</v>
      </c>
      <c r="E14" s="152"/>
      <c r="F14" s="153">
        <v>39975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12.8</v>
      </c>
      <c r="C19" s="162">
        <f>ROUND(VALUE(SUBSTITUTE(実質収支比率等に係る経年分析!G$48,"▲","-")),2)</f>
        <v>10.28</v>
      </c>
      <c r="D19" s="162">
        <f>ROUND(VALUE(SUBSTITUTE(実質収支比率等に係る経年分析!H$48,"▲","-")),2)</f>
        <v>16.010000000000002</v>
      </c>
      <c r="E19" s="162">
        <f>ROUND(VALUE(SUBSTITUTE(実質収支比率等に係る経年分析!I$48,"▲","-")),2)</f>
        <v>15.98</v>
      </c>
      <c r="F19" s="162">
        <f>ROUND(VALUE(SUBSTITUTE(実質収支比率等に係る経年分析!J$48,"▲","-")),2)</f>
        <v>13.31</v>
      </c>
    </row>
    <row r="20" spans="1:11" x14ac:dyDescent="0.15">
      <c r="A20" s="162" t="s">
        <v>53</v>
      </c>
      <c r="B20" s="162">
        <f>ROUND(VALUE(SUBSTITUTE(実質収支比率等に係る経年分析!F$47,"▲","-")),2)</f>
        <v>22.73</v>
      </c>
      <c r="C20" s="162">
        <f>ROUND(VALUE(SUBSTITUTE(実質収支比率等に係る経年分析!G$47,"▲","-")),2)</f>
        <v>28.48</v>
      </c>
      <c r="D20" s="162">
        <f>ROUND(VALUE(SUBSTITUTE(実質収支比率等に係る経年分析!H$47,"▲","-")),2)</f>
        <v>27.92</v>
      </c>
      <c r="E20" s="162">
        <f>ROUND(VALUE(SUBSTITUTE(実質収支比率等に係る経年分析!I$47,"▲","-")),2)</f>
        <v>26.26</v>
      </c>
      <c r="F20" s="162">
        <f>ROUND(VALUE(SUBSTITUTE(実質収支比率等に係る経年分析!J$47,"▲","-")),2)</f>
        <v>24.05</v>
      </c>
    </row>
    <row r="21" spans="1:11" x14ac:dyDescent="0.15">
      <c r="A21" s="162" t="s">
        <v>54</v>
      </c>
      <c r="B21" s="162">
        <f>IF(ISNUMBER(VALUE(SUBSTITUTE(実質収支比率等に係る経年分析!F$49,"▲","-"))),ROUND(VALUE(SUBSTITUTE(実質収支比率等に係る経年分析!F$49,"▲","-")),2),NA())</f>
        <v>3.39</v>
      </c>
      <c r="C21" s="162">
        <f>IF(ISNUMBER(VALUE(SUBSTITUTE(実質収支比率等に係る経年分析!G$49,"▲","-"))),ROUND(VALUE(SUBSTITUTE(実質収支比率等に係る経年分析!G$49,"▲","-")),2),NA())</f>
        <v>7.38</v>
      </c>
      <c r="D21" s="162">
        <f>IF(ISNUMBER(VALUE(SUBSTITUTE(実質収支比率等に係る経年分析!H$49,"▲","-"))),ROUND(VALUE(SUBSTITUTE(実質収支比率等に係る経年分析!H$49,"▲","-")),2),NA())</f>
        <v>4.57</v>
      </c>
      <c r="E21" s="162">
        <f>IF(ISNUMBER(VALUE(SUBSTITUTE(実質収支比率等に係る経年分析!I$49,"▲","-"))),ROUND(VALUE(SUBSTITUTE(実質収支比率等に係る経年分析!I$49,"▲","-")),2),NA())</f>
        <v>-0.72</v>
      </c>
      <c r="F21" s="162">
        <f>IF(ISNUMBER(VALUE(SUBSTITUTE(実質収支比率等に係る経年分析!J$49,"▲","-"))),ROUND(VALUE(SUBSTITUTE(実質収支比率等に係る経年分析!J$49,"▲","-")),2),NA())</f>
        <v>-3.53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3.92</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5.17</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12.79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10.28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15.98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13.3</v>
      </c>
    </row>
    <row r="36" spans="1:16" x14ac:dyDescent="0.15">
      <c r="A36" s="163" t="str">
        <f>IF(連結実質赤字比率に係る赤字・黒字の構成分析!C$34="",NA(),連結実質赤字比率に係る赤字・黒字の構成分析!C$34)</f>
        <v>国民健康保険事業特別会計</v>
      </c>
      <c r="B36" s="163">
        <f>IF(ROUND(VALUE(SUBSTITUTE(連結実質赤字比率に係る赤字・黒字の構成分析!F$34,"▲", "-")), 2) &lt; 0, ABS(ROUND(VALUE(SUBSTITUTE(連結実質赤字比率に係る赤字・黒字の構成分析!F$34,"▲", "-")), 2)), NA())</f>
        <v>1.0900000000000001</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0.57999999999999996</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1.36</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2.66</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0.15</v>
      </c>
      <c r="K36" s="163" t="e">
        <f>IF(ROUND(VALUE(SUBSTITUTE(連結実質赤字比率に係る赤字・黒字の構成分析!J$34,"▲", "-")), 2) &gt;= 0, ABS(ROUND(VALUE(SUBSTITUTE(連結実質赤字比率に係る赤字・黒字の構成分析!J$34,"▲", "-")), 2)), NA())</f>
        <v>#N/A</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1767</v>
      </c>
      <c r="E42" s="164"/>
      <c r="F42" s="164"/>
      <c r="G42" s="164">
        <f>'実質公債費比率（分子）の構造'!L$52</f>
        <v>1749</v>
      </c>
      <c r="H42" s="164"/>
      <c r="I42" s="164"/>
      <c r="J42" s="164">
        <f>'実質公債費比率（分子）の構造'!M$52</f>
        <v>1721</v>
      </c>
      <c r="K42" s="164"/>
      <c r="L42" s="164"/>
      <c r="M42" s="164">
        <f>'実質公債費比率（分子）の構造'!N$52</f>
        <v>1651</v>
      </c>
      <c r="N42" s="164"/>
      <c r="O42" s="164"/>
      <c r="P42" s="164">
        <f>'実質公債費比率（分子）の構造'!O$52</f>
        <v>1614</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95</v>
      </c>
      <c r="C45" s="164"/>
      <c r="D45" s="164"/>
      <c r="E45" s="164">
        <f>'実質公債費比率（分子）の構造'!L$49</f>
        <v>83</v>
      </c>
      <c r="F45" s="164"/>
      <c r="G45" s="164"/>
      <c r="H45" s="164">
        <f>'実質公債費比率（分子）の構造'!M$49</f>
        <v>82</v>
      </c>
      <c r="I45" s="164"/>
      <c r="J45" s="164"/>
      <c r="K45" s="164">
        <f>'実質公債費比率（分子）の構造'!N$49</f>
        <v>80</v>
      </c>
      <c r="L45" s="164"/>
      <c r="M45" s="164"/>
      <c r="N45" s="164">
        <f>'実質公債費比率（分子）の構造'!O$49</f>
        <v>102</v>
      </c>
      <c r="O45" s="164"/>
      <c r="P45" s="164"/>
    </row>
    <row r="46" spans="1:16" x14ac:dyDescent="0.15">
      <c r="A46" s="164" t="s">
        <v>64</v>
      </c>
      <c r="B46" s="164">
        <f>'実質公債費比率（分子）の構造'!K$48</f>
        <v>251</v>
      </c>
      <c r="C46" s="164"/>
      <c r="D46" s="164"/>
      <c r="E46" s="164">
        <f>'実質公債費比率（分子）の構造'!L$48</f>
        <v>243</v>
      </c>
      <c r="F46" s="164"/>
      <c r="G46" s="164"/>
      <c r="H46" s="164">
        <f>'実質公債費比率（分子）の構造'!M$48</f>
        <v>246</v>
      </c>
      <c r="I46" s="164"/>
      <c r="J46" s="164"/>
      <c r="K46" s="164">
        <f>'実質公債費比率（分子）の構造'!N$48</f>
        <v>276</v>
      </c>
      <c r="L46" s="164"/>
      <c r="M46" s="164"/>
      <c r="N46" s="164">
        <f>'実質公債費比率（分子）の構造'!O$48</f>
        <v>280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2040</v>
      </c>
      <c r="C49" s="164"/>
      <c r="D49" s="164"/>
      <c r="E49" s="164">
        <f>'実質公債費比率（分子）の構造'!L$45</f>
        <v>1998</v>
      </c>
      <c r="F49" s="164"/>
      <c r="G49" s="164"/>
      <c r="H49" s="164">
        <f>'実質公債費比率（分子）の構造'!M$45</f>
        <v>2004</v>
      </c>
      <c r="I49" s="164"/>
      <c r="J49" s="164"/>
      <c r="K49" s="164">
        <f>'実質公債費比率（分子）の構造'!N$45</f>
        <v>1976</v>
      </c>
      <c r="L49" s="164"/>
      <c r="M49" s="164"/>
      <c r="N49" s="164">
        <f>'実質公債費比率（分子）の構造'!O$45</f>
        <v>2005</v>
      </c>
      <c r="O49" s="164"/>
      <c r="P49" s="164"/>
    </row>
    <row r="50" spans="1:16" x14ac:dyDescent="0.15">
      <c r="A50" s="164" t="s">
        <v>67</v>
      </c>
      <c r="B50" s="164" t="e">
        <f>NA()</f>
        <v>#N/A</v>
      </c>
      <c r="C50" s="164">
        <f>IF(ISNUMBER('実質公債費比率（分子）の構造'!K$53),'実質公債費比率（分子）の構造'!K$53,NA())</f>
        <v>619</v>
      </c>
      <c r="D50" s="164" t="e">
        <f>NA()</f>
        <v>#N/A</v>
      </c>
      <c r="E50" s="164" t="e">
        <f>NA()</f>
        <v>#N/A</v>
      </c>
      <c r="F50" s="164">
        <f>IF(ISNUMBER('実質公債費比率（分子）の構造'!L$53),'実質公債費比率（分子）の構造'!L$53,NA())</f>
        <v>575</v>
      </c>
      <c r="G50" s="164" t="e">
        <f>NA()</f>
        <v>#N/A</v>
      </c>
      <c r="H50" s="164" t="e">
        <f>NA()</f>
        <v>#N/A</v>
      </c>
      <c r="I50" s="164">
        <f>IF(ISNUMBER('実質公債費比率（分子）の構造'!M$53),'実質公債費比率（分子）の構造'!M$53,NA())</f>
        <v>611</v>
      </c>
      <c r="J50" s="164" t="e">
        <f>NA()</f>
        <v>#N/A</v>
      </c>
      <c r="K50" s="164" t="e">
        <f>NA()</f>
        <v>#N/A</v>
      </c>
      <c r="L50" s="164">
        <f>IF(ISNUMBER('実質公債費比率（分子）の構造'!N$53),'実質公債費比率（分子）の構造'!N$53,NA())</f>
        <v>681</v>
      </c>
      <c r="M50" s="164" t="e">
        <f>NA()</f>
        <v>#N/A</v>
      </c>
      <c r="N50" s="164" t="e">
        <f>NA()</f>
        <v>#N/A</v>
      </c>
      <c r="O50" s="164">
        <f>IF(ISNUMBER('実質公債費比率（分子）の構造'!O$53),'実質公債費比率（分子）の構造'!O$53,NA())</f>
        <v>773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18889</v>
      </c>
      <c r="E56" s="163"/>
      <c r="F56" s="163"/>
      <c r="G56" s="163">
        <f>'将来負担比率（分子）の構造'!J$52</f>
        <v>17962</v>
      </c>
      <c r="H56" s="163"/>
      <c r="I56" s="163"/>
      <c r="J56" s="163">
        <f>'将来負担比率（分子）の構造'!K$52</f>
        <v>16669</v>
      </c>
      <c r="K56" s="163"/>
      <c r="L56" s="163"/>
      <c r="M56" s="163">
        <f>'将来負担比率（分子）の構造'!L$52</f>
        <v>15648</v>
      </c>
      <c r="N56" s="163"/>
      <c r="O56" s="163"/>
      <c r="P56" s="163">
        <f>'将来負担比率（分子）の構造'!M$52</f>
        <v>15044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6422</v>
      </c>
      <c r="E58" s="163"/>
      <c r="F58" s="163"/>
      <c r="G58" s="163">
        <f>'将来負担比率（分子）の構造'!J$50</f>
        <v>7371</v>
      </c>
      <c r="H58" s="163"/>
      <c r="I58" s="163"/>
      <c r="J58" s="163">
        <f>'将来負担比率（分子）の構造'!K$50</f>
        <v>7230</v>
      </c>
      <c r="K58" s="163"/>
      <c r="L58" s="163"/>
      <c r="M58" s="163">
        <f>'将来負担比率（分子）の構造'!L$50</f>
        <v>7029</v>
      </c>
      <c r="N58" s="163"/>
      <c r="O58" s="163"/>
      <c r="P58" s="163">
        <f>'将来負担比率（分子）の構造'!M$50</f>
        <v>8144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453</v>
      </c>
      <c r="C62" s="163"/>
      <c r="D62" s="163"/>
      <c r="E62" s="163">
        <f>'将来負担比率（分子）の構造'!J$45</f>
        <v>454</v>
      </c>
      <c r="F62" s="163"/>
      <c r="G62" s="163"/>
      <c r="H62" s="163">
        <f>'将来負担比率（分子）の構造'!K$45</f>
        <v>317</v>
      </c>
      <c r="I62" s="163"/>
      <c r="J62" s="163"/>
      <c r="K62" s="163">
        <f>'将来負担比率（分子）の構造'!L$45</f>
        <v>244</v>
      </c>
      <c r="L62" s="163"/>
      <c r="M62" s="163"/>
      <c r="N62" s="163">
        <f>'将来負担比率（分子）の構造'!M$45</f>
        <v>219</v>
      </c>
      <c r="O62" s="163"/>
      <c r="P62" s="163"/>
    </row>
    <row r="63" spans="1:16" x14ac:dyDescent="0.15">
      <c r="A63" s="163" t="s">
        <v>34</v>
      </c>
      <c r="B63" s="163">
        <f>'将来負担比率（分子）の構造'!I$44</f>
        <v>364</v>
      </c>
      <c r="C63" s="163"/>
      <c r="D63" s="163"/>
      <c r="E63" s="163">
        <f>'将来負担比率（分子）の構造'!J$44</f>
        <v>358</v>
      </c>
      <c r="F63" s="163"/>
      <c r="G63" s="163"/>
      <c r="H63" s="163">
        <f>'将来負担比率（分子）の構造'!K$44</f>
        <v>572</v>
      </c>
      <c r="I63" s="163"/>
      <c r="J63" s="163"/>
      <c r="K63" s="163">
        <f>'将来負担比率（分子）の構造'!L$44</f>
        <v>530</v>
      </c>
      <c r="L63" s="163"/>
      <c r="M63" s="163"/>
      <c r="N63" s="163">
        <f>'将来負担比率（分子）の構造'!M$44</f>
        <v>560</v>
      </c>
      <c r="O63" s="163"/>
      <c r="P63" s="163"/>
    </row>
    <row r="64" spans="1:16" x14ac:dyDescent="0.15">
      <c r="A64" s="163" t="s">
        <v>33</v>
      </c>
      <c r="B64" s="163">
        <f>'将来負担比率（分子）の構造'!I$43</f>
        <v>3576</v>
      </c>
      <c r="C64" s="163"/>
      <c r="D64" s="163"/>
      <c r="E64" s="163">
        <f>'将来負担比率（分子）の構造'!J$43</f>
        <v>3312</v>
      </c>
      <c r="F64" s="163"/>
      <c r="G64" s="163"/>
      <c r="H64" s="163">
        <f>'将来負担比率（分子）の構造'!K$43</f>
        <v>3050</v>
      </c>
      <c r="I64" s="163"/>
      <c r="J64" s="163"/>
      <c r="K64" s="163">
        <f>'将来負担比率（分子）の構造'!L$43</f>
        <v>3034</v>
      </c>
      <c r="L64" s="163"/>
      <c r="M64" s="163"/>
      <c r="N64" s="163">
        <f>'将来負担比率（分子）の構造'!M$43</f>
        <v>3004</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20873</v>
      </c>
      <c r="C66" s="163"/>
      <c r="D66" s="163"/>
      <c r="E66" s="163">
        <f>'将来負担比率（分子）の構造'!J$41</f>
        <v>20367</v>
      </c>
      <c r="F66" s="163"/>
      <c r="G66" s="163"/>
      <c r="H66" s="163">
        <f>'将来負担比率（分子）の構造'!K$41</f>
        <v>19711</v>
      </c>
      <c r="I66" s="163"/>
      <c r="J66" s="163"/>
      <c r="K66" s="163">
        <f>'将来負担比率（分子）の構造'!L$41</f>
        <v>19217</v>
      </c>
      <c r="L66" s="163"/>
      <c r="M66" s="163"/>
      <c r="N66" s="163">
        <f>'将来負担比率（分子）の構造'!M$41</f>
        <v>18979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348</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3422</v>
      </c>
      <c r="C72" s="167">
        <f>基金残高に係る経年分析!G55</f>
        <v>3291</v>
      </c>
      <c r="D72" s="167">
        <f>基金残高に係る経年分析!H55</f>
        <v>3114</v>
      </c>
    </row>
    <row r="73" spans="1:16" x14ac:dyDescent="0.15">
      <c r="A73" s="166" t="s">
        <v>74</v>
      </c>
      <c r="B73" s="167">
        <f>基金残高に係る経年分析!F56</f>
        <v>2716</v>
      </c>
      <c r="C73" s="167">
        <f>基金残高に係る経年分析!G56</f>
        <v>2573</v>
      </c>
      <c r="D73" s="167">
        <f>基金残高に係る経年分析!H56</f>
        <v>2840</v>
      </c>
    </row>
    <row r="74" spans="1:16" x14ac:dyDescent="0.15">
      <c r="A74" s="166" t="s">
        <v>75</v>
      </c>
      <c r="B74" s="167">
        <f>基金残高に係る経年分析!F57</f>
        <v>3610</v>
      </c>
      <c r="C74" s="167">
        <f>基金残高に係る経年分析!G57</f>
        <v>3354</v>
      </c>
      <c r="D74" s="167">
        <f>基金残高に係る経年分析!H57</f>
        <v>3455</v>
      </c>
    </row>
  </sheetData>
  <sheetProtection algorithmName="SHA-512" hashValue="jjbQaZkx2mc25FbFiOJeyWedhrFaNKt/sv0bAVm+UkGzUcldMV7cRun05K65m3n4jbWA9HuC3aPOnnfxwyDC3w==" saltValue="qFPYnLNkXw2DVcXJCaca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9"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4269903</v>
      </c>
      <c r="S5" s="674"/>
      <c r="T5" s="674"/>
      <c r="U5" s="674"/>
      <c r="V5" s="674"/>
      <c r="W5" s="674"/>
      <c r="X5" s="674"/>
      <c r="Y5" s="702"/>
      <c r="Z5" s="715">
        <v>12.5</v>
      </c>
      <c r="AA5" s="715"/>
      <c r="AB5" s="715"/>
      <c r="AC5" s="715"/>
      <c r="AD5" s="716">
        <v>4269903</v>
      </c>
      <c r="AE5" s="716"/>
      <c r="AF5" s="716"/>
      <c r="AG5" s="716"/>
      <c r="AH5" s="716"/>
      <c r="AI5" s="716"/>
      <c r="AJ5" s="716"/>
      <c r="AK5" s="716"/>
      <c r="AL5" s="703">
        <v>32.4</v>
      </c>
      <c r="AM5" s="686"/>
      <c r="AN5" s="686"/>
      <c r="AO5" s="704"/>
      <c r="AP5" s="676" t="s">
        <v>216</v>
      </c>
      <c r="AQ5" s="677"/>
      <c r="AR5" s="677"/>
      <c r="AS5" s="677"/>
      <c r="AT5" s="677"/>
      <c r="AU5" s="677"/>
      <c r="AV5" s="677"/>
      <c r="AW5" s="677"/>
      <c r="AX5" s="677"/>
      <c r="AY5" s="677"/>
      <c r="AZ5" s="677"/>
      <c r="BA5" s="677"/>
      <c r="BB5" s="677"/>
      <c r="BC5" s="677"/>
      <c r="BD5" s="677"/>
      <c r="BE5" s="677"/>
      <c r="BF5" s="678"/>
      <c r="BG5" s="627">
        <v>4246426</v>
      </c>
      <c r="BH5" s="628"/>
      <c r="BI5" s="628"/>
      <c r="BJ5" s="628"/>
      <c r="BK5" s="628"/>
      <c r="BL5" s="628"/>
      <c r="BM5" s="628"/>
      <c r="BN5" s="629"/>
      <c r="BO5" s="663">
        <v>99.5</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125833</v>
      </c>
      <c r="S6" s="628"/>
      <c r="T6" s="628"/>
      <c r="U6" s="628"/>
      <c r="V6" s="628"/>
      <c r="W6" s="628"/>
      <c r="X6" s="628"/>
      <c r="Y6" s="629"/>
      <c r="Z6" s="663">
        <v>0.4</v>
      </c>
      <c r="AA6" s="663"/>
      <c r="AB6" s="663"/>
      <c r="AC6" s="663"/>
      <c r="AD6" s="664">
        <v>125833</v>
      </c>
      <c r="AE6" s="664"/>
      <c r="AF6" s="664"/>
      <c r="AG6" s="664"/>
      <c r="AH6" s="664"/>
      <c r="AI6" s="664"/>
      <c r="AJ6" s="664"/>
      <c r="AK6" s="664"/>
      <c r="AL6" s="630">
        <v>1</v>
      </c>
      <c r="AM6" s="631"/>
      <c r="AN6" s="631"/>
      <c r="AO6" s="665"/>
      <c r="AP6" s="624" t="s">
        <v>221</v>
      </c>
      <c r="AQ6" s="625"/>
      <c r="AR6" s="625"/>
      <c r="AS6" s="625"/>
      <c r="AT6" s="625"/>
      <c r="AU6" s="625"/>
      <c r="AV6" s="625"/>
      <c r="AW6" s="625"/>
      <c r="AX6" s="625"/>
      <c r="AY6" s="625"/>
      <c r="AZ6" s="625"/>
      <c r="BA6" s="625"/>
      <c r="BB6" s="625"/>
      <c r="BC6" s="625"/>
      <c r="BD6" s="625"/>
      <c r="BE6" s="625"/>
      <c r="BF6" s="626"/>
      <c r="BG6" s="627">
        <v>4246426</v>
      </c>
      <c r="BH6" s="628"/>
      <c r="BI6" s="628"/>
      <c r="BJ6" s="628"/>
      <c r="BK6" s="628"/>
      <c r="BL6" s="628"/>
      <c r="BM6" s="628"/>
      <c r="BN6" s="629"/>
      <c r="BO6" s="663">
        <v>99.5</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212031</v>
      </c>
      <c r="CS6" s="628"/>
      <c r="CT6" s="628"/>
      <c r="CU6" s="628"/>
      <c r="CV6" s="628"/>
      <c r="CW6" s="628"/>
      <c r="CX6" s="628"/>
      <c r="CY6" s="629"/>
      <c r="CZ6" s="703">
        <v>0.7</v>
      </c>
      <c r="DA6" s="686"/>
      <c r="DB6" s="686"/>
      <c r="DC6" s="705"/>
      <c r="DD6" s="633" t="s">
        <v>122</v>
      </c>
      <c r="DE6" s="628"/>
      <c r="DF6" s="628"/>
      <c r="DG6" s="628"/>
      <c r="DH6" s="628"/>
      <c r="DI6" s="628"/>
      <c r="DJ6" s="628"/>
      <c r="DK6" s="628"/>
      <c r="DL6" s="628"/>
      <c r="DM6" s="628"/>
      <c r="DN6" s="628"/>
      <c r="DO6" s="628"/>
      <c r="DP6" s="629"/>
      <c r="DQ6" s="633">
        <v>211990</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1065</v>
      </c>
      <c r="S7" s="628"/>
      <c r="T7" s="628"/>
      <c r="U7" s="628"/>
      <c r="V7" s="628"/>
      <c r="W7" s="628"/>
      <c r="X7" s="628"/>
      <c r="Y7" s="629"/>
      <c r="Z7" s="663">
        <v>0</v>
      </c>
      <c r="AA7" s="663"/>
      <c r="AB7" s="663"/>
      <c r="AC7" s="663"/>
      <c r="AD7" s="664">
        <v>1065</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1696437</v>
      </c>
      <c r="BH7" s="628"/>
      <c r="BI7" s="628"/>
      <c r="BJ7" s="628"/>
      <c r="BK7" s="628"/>
      <c r="BL7" s="628"/>
      <c r="BM7" s="628"/>
      <c r="BN7" s="629"/>
      <c r="BO7" s="663">
        <v>39.700000000000003</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6178884</v>
      </c>
      <c r="CS7" s="628"/>
      <c r="CT7" s="628"/>
      <c r="CU7" s="628"/>
      <c r="CV7" s="628"/>
      <c r="CW7" s="628"/>
      <c r="CX7" s="628"/>
      <c r="CY7" s="629"/>
      <c r="CZ7" s="663">
        <v>19.3</v>
      </c>
      <c r="DA7" s="663"/>
      <c r="DB7" s="663"/>
      <c r="DC7" s="663"/>
      <c r="DD7" s="633">
        <v>638758</v>
      </c>
      <c r="DE7" s="628"/>
      <c r="DF7" s="628"/>
      <c r="DG7" s="628"/>
      <c r="DH7" s="628"/>
      <c r="DI7" s="628"/>
      <c r="DJ7" s="628"/>
      <c r="DK7" s="628"/>
      <c r="DL7" s="628"/>
      <c r="DM7" s="628"/>
      <c r="DN7" s="628"/>
      <c r="DO7" s="628"/>
      <c r="DP7" s="629"/>
      <c r="DQ7" s="633">
        <v>4497871</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10776</v>
      </c>
      <c r="S8" s="628"/>
      <c r="T8" s="628"/>
      <c r="U8" s="628"/>
      <c r="V8" s="628"/>
      <c r="W8" s="628"/>
      <c r="X8" s="628"/>
      <c r="Y8" s="629"/>
      <c r="Z8" s="663">
        <v>0</v>
      </c>
      <c r="AA8" s="663"/>
      <c r="AB8" s="663"/>
      <c r="AC8" s="663"/>
      <c r="AD8" s="664">
        <v>10776</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64050</v>
      </c>
      <c r="BH8" s="628"/>
      <c r="BI8" s="628"/>
      <c r="BJ8" s="628"/>
      <c r="BK8" s="628"/>
      <c r="BL8" s="628"/>
      <c r="BM8" s="628"/>
      <c r="BN8" s="629"/>
      <c r="BO8" s="663">
        <v>1.5</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13597212</v>
      </c>
      <c r="CS8" s="628"/>
      <c r="CT8" s="628"/>
      <c r="CU8" s="628"/>
      <c r="CV8" s="628"/>
      <c r="CW8" s="628"/>
      <c r="CX8" s="628"/>
      <c r="CY8" s="629"/>
      <c r="CZ8" s="663">
        <v>42.4</v>
      </c>
      <c r="DA8" s="663"/>
      <c r="DB8" s="663"/>
      <c r="DC8" s="663"/>
      <c r="DD8" s="633">
        <v>29193</v>
      </c>
      <c r="DE8" s="628"/>
      <c r="DF8" s="628"/>
      <c r="DG8" s="628"/>
      <c r="DH8" s="628"/>
      <c r="DI8" s="628"/>
      <c r="DJ8" s="628"/>
      <c r="DK8" s="628"/>
      <c r="DL8" s="628"/>
      <c r="DM8" s="628"/>
      <c r="DN8" s="628"/>
      <c r="DO8" s="628"/>
      <c r="DP8" s="629"/>
      <c r="DQ8" s="633">
        <v>6147030</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24139</v>
      </c>
      <c r="S9" s="628"/>
      <c r="T9" s="628"/>
      <c r="U9" s="628"/>
      <c r="V9" s="628"/>
      <c r="W9" s="628"/>
      <c r="X9" s="628"/>
      <c r="Y9" s="629"/>
      <c r="Z9" s="663">
        <v>0.1</v>
      </c>
      <c r="AA9" s="663"/>
      <c r="AB9" s="663"/>
      <c r="AC9" s="663"/>
      <c r="AD9" s="664">
        <v>24139</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1474738</v>
      </c>
      <c r="BH9" s="628"/>
      <c r="BI9" s="628"/>
      <c r="BJ9" s="628"/>
      <c r="BK9" s="628"/>
      <c r="BL9" s="628"/>
      <c r="BM9" s="628"/>
      <c r="BN9" s="629"/>
      <c r="BO9" s="663">
        <v>34.5</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1250753</v>
      </c>
      <c r="CS9" s="628"/>
      <c r="CT9" s="628"/>
      <c r="CU9" s="628"/>
      <c r="CV9" s="628"/>
      <c r="CW9" s="628"/>
      <c r="CX9" s="628"/>
      <c r="CY9" s="629"/>
      <c r="CZ9" s="663">
        <v>3.9</v>
      </c>
      <c r="DA9" s="663"/>
      <c r="DB9" s="663"/>
      <c r="DC9" s="663"/>
      <c r="DD9" s="633">
        <v>5243</v>
      </c>
      <c r="DE9" s="628"/>
      <c r="DF9" s="628"/>
      <c r="DG9" s="628"/>
      <c r="DH9" s="628"/>
      <c r="DI9" s="628"/>
      <c r="DJ9" s="628"/>
      <c r="DK9" s="628"/>
      <c r="DL9" s="628"/>
      <c r="DM9" s="628"/>
      <c r="DN9" s="628"/>
      <c r="DO9" s="628"/>
      <c r="DP9" s="629"/>
      <c r="DQ9" s="633">
        <v>962836</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85268</v>
      </c>
      <c r="BH10" s="628"/>
      <c r="BI10" s="628"/>
      <c r="BJ10" s="628"/>
      <c r="BK10" s="628"/>
      <c r="BL10" s="628"/>
      <c r="BM10" s="628"/>
      <c r="BN10" s="629"/>
      <c r="BO10" s="663">
        <v>2</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v>17304</v>
      </c>
      <c r="CS10" s="628"/>
      <c r="CT10" s="628"/>
      <c r="CU10" s="628"/>
      <c r="CV10" s="628"/>
      <c r="CW10" s="628"/>
      <c r="CX10" s="628"/>
      <c r="CY10" s="629"/>
      <c r="CZ10" s="663">
        <v>0.1</v>
      </c>
      <c r="DA10" s="663"/>
      <c r="DB10" s="663"/>
      <c r="DC10" s="663"/>
      <c r="DD10" s="633" t="s">
        <v>122</v>
      </c>
      <c r="DE10" s="628"/>
      <c r="DF10" s="628"/>
      <c r="DG10" s="628"/>
      <c r="DH10" s="628"/>
      <c r="DI10" s="628"/>
      <c r="DJ10" s="628"/>
      <c r="DK10" s="628"/>
      <c r="DL10" s="628"/>
      <c r="DM10" s="628"/>
      <c r="DN10" s="628"/>
      <c r="DO10" s="628"/>
      <c r="DP10" s="629"/>
      <c r="DQ10" s="633">
        <v>12304</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1028074</v>
      </c>
      <c r="S11" s="628"/>
      <c r="T11" s="628"/>
      <c r="U11" s="628"/>
      <c r="V11" s="628"/>
      <c r="W11" s="628"/>
      <c r="X11" s="628"/>
      <c r="Y11" s="629"/>
      <c r="Z11" s="630">
        <v>3</v>
      </c>
      <c r="AA11" s="631"/>
      <c r="AB11" s="631"/>
      <c r="AC11" s="632"/>
      <c r="AD11" s="633">
        <v>1028074</v>
      </c>
      <c r="AE11" s="628"/>
      <c r="AF11" s="628"/>
      <c r="AG11" s="628"/>
      <c r="AH11" s="628"/>
      <c r="AI11" s="628"/>
      <c r="AJ11" s="628"/>
      <c r="AK11" s="629"/>
      <c r="AL11" s="630">
        <v>7.8</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72381</v>
      </c>
      <c r="BH11" s="628"/>
      <c r="BI11" s="628"/>
      <c r="BJ11" s="628"/>
      <c r="BK11" s="628"/>
      <c r="BL11" s="628"/>
      <c r="BM11" s="628"/>
      <c r="BN11" s="629"/>
      <c r="BO11" s="663">
        <v>1.7</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1120478</v>
      </c>
      <c r="CS11" s="628"/>
      <c r="CT11" s="628"/>
      <c r="CU11" s="628"/>
      <c r="CV11" s="628"/>
      <c r="CW11" s="628"/>
      <c r="CX11" s="628"/>
      <c r="CY11" s="629"/>
      <c r="CZ11" s="663">
        <v>3.5</v>
      </c>
      <c r="DA11" s="663"/>
      <c r="DB11" s="663"/>
      <c r="DC11" s="663"/>
      <c r="DD11" s="633">
        <v>642685</v>
      </c>
      <c r="DE11" s="628"/>
      <c r="DF11" s="628"/>
      <c r="DG11" s="628"/>
      <c r="DH11" s="628"/>
      <c r="DI11" s="628"/>
      <c r="DJ11" s="628"/>
      <c r="DK11" s="628"/>
      <c r="DL11" s="628"/>
      <c r="DM11" s="628"/>
      <c r="DN11" s="628"/>
      <c r="DO11" s="628"/>
      <c r="DP11" s="629"/>
      <c r="DQ11" s="633">
        <v>373642</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v>70281</v>
      </c>
      <c r="S12" s="628"/>
      <c r="T12" s="628"/>
      <c r="U12" s="628"/>
      <c r="V12" s="628"/>
      <c r="W12" s="628"/>
      <c r="X12" s="628"/>
      <c r="Y12" s="629"/>
      <c r="Z12" s="663">
        <v>0.2</v>
      </c>
      <c r="AA12" s="663"/>
      <c r="AB12" s="663"/>
      <c r="AC12" s="663"/>
      <c r="AD12" s="664">
        <v>70281</v>
      </c>
      <c r="AE12" s="664"/>
      <c r="AF12" s="664"/>
      <c r="AG12" s="664"/>
      <c r="AH12" s="664"/>
      <c r="AI12" s="664"/>
      <c r="AJ12" s="664"/>
      <c r="AK12" s="664"/>
      <c r="AL12" s="630">
        <v>0.5</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2161532</v>
      </c>
      <c r="BH12" s="628"/>
      <c r="BI12" s="628"/>
      <c r="BJ12" s="628"/>
      <c r="BK12" s="628"/>
      <c r="BL12" s="628"/>
      <c r="BM12" s="628"/>
      <c r="BN12" s="629"/>
      <c r="BO12" s="663">
        <v>50.6</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194351</v>
      </c>
      <c r="CS12" s="628"/>
      <c r="CT12" s="628"/>
      <c r="CU12" s="628"/>
      <c r="CV12" s="628"/>
      <c r="CW12" s="628"/>
      <c r="CX12" s="628"/>
      <c r="CY12" s="629"/>
      <c r="CZ12" s="663">
        <v>0.6</v>
      </c>
      <c r="DA12" s="663"/>
      <c r="DB12" s="663"/>
      <c r="DC12" s="663"/>
      <c r="DD12" s="633">
        <v>198</v>
      </c>
      <c r="DE12" s="628"/>
      <c r="DF12" s="628"/>
      <c r="DG12" s="628"/>
      <c r="DH12" s="628"/>
      <c r="DI12" s="628"/>
      <c r="DJ12" s="628"/>
      <c r="DK12" s="628"/>
      <c r="DL12" s="628"/>
      <c r="DM12" s="628"/>
      <c r="DN12" s="628"/>
      <c r="DO12" s="628"/>
      <c r="DP12" s="629"/>
      <c r="DQ12" s="633">
        <v>81913</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2145417</v>
      </c>
      <c r="BH13" s="628"/>
      <c r="BI13" s="628"/>
      <c r="BJ13" s="628"/>
      <c r="BK13" s="628"/>
      <c r="BL13" s="628"/>
      <c r="BM13" s="628"/>
      <c r="BN13" s="629"/>
      <c r="BO13" s="663">
        <v>50.2</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2652308</v>
      </c>
      <c r="CS13" s="628"/>
      <c r="CT13" s="628"/>
      <c r="CU13" s="628"/>
      <c r="CV13" s="628"/>
      <c r="CW13" s="628"/>
      <c r="CX13" s="628"/>
      <c r="CY13" s="629"/>
      <c r="CZ13" s="663">
        <v>8.3000000000000007</v>
      </c>
      <c r="DA13" s="663"/>
      <c r="DB13" s="663"/>
      <c r="DC13" s="663"/>
      <c r="DD13" s="633">
        <v>1409173</v>
      </c>
      <c r="DE13" s="628"/>
      <c r="DF13" s="628"/>
      <c r="DG13" s="628"/>
      <c r="DH13" s="628"/>
      <c r="DI13" s="628"/>
      <c r="DJ13" s="628"/>
      <c r="DK13" s="628"/>
      <c r="DL13" s="628"/>
      <c r="DM13" s="628"/>
      <c r="DN13" s="628"/>
      <c r="DO13" s="628"/>
      <c r="DP13" s="629"/>
      <c r="DQ13" s="633">
        <v>1036600</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213805</v>
      </c>
      <c r="BH14" s="628"/>
      <c r="BI14" s="628"/>
      <c r="BJ14" s="628"/>
      <c r="BK14" s="628"/>
      <c r="BL14" s="628"/>
      <c r="BM14" s="628"/>
      <c r="BN14" s="629"/>
      <c r="BO14" s="663">
        <v>5</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653802</v>
      </c>
      <c r="CS14" s="628"/>
      <c r="CT14" s="628"/>
      <c r="CU14" s="628"/>
      <c r="CV14" s="628"/>
      <c r="CW14" s="628"/>
      <c r="CX14" s="628"/>
      <c r="CY14" s="629"/>
      <c r="CZ14" s="663">
        <v>2</v>
      </c>
      <c r="DA14" s="663"/>
      <c r="DB14" s="663"/>
      <c r="DC14" s="663"/>
      <c r="DD14" s="633" t="s">
        <v>122</v>
      </c>
      <c r="DE14" s="628"/>
      <c r="DF14" s="628"/>
      <c r="DG14" s="628"/>
      <c r="DH14" s="628"/>
      <c r="DI14" s="628"/>
      <c r="DJ14" s="628"/>
      <c r="DK14" s="628"/>
      <c r="DL14" s="628"/>
      <c r="DM14" s="628"/>
      <c r="DN14" s="628"/>
      <c r="DO14" s="628"/>
      <c r="DP14" s="629"/>
      <c r="DQ14" s="633">
        <v>653426</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14348</v>
      </c>
      <c r="S15" s="628"/>
      <c r="T15" s="628"/>
      <c r="U15" s="628"/>
      <c r="V15" s="628"/>
      <c r="W15" s="628"/>
      <c r="X15" s="628"/>
      <c r="Y15" s="629"/>
      <c r="Z15" s="663">
        <v>0</v>
      </c>
      <c r="AA15" s="663"/>
      <c r="AB15" s="663"/>
      <c r="AC15" s="663"/>
      <c r="AD15" s="664">
        <v>14348</v>
      </c>
      <c r="AE15" s="664"/>
      <c r="AF15" s="664"/>
      <c r="AG15" s="664"/>
      <c r="AH15" s="664"/>
      <c r="AI15" s="664"/>
      <c r="AJ15" s="664"/>
      <c r="AK15" s="664"/>
      <c r="AL15" s="630">
        <v>0.1</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174328</v>
      </c>
      <c r="BH15" s="628"/>
      <c r="BI15" s="628"/>
      <c r="BJ15" s="628"/>
      <c r="BK15" s="628"/>
      <c r="BL15" s="628"/>
      <c r="BM15" s="628"/>
      <c r="BN15" s="629"/>
      <c r="BO15" s="663">
        <v>4.0999999999999996</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4167785</v>
      </c>
      <c r="CS15" s="628"/>
      <c r="CT15" s="628"/>
      <c r="CU15" s="628"/>
      <c r="CV15" s="628"/>
      <c r="CW15" s="628"/>
      <c r="CX15" s="628"/>
      <c r="CY15" s="629"/>
      <c r="CZ15" s="663">
        <v>13</v>
      </c>
      <c r="DA15" s="663"/>
      <c r="DB15" s="663"/>
      <c r="DC15" s="663"/>
      <c r="DD15" s="633">
        <v>2030853</v>
      </c>
      <c r="DE15" s="628"/>
      <c r="DF15" s="628"/>
      <c r="DG15" s="628"/>
      <c r="DH15" s="628"/>
      <c r="DI15" s="628"/>
      <c r="DJ15" s="628"/>
      <c r="DK15" s="628"/>
      <c r="DL15" s="628"/>
      <c r="DM15" s="628"/>
      <c r="DN15" s="628"/>
      <c r="DO15" s="628"/>
      <c r="DP15" s="629"/>
      <c r="DQ15" s="633">
        <v>1853415</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58897</v>
      </c>
      <c r="S16" s="628"/>
      <c r="T16" s="628"/>
      <c r="U16" s="628"/>
      <c r="V16" s="628"/>
      <c r="W16" s="628"/>
      <c r="X16" s="628"/>
      <c r="Y16" s="629"/>
      <c r="Z16" s="663">
        <v>0.2</v>
      </c>
      <c r="AA16" s="663"/>
      <c r="AB16" s="663"/>
      <c r="AC16" s="663"/>
      <c r="AD16" s="664">
        <v>58897</v>
      </c>
      <c r="AE16" s="664"/>
      <c r="AF16" s="664"/>
      <c r="AG16" s="664"/>
      <c r="AH16" s="664"/>
      <c r="AI16" s="664"/>
      <c r="AJ16" s="664"/>
      <c r="AK16" s="664"/>
      <c r="AL16" s="630">
        <v>0.4</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v>324</v>
      </c>
      <c r="BH16" s="628"/>
      <c r="BI16" s="628"/>
      <c r="BJ16" s="628"/>
      <c r="BK16" s="628"/>
      <c r="BL16" s="628"/>
      <c r="BM16" s="628"/>
      <c r="BN16" s="629"/>
      <c r="BO16" s="663">
        <v>0</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234691</v>
      </c>
      <c r="S17" s="628"/>
      <c r="T17" s="628"/>
      <c r="U17" s="628"/>
      <c r="V17" s="628"/>
      <c r="W17" s="628"/>
      <c r="X17" s="628"/>
      <c r="Y17" s="629"/>
      <c r="Z17" s="663">
        <v>0.7</v>
      </c>
      <c r="AA17" s="663"/>
      <c r="AB17" s="663"/>
      <c r="AC17" s="663"/>
      <c r="AD17" s="664">
        <v>234691</v>
      </c>
      <c r="AE17" s="664"/>
      <c r="AF17" s="664"/>
      <c r="AG17" s="664"/>
      <c r="AH17" s="664"/>
      <c r="AI17" s="664"/>
      <c r="AJ17" s="664"/>
      <c r="AK17" s="664"/>
      <c r="AL17" s="630">
        <v>1.8</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2005306</v>
      </c>
      <c r="CS17" s="628"/>
      <c r="CT17" s="628"/>
      <c r="CU17" s="628"/>
      <c r="CV17" s="628"/>
      <c r="CW17" s="628"/>
      <c r="CX17" s="628"/>
      <c r="CY17" s="629"/>
      <c r="CZ17" s="663">
        <v>6.3</v>
      </c>
      <c r="DA17" s="663"/>
      <c r="DB17" s="663"/>
      <c r="DC17" s="663"/>
      <c r="DD17" s="633" t="s">
        <v>122</v>
      </c>
      <c r="DE17" s="628"/>
      <c r="DF17" s="628"/>
      <c r="DG17" s="628"/>
      <c r="DH17" s="628"/>
      <c r="DI17" s="628"/>
      <c r="DJ17" s="628"/>
      <c r="DK17" s="628"/>
      <c r="DL17" s="628"/>
      <c r="DM17" s="628"/>
      <c r="DN17" s="628"/>
      <c r="DO17" s="628"/>
      <c r="DP17" s="629"/>
      <c r="DQ17" s="633">
        <v>2004996</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52396</v>
      </c>
      <c r="S18" s="628"/>
      <c r="T18" s="628"/>
      <c r="U18" s="628"/>
      <c r="V18" s="628"/>
      <c r="W18" s="628"/>
      <c r="X18" s="628"/>
      <c r="Y18" s="629"/>
      <c r="Z18" s="663">
        <v>0.2</v>
      </c>
      <c r="AA18" s="663"/>
      <c r="AB18" s="663"/>
      <c r="AC18" s="663"/>
      <c r="AD18" s="664">
        <v>52396</v>
      </c>
      <c r="AE18" s="664"/>
      <c r="AF18" s="664"/>
      <c r="AG18" s="664"/>
      <c r="AH18" s="664"/>
      <c r="AI18" s="664"/>
      <c r="AJ18" s="664"/>
      <c r="AK18" s="664"/>
      <c r="AL18" s="630">
        <v>0.4</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180732</v>
      </c>
      <c r="S19" s="628"/>
      <c r="T19" s="628"/>
      <c r="U19" s="628"/>
      <c r="V19" s="628"/>
      <c r="W19" s="628"/>
      <c r="X19" s="628"/>
      <c r="Y19" s="629"/>
      <c r="Z19" s="663">
        <v>0.5</v>
      </c>
      <c r="AA19" s="663"/>
      <c r="AB19" s="663"/>
      <c r="AC19" s="663"/>
      <c r="AD19" s="664">
        <v>180732</v>
      </c>
      <c r="AE19" s="664"/>
      <c r="AF19" s="664"/>
      <c r="AG19" s="664"/>
      <c r="AH19" s="664"/>
      <c r="AI19" s="664"/>
      <c r="AJ19" s="664"/>
      <c r="AK19" s="664"/>
      <c r="AL19" s="630">
        <v>1.4</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v>23477</v>
      </c>
      <c r="BH19" s="628"/>
      <c r="BI19" s="628"/>
      <c r="BJ19" s="628"/>
      <c r="BK19" s="628"/>
      <c r="BL19" s="628"/>
      <c r="BM19" s="628"/>
      <c r="BN19" s="629"/>
      <c r="BO19" s="663">
        <v>0.5</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1563</v>
      </c>
      <c r="S20" s="628"/>
      <c r="T20" s="628"/>
      <c r="U20" s="628"/>
      <c r="V20" s="628"/>
      <c r="W20" s="628"/>
      <c r="X20" s="628"/>
      <c r="Y20" s="629"/>
      <c r="Z20" s="663">
        <v>0</v>
      </c>
      <c r="AA20" s="663"/>
      <c r="AB20" s="663"/>
      <c r="AC20" s="663"/>
      <c r="AD20" s="664">
        <v>1563</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v>23477</v>
      </c>
      <c r="BH20" s="628"/>
      <c r="BI20" s="628"/>
      <c r="BJ20" s="628"/>
      <c r="BK20" s="628"/>
      <c r="BL20" s="628"/>
      <c r="BM20" s="628"/>
      <c r="BN20" s="629"/>
      <c r="BO20" s="663">
        <v>0.5</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32050214</v>
      </c>
      <c r="CS20" s="628"/>
      <c r="CT20" s="628"/>
      <c r="CU20" s="628"/>
      <c r="CV20" s="628"/>
      <c r="CW20" s="628"/>
      <c r="CX20" s="628"/>
      <c r="CY20" s="629"/>
      <c r="CZ20" s="663">
        <v>100</v>
      </c>
      <c r="DA20" s="663"/>
      <c r="DB20" s="663"/>
      <c r="DC20" s="663"/>
      <c r="DD20" s="633">
        <v>4756103</v>
      </c>
      <c r="DE20" s="628"/>
      <c r="DF20" s="628"/>
      <c r="DG20" s="628"/>
      <c r="DH20" s="628"/>
      <c r="DI20" s="628"/>
      <c r="DJ20" s="628"/>
      <c r="DK20" s="628"/>
      <c r="DL20" s="628"/>
      <c r="DM20" s="628"/>
      <c r="DN20" s="628"/>
      <c r="DO20" s="628"/>
      <c r="DP20" s="629"/>
      <c r="DQ20" s="633">
        <v>17836023</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8155933</v>
      </c>
      <c r="S21" s="628"/>
      <c r="T21" s="628"/>
      <c r="U21" s="628"/>
      <c r="V21" s="628"/>
      <c r="W21" s="628"/>
      <c r="X21" s="628"/>
      <c r="Y21" s="629"/>
      <c r="Z21" s="663">
        <v>24</v>
      </c>
      <c r="AA21" s="663"/>
      <c r="AB21" s="663"/>
      <c r="AC21" s="663"/>
      <c r="AD21" s="664">
        <v>7316344</v>
      </c>
      <c r="AE21" s="664"/>
      <c r="AF21" s="664"/>
      <c r="AG21" s="664"/>
      <c r="AH21" s="664"/>
      <c r="AI21" s="664"/>
      <c r="AJ21" s="664"/>
      <c r="AK21" s="664"/>
      <c r="AL21" s="630">
        <v>55.6</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v>23477</v>
      </c>
      <c r="BH21" s="628"/>
      <c r="BI21" s="628"/>
      <c r="BJ21" s="628"/>
      <c r="BK21" s="628"/>
      <c r="BL21" s="628"/>
      <c r="BM21" s="628"/>
      <c r="BN21" s="629"/>
      <c r="BO21" s="663">
        <v>0.5</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7316344</v>
      </c>
      <c r="S22" s="628"/>
      <c r="T22" s="628"/>
      <c r="U22" s="628"/>
      <c r="V22" s="628"/>
      <c r="W22" s="628"/>
      <c r="X22" s="628"/>
      <c r="Y22" s="629"/>
      <c r="Z22" s="663">
        <v>21.5</v>
      </c>
      <c r="AA22" s="663"/>
      <c r="AB22" s="663"/>
      <c r="AC22" s="663"/>
      <c r="AD22" s="664">
        <v>7316344</v>
      </c>
      <c r="AE22" s="664"/>
      <c r="AF22" s="664"/>
      <c r="AG22" s="664"/>
      <c r="AH22" s="664"/>
      <c r="AI22" s="664"/>
      <c r="AJ22" s="664"/>
      <c r="AK22" s="664"/>
      <c r="AL22" s="630">
        <v>55.6</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839589</v>
      </c>
      <c r="S23" s="628"/>
      <c r="T23" s="628"/>
      <c r="U23" s="628"/>
      <c r="V23" s="628"/>
      <c r="W23" s="628"/>
      <c r="X23" s="628"/>
      <c r="Y23" s="629"/>
      <c r="Z23" s="663">
        <v>2.5</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14552863</v>
      </c>
      <c r="CS24" s="674"/>
      <c r="CT24" s="674"/>
      <c r="CU24" s="674"/>
      <c r="CV24" s="674"/>
      <c r="CW24" s="674"/>
      <c r="CX24" s="674"/>
      <c r="CY24" s="702"/>
      <c r="CZ24" s="703">
        <v>45.4</v>
      </c>
      <c r="DA24" s="686"/>
      <c r="DB24" s="686"/>
      <c r="DC24" s="705"/>
      <c r="DD24" s="701">
        <v>7735170</v>
      </c>
      <c r="DE24" s="674"/>
      <c r="DF24" s="674"/>
      <c r="DG24" s="674"/>
      <c r="DH24" s="674"/>
      <c r="DI24" s="674"/>
      <c r="DJ24" s="674"/>
      <c r="DK24" s="702"/>
      <c r="DL24" s="701">
        <v>6789295</v>
      </c>
      <c r="DM24" s="674"/>
      <c r="DN24" s="674"/>
      <c r="DO24" s="674"/>
      <c r="DP24" s="674"/>
      <c r="DQ24" s="674"/>
      <c r="DR24" s="674"/>
      <c r="DS24" s="674"/>
      <c r="DT24" s="674"/>
      <c r="DU24" s="674"/>
      <c r="DV24" s="702"/>
      <c r="DW24" s="703">
        <v>51.4</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13993940</v>
      </c>
      <c r="S25" s="628"/>
      <c r="T25" s="628"/>
      <c r="U25" s="628"/>
      <c r="V25" s="628"/>
      <c r="W25" s="628"/>
      <c r="X25" s="628"/>
      <c r="Y25" s="629"/>
      <c r="Z25" s="663">
        <v>41.1</v>
      </c>
      <c r="AA25" s="663"/>
      <c r="AB25" s="663"/>
      <c r="AC25" s="663"/>
      <c r="AD25" s="664">
        <v>13154351</v>
      </c>
      <c r="AE25" s="664"/>
      <c r="AF25" s="664"/>
      <c r="AG25" s="664"/>
      <c r="AH25" s="664"/>
      <c r="AI25" s="664"/>
      <c r="AJ25" s="664"/>
      <c r="AK25" s="664"/>
      <c r="AL25" s="630">
        <v>99.9</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3071913</v>
      </c>
      <c r="CS25" s="636"/>
      <c r="CT25" s="636"/>
      <c r="CU25" s="636"/>
      <c r="CV25" s="636"/>
      <c r="CW25" s="636"/>
      <c r="CX25" s="636"/>
      <c r="CY25" s="637"/>
      <c r="CZ25" s="630">
        <v>9.6</v>
      </c>
      <c r="DA25" s="638"/>
      <c r="DB25" s="638"/>
      <c r="DC25" s="639"/>
      <c r="DD25" s="633">
        <v>2627320</v>
      </c>
      <c r="DE25" s="636"/>
      <c r="DF25" s="636"/>
      <c r="DG25" s="636"/>
      <c r="DH25" s="636"/>
      <c r="DI25" s="636"/>
      <c r="DJ25" s="636"/>
      <c r="DK25" s="637"/>
      <c r="DL25" s="633">
        <v>2578403</v>
      </c>
      <c r="DM25" s="636"/>
      <c r="DN25" s="636"/>
      <c r="DO25" s="636"/>
      <c r="DP25" s="636"/>
      <c r="DQ25" s="636"/>
      <c r="DR25" s="636"/>
      <c r="DS25" s="636"/>
      <c r="DT25" s="636"/>
      <c r="DU25" s="636"/>
      <c r="DV25" s="637"/>
      <c r="DW25" s="630">
        <v>19.5</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2628</v>
      </c>
      <c r="S26" s="628"/>
      <c r="T26" s="628"/>
      <c r="U26" s="628"/>
      <c r="V26" s="628"/>
      <c r="W26" s="628"/>
      <c r="X26" s="628"/>
      <c r="Y26" s="629"/>
      <c r="Z26" s="663">
        <v>0</v>
      </c>
      <c r="AA26" s="663"/>
      <c r="AB26" s="663"/>
      <c r="AC26" s="663"/>
      <c r="AD26" s="664">
        <v>2628</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1784131</v>
      </c>
      <c r="CS26" s="628"/>
      <c r="CT26" s="628"/>
      <c r="CU26" s="628"/>
      <c r="CV26" s="628"/>
      <c r="CW26" s="628"/>
      <c r="CX26" s="628"/>
      <c r="CY26" s="629"/>
      <c r="CZ26" s="630">
        <v>5.6</v>
      </c>
      <c r="DA26" s="638"/>
      <c r="DB26" s="638"/>
      <c r="DC26" s="639"/>
      <c r="DD26" s="633">
        <v>1605495</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119491</v>
      </c>
      <c r="S27" s="628"/>
      <c r="T27" s="628"/>
      <c r="U27" s="628"/>
      <c r="V27" s="628"/>
      <c r="W27" s="628"/>
      <c r="X27" s="628"/>
      <c r="Y27" s="629"/>
      <c r="Z27" s="663">
        <v>0.4</v>
      </c>
      <c r="AA27" s="663"/>
      <c r="AB27" s="663"/>
      <c r="AC27" s="663"/>
      <c r="AD27" s="664" t="s">
        <v>122</v>
      </c>
      <c r="AE27" s="664"/>
      <c r="AF27" s="664"/>
      <c r="AG27" s="664"/>
      <c r="AH27" s="664"/>
      <c r="AI27" s="664"/>
      <c r="AJ27" s="664"/>
      <c r="AK27" s="664"/>
      <c r="AL27" s="630" t="s">
        <v>122</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4269903</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9475644</v>
      </c>
      <c r="CS27" s="636"/>
      <c r="CT27" s="636"/>
      <c r="CU27" s="636"/>
      <c r="CV27" s="636"/>
      <c r="CW27" s="636"/>
      <c r="CX27" s="636"/>
      <c r="CY27" s="637"/>
      <c r="CZ27" s="630">
        <v>29.6</v>
      </c>
      <c r="DA27" s="638"/>
      <c r="DB27" s="638"/>
      <c r="DC27" s="639"/>
      <c r="DD27" s="633">
        <v>3102854</v>
      </c>
      <c r="DE27" s="636"/>
      <c r="DF27" s="636"/>
      <c r="DG27" s="636"/>
      <c r="DH27" s="636"/>
      <c r="DI27" s="636"/>
      <c r="DJ27" s="636"/>
      <c r="DK27" s="637"/>
      <c r="DL27" s="633">
        <v>2205896</v>
      </c>
      <c r="DM27" s="636"/>
      <c r="DN27" s="636"/>
      <c r="DO27" s="636"/>
      <c r="DP27" s="636"/>
      <c r="DQ27" s="636"/>
      <c r="DR27" s="636"/>
      <c r="DS27" s="636"/>
      <c r="DT27" s="636"/>
      <c r="DU27" s="636"/>
      <c r="DV27" s="637"/>
      <c r="DW27" s="630">
        <v>16.7</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135255</v>
      </c>
      <c r="S28" s="628"/>
      <c r="T28" s="628"/>
      <c r="U28" s="628"/>
      <c r="V28" s="628"/>
      <c r="W28" s="628"/>
      <c r="X28" s="628"/>
      <c r="Y28" s="629"/>
      <c r="Z28" s="663">
        <v>0.4</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2005306</v>
      </c>
      <c r="CS28" s="628"/>
      <c r="CT28" s="628"/>
      <c r="CU28" s="628"/>
      <c r="CV28" s="628"/>
      <c r="CW28" s="628"/>
      <c r="CX28" s="628"/>
      <c r="CY28" s="629"/>
      <c r="CZ28" s="630">
        <v>6.3</v>
      </c>
      <c r="DA28" s="638"/>
      <c r="DB28" s="638"/>
      <c r="DC28" s="639"/>
      <c r="DD28" s="633">
        <v>2004996</v>
      </c>
      <c r="DE28" s="628"/>
      <c r="DF28" s="628"/>
      <c r="DG28" s="628"/>
      <c r="DH28" s="628"/>
      <c r="DI28" s="628"/>
      <c r="DJ28" s="628"/>
      <c r="DK28" s="629"/>
      <c r="DL28" s="633">
        <v>2004996</v>
      </c>
      <c r="DM28" s="628"/>
      <c r="DN28" s="628"/>
      <c r="DO28" s="628"/>
      <c r="DP28" s="628"/>
      <c r="DQ28" s="628"/>
      <c r="DR28" s="628"/>
      <c r="DS28" s="628"/>
      <c r="DT28" s="628"/>
      <c r="DU28" s="628"/>
      <c r="DV28" s="629"/>
      <c r="DW28" s="630">
        <v>15.2</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83981</v>
      </c>
      <c r="S29" s="628"/>
      <c r="T29" s="628"/>
      <c r="U29" s="628"/>
      <c r="V29" s="628"/>
      <c r="W29" s="628"/>
      <c r="X29" s="628"/>
      <c r="Y29" s="629"/>
      <c r="Z29" s="663">
        <v>0.2</v>
      </c>
      <c r="AA29" s="663"/>
      <c r="AB29" s="663"/>
      <c r="AC29" s="663"/>
      <c r="AD29" s="664">
        <v>92</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2004986</v>
      </c>
      <c r="CS29" s="636"/>
      <c r="CT29" s="636"/>
      <c r="CU29" s="636"/>
      <c r="CV29" s="636"/>
      <c r="CW29" s="636"/>
      <c r="CX29" s="636"/>
      <c r="CY29" s="637"/>
      <c r="CZ29" s="630">
        <v>6.3</v>
      </c>
      <c r="DA29" s="638"/>
      <c r="DB29" s="638"/>
      <c r="DC29" s="639"/>
      <c r="DD29" s="633">
        <v>2004676</v>
      </c>
      <c r="DE29" s="636"/>
      <c r="DF29" s="636"/>
      <c r="DG29" s="636"/>
      <c r="DH29" s="636"/>
      <c r="DI29" s="636"/>
      <c r="DJ29" s="636"/>
      <c r="DK29" s="637"/>
      <c r="DL29" s="633">
        <v>2004676</v>
      </c>
      <c r="DM29" s="636"/>
      <c r="DN29" s="636"/>
      <c r="DO29" s="636"/>
      <c r="DP29" s="636"/>
      <c r="DQ29" s="636"/>
      <c r="DR29" s="636"/>
      <c r="DS29" s="636"/>
      <c r="DT29" s="636"/>
      <c r="DU29" s="636"/>
      <c r="DV29" s="637"/>
      <c r="DW29" s="630">
        <v>15.2</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7420021</v>
      </c>
      <c r="S30" s="628"/>
      <c r="T30" s="628"/>
      <c r="U30" s="628"/>
      <c r="V30" s="628"/>
      <c r="W30" s="628"/>
      <c r="X30" s="628"/>
      <c r="Y30" s="629"/>
      <c r="Z30" s="663">
        <v>21.8</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1893566</v>
      </c>
      <c r="CS30" s="628"/>
      <c r="CT30" s="628"/>
      <c r="CU30" s="628"/>
      <c r="CV30" s="628"/>
      <c r="CW30" s="628"/>
      <c r="CX30" s="628"/>
      <c r="CY30" s="629"/>
      <c r="CZ30" s="630">
        <v>5.9</v>
      </c>
      <c r="DA30" s="638"/>
      <c r="DB30" s="638"/>
      <c r="DC30" s="639"/>
      <c r="DD30" s="633">
        <v>1893256</v>
      </c>
      <c r="DE30" s="628"/>
      <c r="DF30" s="628"/>
      <c r="DG30" s="628"/>
      <c r="DH30" s="628"/>
      <c r="DI30" s="628"/>
      <c r="DJ30" s="628"/>
      <c r="DK30" s="629"/>
      <c r="DL30" s="633">
        <v>1893256</v>
      </c>
      <c r="DM30" s="628"/>
      <c r="DN30" s="628"/>
      <c r="DO30" s="628"/>
      <c r="DP30" s="628"/>
      <c r="DQ30" s="628"/>
      <c r="DR30" s="628"/>
      <c r="DS30" s="628"/>
      <c r="DT30" s="628"/>
      <c r="DU30" s="628"/>
      <c r="DV30" s="629"/>
      <c r="DW30" s="630">
        <v>14.3</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v>11870</v>
      </c>
      <c r="S31" s="628"/>
      <c r="T31" s="628"/>
      <c r="U31" s="628"/>
      <c r="V31" s="628"/>
      <c r="W31" s="628"/>
      <c r="X31" s="628"/>
      <c r="Y31" s="629"/>
      <c r="Z31" s="663">
        <v>0</v>
      </c>
      <c r="AA31" s="663"/>
      <c r="AB31" s="663"/>
      <c r="AC31" s="663"/>
      <c r="AD31" s="664">
        <v>11870</v>
      </c>
      <c r="AE31" s="664"/>
      <c r="AF31" s="664"/>
      <c r="AG31" s="664"/>
      <c r="AH31" s="664"/>
      <c r="AI31" s="664"/>
      <c r="AJ31" s="664"/>
      <c r="AK31" s="664"/>
      <c r="AL31" s="630">
        <v>0.1</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v>
      </c>
      <c r="BH31" s="685"/>
      <c r="BI31" s="685"/>
      <c r="BJ31" s="685"/>
      <c r="BK31" s="685"/>
      <c r="BL31" s="685"/>
      <c r="BM31" s="686">
        <v>96.7</v>
      </c>
      <c r="BN31" s="685"/>
      <c r="BO31" s="685"/>
      <c r="BP31" s="685"/>
      <c r="BQ31" s="687"/>
      <c r="BR31" s="684">
        <v>98.9</v>
      </c>
      <c r="BS31" s="685"/>
      <c r="BT31" s="685"/>
      <c r="BU31" s="685"/>
      <c r="BV31" s="685"/>
      <c r="BW31" s="685"/>
      <c r="BX31" s="686">
        <v>96.5</v>
      </c>
      <c r="BY31" s="685"/>
      <c r="BZ31" s="685"/>
      <c r="CA31" s="685"/>
      <c r="CB31" s="687"/>
      <c r="CD31" s="642"/>
      <c r="CE31" s="643"/>
      <c r="CF31" s="624" t="s">
        <v>300</v>
      </c>
      <c r="CG31" s="625"/>
      <c r="CH31" s="625"/>
      <c r="CI31" s="625"/>
      <c r="CJ31" s="625"/>
      <c r="CK31" s="625"/>
      <c r="CL31" s="625"/>
      <c r="CM31" s="625"/>
      <c r="CN31" s="625"/>
      <c r="CO31" s="625"/>
      <c r="CP31" s="625"/>
      <c r="CQ31" s="626"/>
      <c r="CR31" s="627">
        <v>111420</v>
      </c>
      <c r="CS31" s="636"/>
      <c r="CT31" s="636"/>
      <c r="CU31" s="636"/>
      <c r="CV31" s="636"/>
      <c r="CW31" s="636"/>
      <c r="CX31" s="636"/>
      <c r="CY31" s="637"/>
      <c r="CZ31" s="630">
        <v>0.3</v>
      </c>
      <c r="DA31" s="638"/>
      <c r="DB31" s="638"/>
      <c r="DC31" s="639"/>
      <c r="DD31" s="633">
        <v>111420</v>
      </c>
      <c r="DE31" s="636"/>
      <c r="DF31" s="636"/>
      <c r="DG31" s="636"/>
      <c r="DH31" s="636"/>
      <c r="DI31" s="636"/>
      <c r="DJ31" s="636"/>
      <c r="DK31" s="637"/>
      <c r="DL31" s="633">
        <v>111420</v>
      </c>
      <c r="DM31" s="636"/>
      <c r="DN31" s="636"/>
      <c r="DO31" s="636"/>
      <c r="DP31" s="636"/>
      <c r="DQ31" s="636"/>
      <c r="DR31" s="636"/>
      <c r="DS31" s="636"/>
      <c r="DT31" s="636"/>
      <c r="DU31" s="636"/>
      <c r="DV31" s="637"/>
      <c r="DW31" s="630">
        <v>0.8</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3472431</v>
      </c>
      <c r="S32" s="628"/>
      <c r="T32" s="628"/>
      <c r="U32" s="628"/>
      <c r="V32" s="628"/>
      <c r="W32" s="628"/>
      <c r="X32" s="628"/>
      <c r="Y32" s="629"/>
      <c r="Z32" s="663">
        <v>10.199999999999999</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99.3</v>
      </c>
      <c r="BH32" s="636"/>
      <c r="BI32" s="636"/>
      <c r="BJ32" s="636"/>
      <c r="BK32" s="636"/>
      <c r="BL32" s="636"/>
      <c r="BM32" s="631">
        <v>97.1</v>
      </c>
      <c r="BN32" s="636"/>
      <c r="BO32" s="636"/>
      <c r="BP32" s="636"/>
      <c r="BQ32" s="661"/>
      <c r="BR32" s="683">
        <v>99.1</v>
      </c>
      <c r="BS32" s="636"/>
      <c r="BT32" s="636"/>
      <c r="BU32" s="636"/>
      <c r="BV32" s="636"/>
      <c r="BW32" s="636"/>
      <c r="BX32" s="631">
        <v>96.6</v>
      </c>
      <c r="BY32" s="636"/>
      <c r="BZ32" s="636"/>
      <c r="CA32" s="636"/>
      <c r="CB32" s="661"/>
      <c r="CD32" s="644"/>
      <c r="CE32" s="645"/>
      <c r="CF32" s="624" t="s">
        <v>304</v>
      </c>
      <c r="CG32" s="625"/>
      <c r="CH32" s="625"/>
      <c r="CI32" s="625"/>
      <c r="CJ32" s="625"/>
      <c r="CK32" s="625"/>
      <c r="CL32" s="625"/>
      <c r="CM32" s="625"/>
      <c r="CN32" s="625"/>
      <c r="CO32" s="625"/>
      <c r="CP32" s="625"/>
      <c r="CQ32" s="626"/>
      <c r="CR32" s="627">
        <v>320</v>
      </c>
      <c r="CS32" s="628"/>
      <c r="CT32" s="628"/>
      <c r="CU32" s="628"/>
      <c r="CV32" s="628"/>
      <c r="CW32" s="628"/>
      <c r="CX32" s="628"/>
      <c r="CY32" s="629"/>
      <c r="CZ32" s="630">
        <v>0</v>
      </c>
      <c r="DA32" s="638"/>
      <c r="DB32" s="638"/>
      <c r="DC32" s="639"/>
      <c r="DD32" s="633">
        <v>320</v>
      </c>
      <c r="DE32" s="628"/>
      <c r="DF32" s="628"/>
      <c r="DG32" s="628"/>
      <c r="DH32" s="628"/>
      <c r="DI32" s="628"/>
      <c r="DJ32" s="628"/>
      <c r="DK32" s="629"/>
      <c r="DL32" s="633">
        <v>320</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690893</v>
      </c>
      <c r="S33" s="628"/>
      <c r="T33" s="628"/>
      <c r="U33" s="628"/>
      <c r="V33" s="628"/>
      <c r="W33" s="628"/>
      <c r="X33" s="628"/>
      <c r="Y33" s="629"/>
      <c r="Z33" s="663">
        <v>2</v>
      </c>
      <c r="AA33" s="663"/>
      <c r="AB33" s="663"/>
      <c r="AC33" s="663"/>
      <c r="AD33" s="664">
        <v>226</v>
      </c>
      <c r="AE33" s="664"/>
      <c r="AF33" s="664"/>
      <c r="AG33" s="664"/>
      <c r="AH33" s="664"/>
      <c r="AI33" s="664"/>
      <c r="AJ33" s="664"/>
      <c r="AK33" s="664"/>
      <c r="AL33" s="630">
        <v>0</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98.7</v>
      </c>
      <c r="BH33" s="612"/>
      <c r="BI33" s="612"/>
      <c r="BJ33" s="612"/>
      <c r="BK33" s="612"/>
      <c r="BL33" s="612"/>
      <c r="BM33" s="656">
        <v>96.2</v>
      </c>
      <c r="BN33" s="612"/>
      <c r="BO33" s="612"/>
      <c r="BP33" s="612"/>
      <c r="BQ33" s="650"/>
      <c r="BR33" s="682">
        <v>98.6</v>
      </c>
      <c r="BS33" s="612"/>
      <c r="BT33" s="612"/>
      <c r="BU33" s="612"/>
      <c r="BV33" s="612"/>
      <c r="BW33" s="612"/>
      <c r="BX33" s="656">
        <v>96.1</v>
      </c>
      <c r="BY33" s="612"/>
      <c r="BZ33" s="612"/>
      <c r="CA33" s="612"/>
      <c r="CB33" s="650"/>
      <c r="CD33" s="624" t="s">
        <v>307</v>
      </c>
      <c r="CE33" s="625"/>
      <c r="CF33" s="625"/>
      <c r="CG33" s="625"/>
      <c r="CH33" s="625"/>
      <c r="CI33" s="625"/>
      <c r="CJ33" s="625"/>
      <c r="CK33" s="625"/>
      <c r="CL33" s="625"/>
      <c r="CM33" s="625"/>
      <c r="CN33" s="625"/>
      <c r="CO33" s="625"/>
      <c r="CP33" s="625"/>
      <c r="CQ33" s="626"/>
      <c r="CR33" s="627">
        <v>12741248</v>
      </c>
      <c r="CS33" s="636"/>
      <c r="CT33" s="636"/>
      <c r="CU33" s="636"/>
      <c r="CV33" s="636"/>
      <c r="CW33" s="636"/>
      <c r="CX33" s="636"/>
      <c r="CY33" s="637"/>
      <c r="CZ33" s="630">
        <v>39.799999999999997</v>
      </c>
      <c r="DA33" s="638"/>
      <c r="DB33" s="638"/>
      <c r="DC33" s="639"/>
      <c r="DD33" s="633">
        <v>9318733</v>
      </c>
      <c r="DE33" s="636"/>
      <c r="DF33" s="636"/>
      <c r="DG33" s="636"/>
      <c r="DH33" s="636"/>
      <c r="DI33" s="636"/>
      <c r="DJ33" s="636"/>
      <c r="DK33" s="637"/>
      <c r="DL33" s="633">
        <v>4726407</v>
      </c>
      <c r="DM33" s="636"/>
      <c r="DN33" s="636"/>
      <c r="DO33" s="636"/>
      <c r="DP33" s="636"/>
      <c r="DQ33" s="636"/>
      <c r="DR33" s="636"/>
      <c r="DS33" s="636"/>
      <c r="DT33" s="636"/>
      <c r="DU33" s="636"/>
      <c r="DV33" s="637"/>
      <c r="DW33" s="630">
        <v>35.799999999999997</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366604</v>
      </c>
      <c r="S34" s="628"/>
      <c r="T34" s="628"/>
      <c r="U34" s="628"/>
      <c r="V34" s="628"/>
      <c r="W34" s="628"/>
      <c r="X34" s="628"/>
      <c r="Y34" s="629"/>
      <c r="Z34" s="663">
        <v>1.1000000000000001</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3923120</v>
      </c>
      <c r="CS34" s="628"/>
      <c r="CT34" s="628"/>
      <c r="CU34" s="628"/>
      <c r="CV34" s="628"/>
      <c r="CW34" s="628"/>
      <c r="CX34" s="628"/>
      <c r="CY34" s="629"/>
      <c r="CZ34" s="630">
        <v>12.2</v>
      </c>
      <c r="DA34" s="638"/>
      <c r="DB34" s="638"/>
      <c r="DC34" s="639"/>
      <c r="DD34" s="633">
        <v>2633976</v>
      </c>
      <c r="DE34" s="628"/>
      <c r="DF34" s="628"/>
      <c r="DG34" s="628"/>
      <c r="DH34" s="628"/>
      <c r="DI34" s="628"/>
      <c r="DJ34" s="628"/>
      <c r="DK34" s="629"/>
      <c r="DL34" s="633">
        <v>1340384</v>
      </c>
      <c r="DM34" s="628"/>
      <c r="DN34" s="628"/>
      <c r="DO34" s="628"/>
      <c r="DP34" s="628"/>
      <c r="DQ34" s="628"/>
      <c r="DR34" s="628"/>
      <c r="DS34" s="628"/>
      <c r="DT34" s="628"/>
      <c r="DU34" s="628"/>
      <c r="DV34" s="629"/>
      <c r="DW34" s="630">
        <v>10.199999999999999</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2959287</v>
      </c>
      <c r="S35" s="628"/>
      <c r="T35" s="628"/>
      <c r="U35" s="628"/>
      <c r="V35" s="628"/>
      <c r="W35" s="628"/>
      <c r="X35" s="628"/>
      <c r="Y35" s="629"/>
      <c r="Z35" s="663">
        <v>8.6999999999999993</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57724</v>
      </c>
      <c r="CS35" s="636"/>
      <c r="CT35" s="636"/>
      <c r="CU35" s="636"/>
      <c r="CV35" s="636"/>
      <c r="CW35" s="636"/>
      <c r="CX35" s="636"/>
      <c r="CY35" s="637"/>
      <c r="CZ35" s="630">
        <v>0.2</v>
      </c>
      <c r="DA35" s="638"/>
      <c r="DB35" s="638"/>
      <c r="DC35" s="639"/>
      <c r="DD35" s="633">
        <v>46714</v>
      </c>
      <c r="DE35" s="636"/>
      <c r="DF35" s="636"/>
      <c r="DG35" s="636"/>
      <c r="DH35" s="636"/>
      <c r="DI35" s="636"/>
      <c r="DJ35" s="636"/>
      <c r="DK35" s="637"/>
      <c r="DL35" s="633">
        <v>46714</v>
      </c>
      <c r="DM35" s="636"/>
      <c r="DN35" s="636"/>
      <c r="DO35" s="636"/>
      <c r="DP35" s="636"/>
      <c r="DQ35" s="636"/>
      <c r="DR35" s="636"/>
      <c r="DS35" s="636"/>
      <c r="DT35" s="636"/>
      <c r="DU35" s="636"/>
      <c r="DV35" s="637"/>
      <c r="DW35" s="630">
        <v>0.4</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2377083</v>
      </c>
      <c r="S36" s="628"/>
      <c r="T36" s="628"/>
      <c r="U36" s="628"/>
      <c r="V36" s="628"/>
      <c r="W36" s="628"/>
      <c r="X36" s="628"/>
      <c r="Y36" s="629"/>
      <c r="Z36" s="663">
        <v>7</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3290233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-20472</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3284377</v>
      </c>
      <c r="CS36" s="628"/>
      <c r="CT36" s="628"/>
      <c r="CU36" s="628"/>
      <c r="CV36" s="628"/>
      <c r="CW36" s="628"/>
      <c r="CX36" s="628"/>
      <c r="CY36" s="629"/>
      <c r="CZ36" s="630">
        <v>10.199999999999999</v>
      </c>
      <c r="DA36" s="638"/>
      <c r="DB36" s="638"/>
      <c r="DC36" s="639"/>
      <c r="DD36" s="633">
        <v>2471782</v>
      </c>
      <c r="DE36" s="628"/>
      <c r="DF36" s="628"/>
      <c r="DG36" s="628"/>
      <c r="DH36" s="628"/>
      <c r="DI36" s="628"/>
      <c r="DJ36" s="628"/>
      <c r="DK36" s="629"/>
      <c r="DL36" s="633">
        <v>1930074</v>
      </c>
      <c r="DM36" s="628"/>
      <c r="DN36" s="628"/>
      <c r="DO36" s="628"/>
      <c r="DP36" s="628"/>
      <c r="DQ36" s="628"/>
      <c r="DR36" s="628"/>
      <c r="DS36" s="628"/>
      <c r="DT36" s="628"/>
      <c r="DU36" s="628"/>
      <c r="DV36" s="629"/>
      <c r="DW36" s="630">
        <v>14.6</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747078</v>
      </c>
      <c r="S37" s="628"/>
      <c r="T37" s="628"/>
      <c r="U37" s="628"/>
      <c r="V37" s="628"/>
      <c r="W37" s="628"/>
      <c r="X37" s="628"/>
      <c r="Y37" s="629"/>
      <c r="Z37" s="663">
        <v>2.2000000000000002</v>
      </c>
      <c r="AA37" s="663"/>
      <c r="AB37" s="663"/>
      <c r="AC37" s="663"/>
      <c r="AD37" s="664">
        <v>1</v>
      </c>
      <c r="AE37" s="664"/>
      <c r="AF37" s="664"/>
      <c r="AG37" s="664"/>
      <c r="AH37" s="664"/>
      <c r="AI37" s="664"/>
      <c r="AJ37" s="664"/>
      <c r="AK37" s="664"/>
      <c r="AL37" s="630">
        <v>0</v>
      </c>
      <c r="AM37" s="631"/>
      <c r="AN37" s="631"/>
      <c r="AO37" s="665"/>
      <c r="AQ37" s="658" t="s">
        <v>319</v>
      </c>
      <c r="AR37" s="659"/>
      <c r="AS37" s="659"/>
      <c r="AT37" s="659"/>
      <c r="AU37" s="659"/>
      <c r="AV37" s="659"/>
      <c r="AW37" s="659"/>
      <c r="AX37" s="659"/>
      <c r="AY37" s="660"/>
      <c r="AZ37" s="627">
        <v>620589</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-434719</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1017075</v>
      </c>
      <c r="CS37" s="636"/>
      <c r="CT37" s="636"/>
      <c r="CU37" s="636"/>
      <c r="CV37" s="636"/>
      <c r="CW37" s="636"/>
      <c r="CX37" s="636"/>
      <c r="CY37" s="637"/>
      <c r="CZ37" s="630">
        <v>3.2</v>
      </c>
      <c r="DA37" s="638"/>
      <c r="DB37" s="638"/>
      <c r="DC37" s="639"/>
      <c r="DD37" s="633">
        <v>1010303</v>
      </c>
      <c r="DE37" s="636"/>
      <c r="DF37" s="636"/>
      <c r="DG37" s="636"/>
      <c r="DH37" s="636"/>
      <c r="DI37" s="636"/>
      <c r="DJ37" s="636"/>
      <c r="DK37" s="637"/>
      <c r="DL37" s="633">
        <v>932788</v>
      </c>
      <c r="DM37" s="636"/>
      <c r="DN37" s="636"/>
      <c r="DO37" s="636"/>
      <c r="DP37" s="636"/>
      <c r="DQ37" s="636"/>
      <c r="DR37" s="636"/>
      <c r="DS37" s="636"/>
      <c r="DT37" s="636"/>
      <c r="DU37" s="636"/>
      <c r="DV37" s="637"/>
      <c r="DW37" s="630">
        <v>7.1</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1655100</v>
      </c>
      <c r="S38" s="628"/>
      <c r="T38" s="628"/>
      <c r="U38" s="628"/>
      <c r="V38" s="628"/>
      <c r="W38" s="628"/>
      <c r="X38" s="628"/>
      <c r="Y38" s="629"/>
      <c r="Z38" s="663">
        <v>4.9000000000000004</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3362</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6772</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2666282</v>
      </c>
      <c r="CS38" s="628"/>
      <c r="CT38" s="628"/>
      <c r="CU38" s="628"/>
      <c r="CV38" s="628"/>
      <c r="CW38" s="628"/>
      <c r="CX38" s="628"/>
      <c r="CY38" s="629"/>
      <c r="CZ38" s="630">
        <v>8.3000000000000007</v>
      </c>
      <c r="DA38" s="638"/>
      <c r="DB38" s="638"/>
      <c r="DC38" s="639"/>
      <c r="DD38" s="633">
        <v>1881310</v>
      </c>
      <c r="DE38" s="628"/>
      <c r="DF38" s="628"/>
      <c r="DG38" s="628"/>
      <c r="DH38" s="628"/>
      <c r="DI38" s="628"/>
      <c r="DJ38" s="628"/>
      <c r="DK38" s="629"/>
      <c r="DL38" s="633">
        <v>1409235</v>
      </c>
      <c r="DM38" s="628"/>
      <c r="DN38" s="628"/>
      <c r="DO38" s="628"/>
      <c r="DP38" s="628"/>
      <c r="DQ38" s="628"/>
      <c r="DR38" s="628"/>
      <c r="DS38" s="628"/>
      <c r="DT38" s="628"/>
      <c r="DU38" s="628"/>
      <c r="DV38" s="629"/>
      <c r="DW38" s="630">
        <v>10.7</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t="s">
        <v>122</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11065</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2809745</v>
      </c>
      <c r="CS39" s="636"/>
      <c r="CT39" s="636"/>
      <c r="CU39" s="636"/>
      <c r="CV39" s="636"/>
      <c r="CW39" s="636"/>
      <c r="CX39" s="636"/>
      <c r="CY39" s="637"/>
      <c r="CZ39" s="630">
        <v>8.8000000000000007</v>
      </c>
      <c r="DA39" s="638"/>
      <c r="DB39" s="638"/>
      <c r="DC39" s="639"/>
      <c r="DD39" s="633">
        <v>2284951</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32700</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76</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t="s">
        <v>122</v>
      </c>
      <c r="CS40" s="628"/>
      <c r="CT40" s="628"/>
      <c r="CU40" s="628"/>
      <c r="CV40" s="628"/>
      <c r="CW40" s="628"/>
      <c r="CX40" s="628"/>
      <c r="CY40" s="629"/>
      <c r="CZ40" s="630" t="s">
        <v>122</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34035662</v>
      </c>
      <c r="S41" s="649"/>
      <c r="T41" s="649"/>
      <c r="U41" s="649"/>
      <c r="V41" s="649"/>
      <c r="W41" s="649"/>
      <c r="X41" s="649"/>
      <c r="Y41" s="653"/>
      <c r="Z41" s="654">
        <v>100</v>
      </c>
      <c r="AA41" s="654"/>
      <c r="AB41" s="654"/>
      <c r="AC41" s="654"/>
      <c r="AD41" s="655">
        <v>13169168</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935469</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1730813</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345</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4756103</v>
      </c>
      <c r="CS42" s="636"/>
      <c r="CT42" s="636"/>
      <c r="CU42" s="636"/>
      <c r="CV42" s="636"/>
      <c r="CW42" s="636"/>
      <c r="CX42" s="636"/>
      <c r="CY42" s="637"/>
      <c r="CZ42" s="630">
        <v>14.8</v>
      </c>
      <c r="DA42" s="638"/>
      <c r="DB42" s="638"/>
      <c r="DC42" s="639"/>
      <c r="DD42" s="633">
        <v>782120</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55500</v>
      </c>
      <c r="CS43" s="636"/>
      <c r="CT43" s="636"/>
      <c r="CU43" s="636"/>
      <c r="CV43" s="636"/>
      <c r="CW43" s="636"/>
      <c r="CX43" s="636"/>
      <c r="CY43" s="637"/>
      <c r="CZ43" s="630">
        <v>0.2</v>
      </c>
      <c r="DA43" s="638"/>
      <c r="DB43" s="638"/>
      <c r="DC43" s="639"/>
      <c r="DD43" s="633">
        <v>55500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4756103</v>
      </c>
      <c r="CS44" s="628"/>
      <c r="CT44" s="628"/>
      <c r="CU44" s="628"/>
      <c r="CV44" s="628"/>
      <c r="CW44" s="628"/>
      <c r="CX44" s="628"/>
      <c r="CY44" s="629"/>
      <c r="CZ44" s="630">
        <v>14.8</v>
      </c>
      <c r="DA44" s="631"/>
      <c r="DB44" s="631"/>
      <c r="DC44" s="632"/>
      <c r="DD44" s="633">
        <v>782120</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3330151</v>
      </c>
      <c r="CS45" s="636"/>
      <c r="CT45" s="636"/>
      <c r="CU45" s="636"/>
      <c r="CV45" s="636"/>
      <c r="CW45" s="636"/>
      <c r="CX45" s="636"/>
      <c r="CY45" s="637"/>
      <c r="CZ45" s="630">
        <v>10.4</v>
      </c>
      <c r="DA45" s="638"/>
      <c r="DB45" s="638"/>
      <c r="DC45" s="639"/>
      <c r="DD45" s="633">
        <v>348641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1400417</v>
      </c>
      <c r="CS46" s="628"/>
      <c r="CT46" s="628"/>
      <c r="CU46" s="628"/>
      <c r="CV46" s="628"/>
      <c r="CW46" s="628"/>
      <c r="CX46" s="628"/>
      <c r="CY46" s="629"/>
      <c r="CZ46" s="630">
        <v>4.4000000000000004</v>
      </c>
      <c r="DA46" s="631"/>
      <c r="DB46" s="631"/>
      <c r="DC46" s="632"/>
      <c r="DD46" s="633">
        <v>418344</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32050214</v>
      </c>
      <c r="CS49" s="612"/>
      <c r="CT49" s="612"/>
      <c r="CU49" s="612"/>
      <c r="CV49" s="612"/>
      <c r="CW49" s="612"/>
      <c r="CX49" s="612"/>
      <c r="CY49" s="613"/>
      <c r="CZ49" s="614">
        <v>100</v>
      </c>
      <c r="DA49" s="615"/>
      <c r="DB49" s="615"/>
      <c r="DC49" s="616"/>
      <c r="DD49" s="617">
        <v>17836023</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iZt4ctoldrVVBYencSYmXKK9t+oN8Us9rsFZafa8DhDHRoptPziNeh46jCj3ovbdd+/96l0isXXizaVCKb6BEA==" saltValue="xg7IOmyrc+2JWwdIvDCx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71" sqref="AK71:AO71"/>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7" t="s">
        <v>353</v>
      </c>
      <c r="DK2" s="1108"/>
      <c r="DL2" s="1108"/>
      <c r="DM2" s="1108"/>
      <c r="DN2" s="1108"/>
      <c r="DO2" s="1109"/>
      <c r="DP2" s="216"/>
      <c r="DQ2" s="1107" t="s">
        <v>354</v>
      </c>
      <c r="DR2" s="1108"/>
      <c r="DS2" s="1108"/>
      <c r="DT2" s="1108"/>
      <c r="DU2" s="1108"/>
      <c r="DV2" s="1108"/>
      <c r="DW2" s="1108"/>
      <c r="DX2" s="1108"/>
      <c r="DY2" s="1108"/>
      <c r="DZ2" s="1109"/>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0"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0" t="s">
        <v>371</v>
      </c>
      <c r="DH5" s="1101"/>
      <c r="DI5" s="1101"/>
      <c r="DJ5" s="1101"/>
      <c r="DK5" s="1102"/>
      <c r="DL5" s="1100" t="s">
        <v>372</v>
      </c>
      <c r="DM5" s="1101"/>
      <c r="DN5" s="1101"/>
      <c r="DO5" s="1101"/>
      <c r="DP5" s="1102"/>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087"/>
      <c r="R7" s="1088"/>
      <c r="S7" s="1088"/>
      <c r="T7" s="1088"/>
      <c r="U7" s="1088"/>
      <c r="V7" s="1088"/>
      <c r="W7" s="1088"/>
      <c r="X7" s="1088"/>
      <c r="Y7" s="1088"/>
      <c r="Z7" s="1088"/>
      <c r="AA7" s="1088"/>
      <c r="AB7" s="1088"/>
      <c r="AC7" s="1088"/>
      <c r="AD7" s="1088"/>
      <c r="AE7" s="1089"/>
      <c r="AF7" s="1090">
        <v>1723</v>
      </c>
      <c r="AG7" s="1091"/>
      <c r="AH7" s="1091"/>
      <c r="AI7" s="1091"/>
      <c r="AJ7" s="1092"/>
      <c r="AK7" s="1093"/>
      <c r="AL7" s="1094"/>
      <c r="AM7" s="1094"/>
      <c r="AN7" s="1094"/>
      <c r="AO7" s="1094"/>
      <c r="AP7" s="1094"/>
      <c r="AQ7" s="1094"/>
      <c r="AR7" s="1094"/>
      <c r="AS7" s="1094"/>
      <c r="AT7" s="1094"/>
      <c r="AU7" s="1095"/>
      <c r="AV7" s="1095"/>
      <c r="AW7" s="1095"/>
      <c r="AX7" s="1095"/>
      <c r="AY7" s="1096"/>
      <c r="AZ7" s="220"/>
      <c r="BA7" s="220"/>
      <c r="BB7" s="220"/>
      <c r="BC7" s="220"/>
      <c r="BD7" s="220"/>
      <c r="BE7" s="221"/>
      <c r="BF7" s="221"/>
      <c r="BG7" s="221"/>
      <c r="BH7" s="221"/>
      <c r="BI7" s="221"/>
      <c r="BJ7" s="221"/>
      <c r="BK7" s="221"/>
      <c r="BL7" s="221"/>
      <c r="BM7" s="221"/>
      <c r="BN7" s="221"/>
      <c r="BO7" s="221"/>
      <c r="BP7" s="221"/>
      <c r="BQ7" s="224">
        <v>1</v>
      </c>
      <c r="BR7" s="225"/>
      <c r="BS7" s="1097" t="s">
        <v>552</v>
      </c>
      <c r="BT7" s="1098"/>
      <c r="BU7" s="1098"/>
      <c r="BV7" s="1098"/>
      <c r="BW7" s="1098"/>
      <c r="BX7" s="1098"/>
      <c r="BY7" s="1098"/>
      <c r="BZ7" s="1098"/>
      <c r="CA7" s="1098"/>
      <c r="CB7" s="1098"/>
      <c r="CC7" s="1098"/>
      <c r="CD7" s="1098"/>
      <c r="CE7" s="1098"/>
      <c r="CF7" s="1098"/>
      <c r="CG7" s="1099"/>
      <c r="CH7" s="1084">
        <v>2</v>
      </c>
      <c r="CI7" s="1085"/>
      <c r="CJ7" s="1085"/>
      <c r="CK7" s="1085"/>
      <c r="CL7" s="1086"/>
      <c r="CM7" s="1084">
        <v>4010</v>
      </c>
      <c r="CN7" s="1085"/>
      <c r="CO7" s="1085"/>
      <c r="CP7" s="1085"/>
      <c r="CQ7" s="1086"/>
      <c r="CR7" s="1084">
        <v>15</v>
      </c>
      <c r="CS7" s="1085"/>
      <c r="CT7" s="1085"/>
      <c r="CU7" s="1085"/>
      <c r="CV7" s="1086"/>
      <c r="CW7" s="1084" t="s">
        <v>553</v>
      </c>
      <c r="CX7" s="1085"/>
      <c r="CY7" s="1085"/>
      <c r="CZ7" s="1085"/>
      <c r="DA7" s="1086"/>
      <c r="DB7" s="1084">
        <v>234</v>
      </c>
      <c r="DC7" s="1085"/>
      <c r="DD7" s="1085"/>
      <c r="DE7" s="1085"/>
      <c r="DF7" s="1086"/>
      <c r="DG7" s="1084">
        <v>234</v>
      </c>
      <c r="DH7" s="1085"/>
      <c r="DI7" s="1085"/>
      <c r="DJ7" s="1085"/>
      <c r="DK7" s="1086"/>
      <c r="DL7" s="1084" t="s">
        <v>553</v>
      </c>
      <c r="DM7" s="1085"/>
      <c r="DN7" s="1085"/>
      <c r="DO7" s="1085"/>
      <c r="DP7" s="1086"/>
      <c r="DQ7" s="1084" t="s">
        <v>553</v>
      </c>
      <c r="DR7" s="1085"/>
      <c r="DS7" s="1085"/>
      <c r="DT7" s="1085"/>
      <c r="DU7" s="1086"/>
      <c r="DV7" s="1097"/>
      <c r="DW7" s="1098"/>
      <c r="DX7" s="1098"/>
      <c r="DY7" s="1098"/>
      <c r="DZ7" s="1112"/>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554</v>
      </c>
      <c r="BT8" s="993"/>
      <c r="BU8" s="993"/>
      <c r="BV8" s="993"/>
      <c r="BW8" s="993"/>
      <c r="BX8" s="993"/>
      <c r="BY8" s="993"/>
      <c r="BZ8" s="993"/>
      <c r="CA8" s="993"/>
      <c r="CB8" s="993"/>
      <c r="CC8" s="993"/>
      <c r="CD8" s="993"/>
      <c r="CE8" s="993"/>
      <c r="CF8" s="993"/>
      <c r="CG8" s="1014"/>
      <c r="CH8" s="989">
        <v>-25</v>
      </c>
      <c r="CI8" s="990"/>
      <c r="CJ8" s="990"/>
      <c r="CK8" s="990"/>
      <c r="CL8" s="991"/>
      <c r="CM8" s="989">
        <v>-158</v>
      </c>
      <c r="CN8" s="990"/>
      <c r="CO8" s="990"/>
      <c r="CP8" s="990"/>
      <c r="CQ8" s="991"/>
      <c r="CR8" s="989">
        <v>4</v>
      </c>
      <c r="CS8" s="990"/>
      <c r="CT8" s="990"/>
      <c r="CU8" s="990"/>
      <c r="CV8" s="991"/>
      <c r="CW8" s="989" t="s">
        <v>553</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1723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5848</v>
      </c>
      <c r="R28" s="1051"/>
      <c r="S28" s="1051"/>
      <c r="T28" s="1051"/>
      <c r="U28" s="1051"/>
      <c r="V28" s="1051">
        <v>5868</v>
      </c>
      <c r="W28" s="1051"/>
      <c r="X28" s="1051"/>
      <c r="Y28" s="1051"/>
      <c r="Z28" s="1051"/>
      <c r="AA28" s="1051">
        <v>-20</v>
      </c>
      <c r="AB28" s="1051"/>
      <c r="AC28" s="1051"/>
      <c r="AD28" s="1051"/>
      <c r="AE28" s="1052"/>
      <c r="AF28" s="1053">
        <v>-20</v>
      </c>
      <c r="AG28" s="1051"/>
      <c r="AH28" s="1051"/>
      <c r="AI28" s="1051"/>
      <c r="AJ28" s="1054"/>
      <c r="AK28" s="1042">
        <v>935</v>
      </c>
      <c r="AL28" s="1043"/>
      <c r="AM28" s="1043"/>
      <c r="AN28" s="1043"/>
      <c r="AO28" s="1043"/>
      <c r="AP28" s="1043"/>
      <c r="AQ28" s="1043"/>
      <c r="AR28" s="1043"/>
      <c r="AS28" s="1043"/>
      <c r="AT28" s="1043"/>
      <c r="AU28" s="1043">
        <v>935</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621</v>
      </c>
      <c r="R29" s="1039"/>
      <c r="S29" s="1039"/>
      <c r="T29" s="1039"/>
      <c r="U29" s="1039"/>
      <c r="V29" s="1039">
        <v>592</v>
      </c>
      <c r="W29" s="1039"/>
      <c r="X29" s="1039"/>
      <c r="Y29" s="1039"/>
      <c r="Z29" s="1039"/>
      <c r="AA29" s="1039">
        <v>29</v>
      </c>
      <c r="AB29" s="1039"/>
      <c r="AC29" s="1039"/>
      <c r="AD29" s="1039"/>
      <c r="AE29" s="1040"/>
      <c r="AF29" s="1035">
        <v>29</v>
      </c>
      <c r="AG29" s="1036"/>
      <c r="AH29" s="1036"/>
      <c r="AI29" s="1036"/>
      <c r="AJ29" s="1037"/>
      <c r="AK29" s="980">
        <v>169</v>
      </c>
      <c r="AL29" s="971"/>
      <c r="AM29" s="971"/>
      <c r="AN29" s="971"/>
      <c r="AO29" s="971"/>
      <c r="AP29" s="971"/>
      <c r="AQ29" s="971"/>
      <c r="AR29" s="971"/>
      <c r="AS29" s="971"/>
      <c r="AT29" s="971"/>
      <c r="AU29" s="971">
        <v>169</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1086</v>
      </c>
      <c r="R30" s="1039"/>
      <c r="S30" s="1039"/>
      <c r="T30" s="1039"/>
      <c r="U30" s="1039"/>
      <c r="V30" s="1039">
        <v>1009</v>
      </c>
      <c r="W30" s="1039"/>
      <c r="X30" s="1039"/>
      <c r="Y30" s="1039"/>
      <c r="Z30" s="1039"/>
      <c r="AA30" s="1039">
        <v>77</v>
      </c>
      <c r="AB30" s="1039"/>
      <c r="AC30" s="1039"/>
      <c r="AD30" s="1039"/>
      <c r="AE30" s="1040"/>
      <c r="AF30" s="1035">
        <v>670</v>
      </c>
      <c r="AG30" s="1036"/>
      <c r="AH30" s="1036"/>
      <c r="AI30" s="1036"/>
      <c r="AJ30" s="1037"/>
      <c r="AK30" s="980"/>
      <c r="AL30" s="971"/>
      <c r="AM30" s="971"/>
      <c r="AN30" s="971"/>
      <c r="AO30" s="971"/>
      <c r="AP30" s="971">
        <v>1667</v>
      </c>
      <c r="AQ30" s="971"/>
      <c r="AR30" s="971"/>
      <c r="AS30" s="971"/>
      <c r="AT30" s="971"/>
      <c r="AU30" s="971"/>
      <c r="AV30" s="971"/>
      <c r="AW30" s="971"/>
      <c r="AX30" s="971"/>
      <c r="AY30" s="971"/>
      <c r="AZ30" s="1041"/>
      <c r="BA30" s="1041"/>
      <c r="BB30" s="1041"/>
      <c r="BC30" s="1041"/>
      <c r="BD30" s="1041"/>
      <c r="BE30" s="972" t="s">
        <v>391</v>
      </c>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1249</v>
      </c>
      <c r="R31" s="1039"/>
      <c r="S31" s="1039"/>
      <c r="T31" s="1039"/>
      <c r="U31" s="1039"/>
      <c r="V31" s="1039">
        <v>1005</v>
      </c>
      <c r="W31" s="1039"/>
      <c r="X31" s="1039"/>
      <c r="Y31" s="1039"/>
      <c r="Z31" s="1039"/>
      <c r="AA31" s="1039">
        <v>244</v>
      </c>
      <c r="AB31" s="1039"/>
      <c r="AC31" s="1039"/>
      <c r="AD31" s="1039"/>
      <c r="AE31" s="1040"/>
      <c r="AF31" s="1035">
        <v>508</v>
      </c>
      <c r="AG31" s="1036"/>
      <c r="AH31" s="1036"/>
      <c r="AI31" s="1036"/>
      <c r="AJ31" s="1037"/>
      <c r="AK31" s="980">
        <v>620</v>
      </c>
      <c r="AL31" s="971"/>
      <c r="AM31" s="971"/>
      <c r="AN31" s="971"/>
      <c r="AO31" s="971"/>
      <c r="AP31" s="971">
        <v>3331</v>
      </c>
      <c r="AQ31" s="971"/>
      <c r="AR31" s="971"/>
      <c r="AS31" s="971"/>
      <c r="AT31" s="971"/>
      <c r="AU31" s="971">
        <v>3004</v>
      </c>
      <c r="AV31" s="971"/>
      <c r="AW31" s="971"/>
      <c r="AX31" s="971"/>
      <c r="AY31" s="971"/>
      <c r="AZ31" s="1041"/>
      <c r="BA31" s="1041"/>
      <c r="BB31" s="1041"/>
      <c r="BC31" s="1041"/>
      <c r="BD31" s="1041"/>
      <c r="BE31" s="972" t="s">
        <v>391</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1186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396</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397</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1329</v>
      </c>
      <c r="R68" s="982"/>
      <c r="S68" s="982"/>
      <c r="T68" s="982"/>
      <c r="U68" s="982"/>
      <c r="V68" s="982">
        <v>1320</v>
      </c>
      <c r="W68" s="982"/>
      <c r="X68" s="982"/>
      <c r="Y68" s="982"/>
      <c r="Z68" s="982"/>
      <c r="AA68" s="982">
        <v>9</v>
      </c>
      <c r="AB68" s="982"/>
      <c r="AC68" s="982"/>
      <c r="AD68" s="982"/>
      <c r="AE68" s="982"/>
      <c r="AF68" s="982">
        <v>9</v>
      </c>
      <c r="AG68" s="982"/>
      <c r="AH68" s="982"/>
      <c r="AI68" s="982"/>
      <c r="AJ68" s="982"/>
      <c r="AK68" s="982">
        <v>15</v>
      </c>
      <c r="AL68" s="982"/>
      <c r="AM68" s="982"/>
      <c r="AN68" s="982"/>
      <c r="AO68" s="982"/>
      <c r="AP68" s="982">
        <v>759</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556</v>
      </c>
      <c r="C69" s="975"/>
      <c r="D69" s="975"/>
      <c r="E69" s="975"/>
      <c r="F69" s="975"/>
      <c r="G69" s="975"/>
      <c r="H69" s="975"/>
      <c r="I69" s="975"/>
      <c r="J69" s="975"/>
      <c r="K69" s="975"/>
      <c r="L69" s="975"/>
      <c r="M69" s="975"/>
      <c r="N69" s="975"/>
      <c r="O69" s="975"/>
      <c r="P69" s="976"/>
      <c r="Q69" s="977">
        <v>5657</v>
      </c>
      <c r="R69" s="971"/>
      <c r="S69" s="971"/>
      <c r="T69" s="971"/>
      <c r="U69" s="971"/>
      <c r="V69" s="971">
        <v>5482</v>
      </c>
      <c r="W69" s="971"/>
      <c r="X69" s="971"/>
      <c r="Y69" s="971"/>
      <c r="Z69" s="971"/>
      <c r="AA69" s="971">
        <v>175</v>
      </c>
      <c r="AB69" s="971"/>
      <c r="AC69" s="971"/>
      <c r="AD69" s="971"/>
      <c r="AE69" s="971"/>
      <c r="AF69" s="971">
        <v>175</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557</v>
      </c>
      <c r="C70" s="975"/>
      <c r="D70" s="975"/>
      <c r="E70" s="975"/>
      <c r="F70" s="975"/>
      <c r="G70" s="975"/>
      <c r="H70" s="975"/>
      <c r="I70" s="975"/>
      <c r="J70" s="975"/>
      <c r="K70" s="975"/>
      <c r="L70" s="975"/>
      <c r="M70" s="975"/>
      <c r="N70" s="975"/>
      <c r="O70" s="975"/>
      <c r="P70" s="976"/>
      <c r="Q70" s="977">
        <v>573</v>
      </c>
      <c r="R70" s="971"/>
      <c r="S70" s="971"/>
      <c r="T70" s="971"/>
      <c r="U70" s="971"/>
      <c r="V70" s="971">
        <v>562</v>
      </c>
      <c r="W70" s="971"/>
      <c r="X70" s="971"/>
      <c r="Y70" s="971"/>
      <c r="Z70" s="971"/>
      <c r="AA70" s="971">
        <v>11</v>
      </c>
      <c r="AB70" s="971"/>
      <c r="AC70" s="971"/>
      <c r="AD70" s="971"/>
      <c r="AE70" s="971"/>
      <c r="AF70" s="971">
        <v>11</v>
      </c>
      <c r="AG70" s="971"/>
      <c r="AH70" s="971"/>
      <c r="AI70" s="971"/>
      <c r="AJ70" s="971"/>
      <c r="AK70" s="971">
        <v>13</v>
      </c>
      <c r="AL70" s="971"/>
      <c r="AM70" s="971"/>
      <c r="AN70" s="971"/>
      <c r="AO70" s="971"/>
      <c r="AP70" s="971">
        <v>840</v>
      </c>
      <c r="AQ70" s="971"/>
      <c r="AR70" s="971"/>
      <c r="AS70" s="971"/>
      <c r="AT70" s="971"/>
      <c r="AU70" s="971" t="s">
        <v>553</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558</v>
      </c>
      <c r="C71" s="975"/>
      <c r="D71" s="975"/>
      <c r="E71" s="975"/>
      <c r="F71" s="975"/>
      <c r="G71" s="975"/>
      <c r="H71" s="975"/>
      <c r="I71" s="975"/>
      <c r="J71" s="975"/>
      <c r="K71" s="975"/>
      <c r="L71" s="975"/>
      <c r="M71" s="975"/>
      <c r="N71" s="975"/>
      <c r="O71" s="975"/>
      <c r="P71" s="976"/>
      <c r="Q71" s="978">
        <v>1397</v>
      </c>
      <c r="R71" s="979"/>
      <c r="S71" s="979"/>
      <c r="T71" s="979"/>
      <c r="U71" s="980"/>
      <c r="V71" s="981">
        <v>1375</v>
      </c>
      <c r="W71" s="979"/>
      <c r="X71" s="979"/>
      <c r="Y71" s="979"/>
      <c r="Z71" s="980"/>
      <c r="AA71" s="981">
        <v>22</v>
      </c>
      <c r="AB71" s="979"/>
      <c r="AC71" s="979"/>
      <c r="AD71" s="979"/>
      <c r="AE71" s="980"/>
      <c r="AF71" s="981">
        <v>21</v>
      </c>
      <c r="AG71" s="979"/>
      <c r="AH71" s="979"/>
      <c r="AI71" s="979"/>
      <c r="AJ71" s="980"/>
      <c r="AK71" s="981">
        <v>6</v>
      </c>
      <c r="AL71" s="979"/>
      <c r="AM71" s="979"/>
      <c r="AN71" s="979"/>
      <c r="AO71" s="980"/>
      <c r="AP71" s="981">
        <v>350</v>
      </c>
      <c r="AQ71" s="979"/>
      <c r="AR71" s="979"/>
      <c r="AS71" s="979"/>
      <c r="AT71" s="980"/>
      <c r="AU71" s="981" t="s">
        <v>553</v>
      </c>
      <c r="AV71" s="979"/>
      <c r="AW71" s="979"/>
      <c r="AX71" s="979"/>
      <c r="AY71" s="980"/>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559</v>
      </c>
      <c r="C72" s="975"/>
      <c r="D72" s="975"/>
      <c r="E72" s="975"/>
      <c r="F72" s="975"/>
      <c r="G72" s="975"/>
      <c r="H72" s="975"/>
      <c r="I72" s="975"/>
      <c r="J72" s="975"/>
      <c r="K72" s="975"/>
      <c r="L72" s="975"/>
      <c r="M72" s="975"/>
      <c r="N72" s="975"/>
      <c r="O72" s="975"/>
      <c r="P72" s="976"/>
      <c r="Q72" s="978">
        <v>781</v>
      </c>
      <c r="R72" s="979"/>
      <c r="S72" s="979"/>
      <c r="T72" s="979"/>
      <c r="U72" s="980"/>
      <c r="V72" s="981">
        <v>701</v>
      </c>
      <c r="W72" s="979"/>
      <c r="X72" s="979"/>
      <c r="Y72" s="979"/>
      <c r="Z72" s="980"/>
      <c r="AA72" s="981">
        <v>80</v>
      </c>
      <c r="AB72" s="979"/>
      <c r="AC72" s="979"/>
      <c r="AD72" s="979"/>
      <c r="AE72" s="980"/>
      <c r="AF72" s="981">
        <v>35</v>
      </c>
      <c r="AG72" s="979"/>
      <c r="AH72" s="979"/>
      <c r="AI72" s="979"/>
      <c r="AJ72" s="980"/>
      <c r="AK72" s="981">
        <v>51</v>
      </c>
      <c r="AL72" s="979"/>
      <c r="AM72" s="979"/>
      <c r="AN72" s="979"/>
      <c r="AO72" s="980"/>
      <c r="AP72" s="981">
        <v>187</v>
      </c>
      <c r="AQ72" s="979"/>
      <c r="AR72" s="979"/>
      <c r="AS72" s="979"/>
      <c r="AT72" s="980"/>
      <c r="AU72" s="981" t="s">
        <v>553</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560</v>
      </c>
      <c r="C73" s="975"/>
      <c r="D73" s="975"/>
      <c r="E73" s="975"/>
      <c r="F73" s="975"/>
      <c r="G73" s="975"/>
      <c r="H73" s="975"/>
      <c r="I73" s="975"/>
      <c r="J73" s="975"/>
      <c r="K73" s="975"/>
      <c r="L73" s="975"/>
      <c r="M73" s="975"/>
      <c r="N73" s="975"/>
      <c r="O73" s="975"/>
      <c r="P73" s="976"/>
      <c r="Q73" s="978">
        <v>322</v>
      </c>
      <c r="R73" s="979"/>
      <c r="S73" s="979"/>
      <c r="T73" s="979"/>
      <c r="U73" s="980"/>
      <c r="V73" s="981">
        <v>303</v>
      </c>
      <c r="W73" s="979"/>
      <c r="X73" s="979"/>
      <c r="Y73" s="979"/>
      <c r="Z73" s="980"/>
      <c r="AA73" s="981">
        <v>19</v>
      </c>
      <c r="AB73" s="979"/>
      <c r="AC73" s="979"/>
      <c r="AD73" s="979"/>
      <c r="AE73" s="980"/>
      <c r="AF73" s="981">
        <v>12</v>
      </c>
      <c r="AG73" s="979"/>
      <c r="AH73" s="979"/>
      <c r="AI73" s="979"/>
      <c r="AJ73" s="980"/>
      <c r="AK73" s="981">
        <v>26</v>
      </c>
      <c r="AL73" s="979"/>
      <c r="AM73" s="979"/>
      <c r="AN73" s="979"/>
      <c r="AO73" s="980"/>
      <c r="AP73" s="981">
        <v>116</v>
      </c>
      <c r="AQ73" s="979"/>
      <c r="AR73" s="979"/>
      <c r="AS73" s="979"/>
      <c r="AT73" s="980"/>
      <c r="AU73" s="981" t="s">
        <v>553</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561</v>
      </c>
      <c r="C74" s="975"/>
      <c r="D74" s="975"/>
      <c r="E74" s="975"/>
      <c r="F74" s="975"/>
      <c r="G74" s="975"/>
      <c r="H74" s="975"/>
      <c r="I74" s="975"/>
      <c r="J74" s="975"/>
      <c r="K74" s="975"/>
      <c r="L74" s="975"/>
      <c r="M74" s="975"/>
      <c r="N74" s="975"/>
      <c r="O74" s="975"/>
      <c r="P74" s="976"/>
      <c r="Q74" s="1230">
        <v>1548</v>
      </c>
      <c r="R74" s="1228"/>
      <c r="S74" s="1228"/>
      <c r="T74" s="1228"/>
      <c r="U74" s="1229"/>
      <c r="V74" s="1227">
        <v>1509</v>
      </c>
      <c r="W74" s="1228"/>
      <c r="X74" s="1228"/>
      <c r="Y74" s="1228"/>
      <c r="Z74" s="1229"/>
      <c r="AA74" s="1227">
        <f t="shared" ref="AA74:AA75" si="0">Q74-V74</f>
        <v>39</v>
      </c>
      <c r="AB74" s="1228"/>
      <c r="AC74" s="1228"/>
      <c r="AD74" s="1228"/>
      <c r="AE74" s="1229"/>
      <c r="AF74" s="1227">
        <v>39</v>
      </c>
      <c r="AG74" s="1228"/>
      <c r="AH74" s="1228"/>
      <c r="AI74" s="1228"/>
      <c r="AJ74" s="1229"/>
      <c r="AK74" s="1227">
        <v>7</v>
      </c>
      <c r="AL74" s="1228"/>
      <c r="AM74" s="1228"/>
      <c r="AN74" s="1228"/>
      <c r="AO74" s="1229"/>
      <c r="AP74" s="1226" t="s">
        <v>553</v>
      </c>
      <c r="AQ74" s="979"/>
      <c r="AR74" s="979"/>
      <c r="AS74" s="979"/>
      <c r="AT74" s="980"/>
      <c r="AU74" s="981" t="s">
        <v>553</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562</v>
      </c>
      <c r="C75" s="975"/>
      <c r="D75" s="975"/>
      <c r="E75" s="975"/>
      <c r="F75" s="975"/>
      <c r="G75" s="975"/>
      <c r="H75" s="975"/>
      <c r="I75" s="975"/>
      <c r="J75" s="975"/>
      <c r="K75" s="975"/>
      <c r="L75" s="975"/>
      <c r="M75" s="975"/>
      <c r="N75" s="975"/>
      <c r="O75" s="975"/>
      <c r="P75" s="976"/>
      <c r="Q75" s="1225">
        <v>39471</v>
      </c>
      <c r="R75" s="1222"/>
      <c r="S75" s="1222"/>
      <c r="T75" s="1222"/>
      <c r="U75" s="1224"/>
      <c r="V75" s="1221">
        <v>38552</v>
      </c>
      <c r="W75" s="1222"/>
      <c r="X75" s="1222"/>
      <c r="Y75" s="1222"/>
      <c r="Z75" s="1224"/>
      <c r="AA75" s="1221">
        <f t="shared" si="0"/>
        <v>919</v>
      </c>
      <c r="AB75" s="1222"/>
      <c r="AC75" s="1222"/>
      <c r="AD75" s="1222"/>
      <c r="AE75" s="1224"/>
      <c r="AF75" s="1221">
        <v>919</v>
      </c>
      <c r="AG75" s="1222"/>
      <c r="AH75" s="1222"/>
      <c r="AI75" s="1222"/>
      <c r="AJ75" s="1224"/>
      <c r="AK75" s="1221">
        <v>1335</v>
      </c>
      <c r="AL75" s="1222"/>
      <c r="AM75" s="1222"/>
      <c r="AN75" s="1222"/>
      <c r="AO75" s="1223"/>
      <c r="AP75" s="981" t="s">
        <v>553</v>
      </c>
      <c r="AQ75" s="979"/>
      <c r="AR75" s="979"/>
      <c r="AS75" s="979"/>
      <c r="AT75" s="980"/>
      <c r="AU75" s="981" t="s">
        <v>553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563</v>
      </c>
      <c r="C76" s="975"/>
      <c r="D76" s="975"/>
      <c r="E76" s="975"/>
      <c r="F76" s="975"/>
      <c r="G76" s="975"/>
      <c r="H76" s="975"/>
      <c r="I76" s="975"/>
      <c r="J76" s="975"/>
      <c r="K76" s="975"/>
      <c r="L76" s="975"/>
      <c r="M76" s="975"/>
      <c r="N76" s="975"/>
      <c r="O76" s="975"/>
      <c r="P76" s="976"/>
      <c r="Q76" s="1220">
        <v>324</v>
      </c>
      <c r="R76" s="1218"/>
      <c r="S76" s="1218"/>
      <c r="T76" s="1218"/>
      <c r="U76" s="1219"/>
      <c r="V76" s="1217">
        <v>308</v>
      </c>
      <c r="W76" s="1218"/>
      <c r="X76" s="1218"/>
      <c r="Y76" s="1218"/>
      <c r="Z76" s="1219"/>
      <c r="AA76" s="1217">
        <v>17</v>
      </c>
      <c r="AB76" s="1218"/>
      <c r="AC76" s="1218"/>
      <c r="AD76" s="1218"/>
      <c r="AE76" s="1219"/>
      <c r="AF76" s="1217">
        <v>17</v>
      </c>
      <c r="AG76" s="1218"/>
      <c r="AH76" s="1218"/>
      <c r="AI76" s="1218"/>
      <c r="AJ76" s="1219"/>
      <c r="AK76" s="1217" t="s">
        <v>553</v>
      </c>
      <c r="AL76" s="1218"/>
      <c r="AM76" s="1218"/>
      <c r="AN76" s="1218"/>
      <c r="AO76" s="1219"/>
      <c r="AP76" s="981" t="s">
        <v>553</v>
      </c>
      <c r="AQ76" s="979"/>
      <c r="AR76" s="979"/>
      <c r="AS76" s="979"/>
      <c r="AT76" s="980"/>
      <c r="AU76" s="981" t="s">
        <v>553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564</v>
      </c>
      <c r="C77" s="975"/>
      <c r="D77" s="975"/>
      <c r="E77" s="975"/>
      <c r="F77" s="975"/>
      <c r="G77" s="975"/>
      <c r="H77" s="975"/>
      <c r="I77" s="975"/>
      <c r="J77" s="975"/>
      <c r="K77" s="975"/>
      <c r="L77" s="975"/>
      <c r="M77" s="975"/>
      <c r="N77" s="975"/>
      <c r="O77" s="975"/>
      <c r="P77" s="976"/>
      <c r="Q77" s="978">
        <v>170139</v>
      </c>
      <c r="R77" s="979"/>
      <c r="S77" s="979"/>
      <c r="T77" s="979"/>
      <c r="U77" s="980"/>
      <c r="V77" s="981">
        <v>161758</v>
      </c>
      <c r="W77" s="979"/>
      <c r="X77" s="979"/>
      <c r="Y77" s="979"/>
      <c r="Z77" s="980"/>
      <c r="AA77" s="981">
        <v>8381</v>
      </c>
      <c r="AB77" s="979"/>
      <c r="AC77" s="979"/>
      <c r="AD77" s="979"/>
      <c r="AE77" s="980"/>
      <c r="AF77" s="981">
        <v>8381</v>
      </c>
      <c r="AG77" s="979"/>
      <c r="AH77" s="979"/>
      <c r="AI77" s="979"/>
      <c r="AJ77" s="980"/>
      <c r="AK77" s="981" t="s">
        <v>553</v>
      </c>
      <c r="AL77" s="979"/>
      <c r="AM77" s="979"/>
      <c r="AN77" s="979"/>
      <c r="AO77" s="980"/>
      <c r="AP77" s="981" t="s">
        <v>553</v>
      </c>
      <c r="AQ77" s="979"/>
      <c r="AR77" s="979"/>
      <c r="AS77" s="979"/>
      <c r="AT77" s="980"/>
      <c r="AU77" s="981" t="s">
        <v>553</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565</v>
      </c>
      <c r="C78" s="975"/>
      <c r="D78" s="975"/>
      <c r="E78" s="975"/>
      <c r="F78" s="975"/>
      <c r="G78" s="975"/>
      <c r="H78" s="975"/>
      <c r="I78" s="975"/>
      <c r="J78" s="975"/>
      <c r="K78" s="975"/>
      <c r="L78" s="975"/>
      <c r="M78" s="975"/>
      <c r="N78" s="975"/>
      <c r="O78" s="975"/>
      <c r="P78" s="976"/>
      <c r="Q78" s="978">
        <v>221</v>
      </c>
      <c r="R78" s="979"/>
      <c r="S78" s="979"/>
      <c r="T78" s="979"/>
      <c r="U78" s="980"/>
      <c r="V78" s="981">
        <v>202</v>
      </c>
      <c r="W78" s="979"/>
      <c r="X78" s="979"/>
      <c r="Y78" s="979"/>
      <c r="Z78" s="980"/>
      <c r="AA78" s="981">
        <v>19</v>
      </c>
      <c r="AB78" s="979"/>
      <c r="AC78" s="979"/>
      <c r="AD78" s="979"/>
      <c r="AE78" s="980"/>
      <c r="AF78" s="981">
        <v>19</v>
      </c>
      <c r="AG78" s="979"/>
      <c r="AH78" s="979"/>
      <c r="AI78" s="979"/>
      <c r="AJ78" s="980"/>
      <c r="AK78" s="981" t="s">
        <v>553</v>
      </c>
      <c r="AL78" s="979"/>
      <c r="AM78" s="979"/>
      <c r="AN78" s="979"/>
      <c r="AO78" s="980"/>
      <c r="AP78" s="981" t="s">
        <v>553</v>
      </c>
      <c r="AQ78" s="979"/>
      <c r="AR78" s="979"/>
      <c r="AS78" s="979"/>
      <c r="AT78" s="980"/>
      <c r="AU78" s="981" t="s">
        <v>553</v>
      </c>
      <c r="AV78" s="979"/>
      <c r="AW78" s="979"/>
      <c r="AX78" s="979"/>
      <c r="AY78" s="980"/>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t="s">
        <v>566</v>
      </c>
      <c r="C79" s="975"/>
      <c r="D79" s="975"/>
      <c r="E79" s="975"/>
      <c r="F79" s="975"/>
      <c r="G79" s="975"/>
      <c r="H79" s="975"/>
      <c r="I79" s="975"/>
      <c r="J79" s="975"/>
      <c r="K79" s="975"/>
      <c r="L79" s="975"/>
      <c r="M79" s="975"/>
      <c r="N79" s="975"/>
      <c r="O79" s="975"/>
      <c r="P79" s="976"/>
      <c r="Q79" s="978">
        <v>127</v>
      </c>
      <c r="R79" s="979"/>
      <c r="S79" s="979"/>
      <c r="T79" s="979"/>
      <c r="U79" s="980"/>
      <c r="V79" s="981">
        <v>118</v>
      </c>
      <c r="W79" s="979"/>
      <c r="X79" s="979"/>
      <c r="Y79" s="979"/>
      <c r="Z79" s="980"/>
      <c r="AA79" s="981">
        <v>9</v>
      </c>
      <c r="AB79" s="979"/>
      <c r="AC79" s="979"/>
      <c r="AD79" s="979"/>
      <c r="AE79" s="980"/>
      <c r="AF79" s="981">
        <v>9</v>
      </c>
      <c r="AG79" s="979"/>
      <c r="AH79" s="979"/>
      <c r="AI79" s="979"/>
      <c r="AJ79" s="980"/>
      <c r="AK79" s="981">
        <v>4</v>
      </c>
      <c r="AL79" s="979"/>
      <c r="AM79" s="979"/>
      <c r="AN79" s="979"/>
      <c r="AO79" s="980"/>
      <c r="AP79" s="981" t="s">
        <v>553</v>
      </c>
      <c r="AQ79" s="979"/>
      <c r="AR79" s="979"/>
      <c r="AS79" s="979"/>
      <c r="AT79" s="980"/>
      <c r="AU79" s="981" t="s">
        <v>553</v>
      </c>
      <c r="AV79" s="979"/>
      <c r="AW79" s="979"/>
      <c r="AX79" s="979"/>
      <c r="AY79" s="980"/>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t="s">
        <v>567</v>
      </c>
      <c r="C80" s="975"/>
      <c r="D80" s="975"/>
      <c r="E80" s="975"/>
      <c r="F80" s="975"/>
      <c r="G80" s="975"/>
      <c r="H80" s="975"/>
      <c r="I80" s="975"/>
      <c r="J80" s="975"/>
      <c r="K80" s="975"/>
      <c r="L80" s="975"/>
      <c r="M80" s="975"/>
      <c r="N80" s="975"/>
      <c r="O80" s="975"/>
      <c r="P80" s="976"/>
      <c r="Q80" s="978">
        <v>477</v>
      </c>
      <c r="R80" s="979"/>
      <c r="S80" s="979"/>
      <c r="T80" s="979"/>
      <c r="U80" s="980"/>
      <c r="V80" s="981">
        <v>454</v>
      </c>
      <c r="W80" s="979"/>
      <c r="X80" s="979"/>
      <c r="Y80" s="979"/>
      <c r="Z80" s="980"/>
      <c r="AA80" s="981">
        <v>23</v>
      </c>
      <c r="AB80" s="979"/>
      <c r="AC80" s="979"/>
      <c r="AD80" s="979"/>
      <c r="AE80" s="980"/>
      <c r="AF80" s="981">
        <v>23</v>
      </c>
      <c r="AG80" s="979"/>
      <c r="AH80" s="979"/>
      <c r="AI80" s="979"/>
      <c r="AJ80" s="980"/>
      <c r="AK80" s="981">
        <v>120</v>
      </c>
      <c r="AL80" s="979"/>
      <c r="AM80" s="979"/>
      <c r="AN80" s="979"/>
      <c r="AO80" s="980"/>
      <c r="AP80" s="981">
        <v>38</v>
      </c>
      <c r="AQ80" s="979"/>
      <c r="AR80" s="979"/>
      <c r="AS80" s="979"/>
      <c r="AT80" s="980"/>
      <c r="AU80" s="981" t="s">
        <v>553</v>
      </c>
      <c r="AV80" s="979"/>
      <c r="AW80" s="979"/>
      <c r="AX80" s="979"/>
      <c r="AY80" s="980"/>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t="s">
        <v>568</v>
      </c>
      <c r="C81" s="975"/>
      <c r="D81" s="975"/>
      <c r="E81" s="975"/>
      <c r="F81" s="975"/>
      <c r="G81" s="975"/>
      <c r="H81" s="975"/>
      <c r="I81" s="975"/>
      <c r="J81" s="975"/>
      <c r="K81" s="975"/>
      <c r="L81" s="975"/>
      <c r="M81" s="975"/>
      <c r="N81" s="975"/>
      <c r="O81" s="975"/>
      <c r="P81" s="976"/>
      <c r="Q81" s="977">
        <v>345</v>
      </c>
      <c r="R81" s="971"/>
      <c r="S81" s="971"/>
      <c r="T81" s="971"/>
      <c r="U81" s="971"/>
      <c r="V81" s="971">
        <v>328</v>
      </c>
      <c r="W81" s="971"/>
      <c r="X81" s="971"/>
      <c r="Y81" s="971"/>
      <c r="Z81" s="971"/>
      <c r="AA81" s="971">
        <v>17</v>
      </c>
      <c r="AB81" s="971"/>
      <c r="AC81" s="971"/>
      <c r="AD81" s="971"/>
      <c r="AE81" s="971"/>
      <c r="AF81" s="971">
        <v>17</v>
      </c>
      <c r="AG81" s="971"/>
      <c r="AH81" s="971"/>
      <c r="AI81" s="971"/>
      <c r="AJ81" s="971"/>
      <c r="AK81" s="971" t="s">
        <v>553</v>
      </c>
      <c r="AL81" s="971"/>
      <c r="AM81" s="971"/>
      <c r="AN81" s="971"/>
      <c r="AO81" s="971"/>
      <c r="AP81" s="971">
        <v>412</v>
      </c>
      <c r="AQ81" s="971"/>
      <c r="AR81" s="971"/>
      <c r="AS81" s="971"/>
      <c r="AT81" s="971"/>
      <c r="AU81" s="971" t="s">
        <v>553</v>
      </c>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294</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294</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294</v>
      </c>
      <c r="DR109" s="896"/>
      <c r="DS109" s="896"/>
      <c r="DT109" s="896"/>
      <c r="DU109" s="897"/>
      <c r="DV109" s="898" t="s">
        <v>409</v>
      </c>
      <c r="DW109" s="896"/>
      <c r="DX109" s="896"/>
      <c r="DY109" s="896"/>
      <c r="DZ109" s="929"/>
    </row>
    <row r="110" spans="1:131" s="218" customFormat="1" ht="26.25" customHeight="1" x14ac:dyDescent="0.15">
      <c r="A110" s="809" t="s">
        <v>411</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2003598</v>
      </c>
      <c r="AB110" s="889"/>
      <c r="AC110" s="889"/>
      <c r="AD110" s="889"/>
      <c r="AE110" s="890"/>
      <c r="AF110" s="891">
        <v>1975784</v>
      </c>
      <c r="AG110" s="889"/>
      <c r="AH110" s="889"/>
      <c r="AI110" s="889"/>
      <c r="AJ110" s="890"/>
      <c r="AK110" s="891">
        <v>2004985</v>
      </c>
      <c r="AL110" s="889"/>
      <c r="AM110" s="889"/>
      <c r="AN110" s="889"/>
      <c r="AO110" s="890"/>
      <c r="AP110" s="892">
        <v>17.7</v>
      </c>
      <c r="AQ110" s="893"/>
      <c r="AR110" s="893"/>
      <c r="AS110" s="893"/>
      <c r="AT110" s="894"/>
      <c r="AU110" s="930" t="s">
        <v>69</v>
      </c>
      <c r="AV110" s="931"/>
      <c r="AW110" s="931"/>
      <c r="AX110" s="931"/>
      <c r="AY110" s="931"/>
      <c r="AZ110" s="860" t="s">
        <v>412</v>
      </c>
      <c r="BA110" s="810"/>
      <c r="BB110" s="810"/>
      <c r="BC110" s="810"/>
      <c r="BD110" s="810"/>
      <c r="BE110" s="810"/>
      <c r="BF110" s="810"/>
      <c r="BG110" s="810"/>
      <c r="BH110" s="810"/>
      <c r="BI110" s="810"/>
      <c r="BJ110" s="810"/>
      <c r="BK110" s="810"/>
      <c r="BL110" s="810"/>
      <c r="BM110" s="810"/>
      <c r="BN110" s="810"/>
      <c r="BO110" s="810"/>
      <c r="BP110" s="811"/>
      <c r="BQ110" s="861">
        <v>19710531</v>
      </c>
      <c r="BR110" s="842"/>
      <c r="BS110" s="842"/>
      <c r="BT110" s="842"/>
      <c r="BU110" s="842"/>
      <c r="BV110" s="842">
        <v>19217437</v>
      </c>
      <c r="BW110" s="842"/>
      <c r="BX110" s="842"/>
      <c r="BY110" s="842"/>
      <c r="BZ110" s="842"/>
      <c r="CA110" s="842">
        <v>18978972</v>
      </c>
      <c r="CB110" s="842"/>
      <c r="CC110" s="842"/>
      <c r="CD110" s="842"/>
      <c r="CE110" s="842"/>
      <c r="CF110" s="866">
        <v>167.1</v>
      </c>
      <c r="CG110" s="867"/>
      <c r="CH110" s="867"/>
      <c r="CI110" s="867"/>
      <c r="CJ110" s="867"/>
      <c r="CK110" s="926" t="s">
        <v>413</v>
      </c>
      <c r="CL110" s="819"/>
      <c r="CM110" s="860" t="s">
        <v>414</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416</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420</v>
      </c>
      <c r="BA112" s="752"/>
      <c r="BB112" s="752"/>
      <c r="BC112" s="752"/>
      <c r="BD112" s="752"/>
      <c r="BE112" s="752"/>
      <c r="BF112" s="752"/>
      <c r="BG112" s="752"/>
      <c r="BH112" s="752"/>
      <c r="BI112" s="752"/>
      <c r="BJ112" s="752"/>
      <c r="BK112" s="752"/>
      <c r="BL112" s="752"/>
      <c r="BM112" s="752"/>
      <c r="BN112" s="752"/>
      <c r="BO112" s="752"/>
      <c r="BP112" s="753"/>
      <c r="BQ112" s="789">
        <v>3050272</v>
      </c>
      <c r="BR112" s="790"/>
      <c r="BS112" s="790"/>
      <c r="BT112" s="790"/>
      <c r="BU112" s="790"/>
      <c r="BV112" s="790">
        <v>3033671</v>
      </c>
      <c r="BW112" s="790"/>
      <c r="BX112" s="790"/>
      <c r="BY112" s="790"/>
      <c r="BZ112" s="790"/>
      <c r="CA112" s="790">
        <v>3004187</v>
      </c>
      <c r="CB112" s="790"/>
      <c r="CC112" s="790"/>
      <c r="CD112" s="790"/>
      <c r="CE112" s="790"/>
      <c r="CF112" s="875">
        <v>26.4</v>
      </c>
      <c r="CG112" s="876"/>
      <c r="CH112" s="876"/>
      <c r="CI112" s="876"/>
      <c r="CJ112" s="876"/>
      <c r="CK112" s="927"/>
      <c r="CL112" s="821"/>
      <c r="CM112" s="817"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246283</v>
      </c>
      <c r="AB113" s="919"/>
      <c r="AC113" s="919"/>
      <c r="AD113" s="919"/>
      <c r="AE113" s="920"/>
      <c r="AF113" s="921">
        <v>276408</v>
      </c>
      <c r="AG113" s="919"/>
      <c r="AH113" s="919"/>
      <c r="AI113" s="919"/>
      <c r="AJ113" s="920"/>
      <c r="AK113" s="921">
        <v>280486</v>
      </c>
      <c r="AL113" s="919"/>
      <c r="AM113" s="919"/>
      <c r="AN113" s="919"/>
      <c r="AO113" s="920"/>
      <c r="AP113" s="922">
        <v>2.5</v>
      </c>
      <c r="AQ113" s="923"/>
      <c r="AR113" s="923"/>
      <c r="AS113" s="923"/>
      <c r="AT113" s="924"/>
      <c r="AU113" s="932"/>
      <c r="AV113" s="933"/>
      <c r="AW113" s="933"/>
      <c r="AX113" s="933"/>
      <c r="AY113" s="933"/>
      <c r="AZ113" s="817" t="s">
        <v>423</v>
      </c>
      <c r="BA113" s="752"/>
      <c r="BB113" s="752"/>
      <c r="BC113" s="752"/>
      <c r="BD113" s="752"/>
      <c r="BE113" s="752"/>
      <c r="BF113" s="752"/>
      <c r="BG113" s="752"/>
      <c r="BH113" s="752"/>
      <c r="BI113" s="752"/>
      <c r="BJ113" s="752"/>
      <c r="BK113" s="752"/>
      <c r="BL113" s="752"/>
      <c r="BM113" s="752"/>
      <c r="BN113" s="752"/>
      <c r="BO113" s="752"/>
      <c r="BP113" s="753"/>
      <c r="BQ113" s="789">
        <v>571729</v>
      </c>
      <c r="BR113" s="790"/>
      <c r="BS113" s="790"/>
      <c r="BT113" s="790"/>
      <c r="BU113" s="790"/>
      <c r="BV113" s="790">
        <v>529909</v>
      </c>
      <c r="BW113" s="790"/>
      <c r="BX113" s="790"/>
      <c r="BY113" s="790"/>
      <c r="BZ113" s="790"/>
      <c r="CA113" s="790">
        <v>559916</v>
      </c>
      <c r="CB113" s="790"/>
      <c r="CC113" s="790"/>
      <c r="CD113" s="790"/>
      <c r="CE113" s="790"/>
      <c r="CF113" s="875">
        <v>4.9000000000000004</v>
      </c>
      <c r="CG113" s="876"/>
      <c r="CH113" s="876"/>
      <c r="CI113" s="876"/>
      <c r="CJ113" s="876"/>
      <c r="CK113" s="927"/>
      <c r="CL113" s="821"/>
      <c r="CM113" s="817"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82155</v>
      </c>
      <c r="AB114" s="780"/>
      <c r="AC114" s="780"/>
      <c r="AD114" s="780"/>
      <c r="AE114" s="781"/>
      <c r="AF114" s="782">
        <v>80043</v>
      </c>
      <c r="AG114" s="780"/>
      <c r="AH114" s="780"/>
      <c r="AI114" s="780"/>
      <c r="AJ114" s="781"/>
      <c r="AK114" s="782">
        <v>101930</v>
      </c>
      <c r="AL114" s="780"/>
      <c r="AM114" s="780"/>
      <c r="AN114" s="780"/>
      <c r="AO114" s="781"/>
      <c r="AP114" s="824">
        <v>0.9</v>
      </c>
      <c r="AQ114" s="825"/>
      <c r="AR114" s="825"/>
      <c r="AS114" s="825"/>
      <c r="AT114" s="826"/>
      <c r="AU114" s="932"/>
      <c r="AV114" s="933"/>
      <c r="AW114" s="933"/>
      <c r="AX114" s="933"/>
      <c r="AY114" s="933"/>
      <c r="AZ114" s="817" t="s">
        <v>426</v>
      </c>
      <c r="BA114" s="752"/>
      <c r="BB114" s="752"/>
      <c r="BC114" s="752"/>
      <c r="BD114" s="752"/>
      <c r="BE114" s="752"/>
      <c r="BF114" s="752"/>
      <c r="BG114" s="752"/>
      <c r="BH114" s="752"/>
      <c r="BI114" s="752"/>
      <c r="BJ114" s="752"/>
      <c r="BK114" s="752"/>
      <c r="BL114" s="752"/>
      <c r="BM114" s="752"/>
      <c r="BN114" s="752"/>
      <c r="BO114" s="752"/>
      <c r="BP114" s="753"/>
      <c r="BQ114" s="789">
        <v>317034</v>
      </c>
      <c r="BR114" s="790"/>
      <c r="BS114" s="790"/>
      <c r="BT114" s="790"/>
      <c r="BU114" s="790"/>
      <c r="BV114" s="790">
        <v>243999</v>
      </c>
      <c r="BW114" s="790"/>
      <c r="BX114" s="790"/>
      <c r="BY114" s="790"/>
      <c r="BZ114" s="790"/>
      <c r="CA114" s="790">
        <v>219080</v>
      </c>
      <c r="CB114" s="790"/>
      <c r="CC114" s="790"/>
      <c r="CD114" s="790"/>
      <c r="CE114" s="790"/>
      <c r="CF114" s="875">
        <v>1.9</v>
      </c>
      <c r="CG114" s="876"/>
      <c r="CH114" s="876"/>
      <c r="CI114" s="876"/>
      <c r="CJ114" s="876"/>
      <c r="CK114" s="927"/>
      <c r="CL114" s="821"/>
      <c r="CM114" s="817"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429</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1</v>
      </c>
      <c r="AG116" s="780"/>
      <c r="AH116" s="780"/>
      <c r="AI116" s="780"/>
      <c r="AJ116" s="781"/>
      <c r="AK116" s="782">
        <v>320</v>
      </c>
      <c r="AL116" s="780"/>
      <c r="AM116" s="780"/>
      <c r="AN116" s="780"/>
      <c r="AO116" s="781"/>
      <c r="AP116" s="824">
        <v>0</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2332036</v>
      </c>
      <c r="AB117" s="903"/>
      <c r="AC117" s="903"/>
      <c r="AD117" s="903"/>
      <c r="AE117" s="904"/>
      <c r="AF117" s="905">
        <v>2332236</v>
      </c>
      <c r="AG117" s="903"/>
      <c r="AH117" s="903"/>
      <c r="AI117" s="903"/>
      <c r="AJ117" s="904"/>
      <c r="AK117" s="905">
        <v>2387721</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294</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413</v>
      </c>
      <c r="B119" s="819"/>
      <c r="C119" s="860" t="s">
        <v>414</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439</v>
      </c>
      <c r="BP119" s="878"/>
      <c r="BQ119" s="879">
        <v>23649566</v>
      </c>
      <c r="BR119" s="845"/>
      <c r="BS119" s="845"/>
      <c r="BT119" s="845"/>
      <c r="BU119" s="845"/>
      <c r="BV119" s="845">
        <v>23025016</v>
      </c>
      <c r="BW119" s="845"/>
      <c r="BX119" s="845"/>
      <c r="BY119" s="845"/>
      <c r="BZ119" s="845"/>
      <c r="CA119" s="845">
        <v>22762155</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10"/>
      <c r="BB120" s="810"/>
      <c r="BC120" s="810"/>
      <c r="BD120" s="810"/>
      <c r="BE120" s="810"/>
      <c r="BF120" s="810"/>
      <c r="BG120" s="810"/>
      <c r="BH120" s="810"/>
      <c r="BI120" s="810"/>
      <c r="BJ120" s="810"/>
      <c r="BK120" s="810"/>
      <c r="BL120" s="810"/>
      <c r="BM120" s="810"/>
      <c r="BN120" s="810"/>
      <c r="BO120" s="810"/>
      <c r="BP120" s="811"/>
      <c r="BQ120" s="861">
        <v>7230333</v>
      </c>
      <c r="BR120" s="842"/>
      <c r="BS120" s="842"/>
      <c r="BT120" s="842"/>
      <c r="BU120" s="842"/>
      <c r="BV120" s="842">
        <v>7029183</v>
      </c>
      <c r="BW120" s="842"/>
      <c r="BX120" s="842"/>
      <c r="BY120" s="842"/>
      <c r="BZ120" s="842"/>
      <c r="CA120" s="842">
        <v>8144039</v>
      </c>
      <c r="CB120" s="842"/>
      <c r="CC120" s="842"/>
      <c r="CD120" s="842"/>
      <c r="CE120" s="842"/>
      <c r="CF120" s="866">
        <v>71.7</v>
      </c>
      <c r="CG120" s="867"/>
      <c r="CH120" s="867"/>
      <c r="CI120" s="867"/>
      <c r="CJ120" s="867"/>
      <c r="CK120" s="868" t="s">
        <v>443</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3050272</v>
      </c>
      <c r="DH120" s="842"/>
      <c r="DI120" s="842"/>
      <c r="DJ120" s="842"/>
      <c r="DK120" s="842"/>
      <c r="DL120" s="842">
        <v>3033671</v>
      </c>
      <c r="DM120" s="842"/>
      <c r="DN120" s="842"/>
      <c r="DO120" s="842"/>
      <c r="DP120" s="842"/>
      <c r="DQ120" s="842">
        <v>3004187</v>
      </c>
      <c r="DR120" s="842"/>
      <c r="DS120" s="842"/>
      <c r="DT120" s="842"/>
      <c r="DU120" s="842"/>
      <c r="DV120" s="843">
        <v>26.4</v>
      </c>
      <c r="DW120" s="843"/>
      <c r="DX120" s="843"/>
      <c r="DY120" s="843"/>
      <c r="DZ120" s="844"/>
    </row>
    <row r="121" spans="1:130" s="218" customFormat="1" ht="26.25" customHeight="1" x14ac:dyDescent="0.15">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445</v>
      </c>
      <c r="BA121" s="752"/>
      <c r="BB121" s="752"/>
      <c r="BC121" s="752"/>
      <c r="BD121" s="752"/>
      <c r="BE121" s="752"/>
      <c r="BF121" s="752"/>
      <c r="BG121" s="752"/>
      <c r="BH121" s="752"/>
      <c r="BI121" s="752"/>
      <c r="BJ121" s="752"/>
      <c r="BK121" s="752"/>
      <c r="BL121" s="752"/>
      <c r="BM121" s="752"/>
      <c r="BN121" s="752"/>
      <c r="BO121" s="752"/>
      <c r="BP121" s="753"/>
      <c r="BQ121" s="789" t="s">
        <v>122</v>
      </c>
      <c r="BR121" s="790"/>
      <c r="BS121" s="790"/>
      <c r="BT121" s="790"/>
      <c r="BU121" s="790"/>
      <c r="BV121" s="790" t="s">
        <v>122</v>
      </c>
      <c r="BW121" s="790"/>
      <c r="BX121" s="790"/>
      <c r="BY121" s="790"/>
      <c r="BZ121" s="790"/>
      <c r="CA121" s="790" t="s">
        <v>122</v>
      </c>
      <c r="CB121" s="790"/>
      <c r="CC121" s="790"/>
      <c r="CD121" s="790"/>
      <c r="CE121" s="790"/>
      <c r="CF121" s="875" t="s">
        <v>122</v>
      </c>
      <c r="CG121" s="876"/>
      <c r="CH121" s="876"/>
      <c r="CI121" s="876"/>
      <c r="CJ121" s="876"/>
      <c r="CK121" s="869"/>
      <c r="CL121" s="855"/>
      <c r="CM121" s="855"/>
      <c r="CN121" s="855"/>
      <c r="CO121" s="856"/>
      <c r="CP121" s="835" t="s">
        <v>389</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t="s">
        <v>122</v>
      </c>
      <c r="DM121" s="790"/>
      <c r="DN121" s="790"/>
      <c r="DO121" s="790"/>
      <c r="DP121" s="790"/>
      <c r="DQ121" s="790" t="s">
        <v>122</v>
      </c>
      <c r="DR121" s="790"/>
      <c r="DS121" s="790"/>
      <c r="DT121" s="790"/>
      <c r="DU121" s="790"/>
      <c r="DV121" s="796" t="s">
        <v>122</v>
      </c>
      <c r="DW121" s="796"/>
      <c r="DX121" s="796"/>
      <c r="DY121" s="796"/>
      <c r="DZ121" s="797"/>
    </row>
    <row r="122" spans="1:130" s="218" customFormat="1" ht="26.25" customHeight="1" x14ac:dyDescent="0.15">
      <c r="A122" s="820"/>
      <c r="B122" s="821"/>
      <c r="C122" s="817"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16669019</v>
      </c>
      <c r="BR122" s="845"/>
      <c r="BS122" s="845"/>
      <c r="BT122" s="845"/>
      <c r="BU122" s="845"/>
      <c r="BV122" s="845">
        <v>15648118</v>
      </c>
      <c r="BW122" s="845"/>
      <c r="BX122" s="845"/>
      <c r="BY122" s="845"/>
      <c r="BZ122" s="845"/>
      <c r="CA122" s="845">
        <v>15043768</v>
      </c>
      <c r="CB122" s="845"/>
      <c r="CC122" s="845"/>
      <c r="CD122" s="845"/>
      <c r="CE122" s="845"/>
      <c r="CF122" s="846">
        <v>132.4</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18" customFormat="1" ht="26.25" customHeight="1" x14ac:dyDescent="0.15">
      <c r="A123" s="820"/>
      <c r="B123" s="821"/>
      <c r="C123" s="817"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447</v>
      </c>
      <c r="BP123" s="878"/>
      <c r="BQ123" s="832">
        <v>23899352</v>
      </c>
      <c r="BR123" s="833"/>
      <c r="BS123" s="833"/>
      <c r="BT123" s="833"/>
      <c r="BU123" s="833"/>
      <c r="BV123" s="833">
        <v>22677301</v>
      </c>
      <c r="BW123" s="833"/>
      <c r="BX123" s="833"/>
      <c r="BY123" s="833"/>
      <c r="BZ123" s="833"/>
      <c r="CA123" s="833">
        <v>23187807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7"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v>3.1</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450</v>
      </c>
      <c r="CL125" s="852"/>
      <c r="CM125" s="852"/>
      <c r="CN125" s="852"/>
      <c r="CO125" s="853"/>
      <c r="CP125" s="860" t="s">
        <v>451</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452</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454</v>
      </c>
      <c r="AY127" s="814"/>
      <c r="AZ127" s="814"/>
      <c r="BA127" s="814"/>
      <c r="BB127" s="814"/>
      <c r="BC127" s="814"/>
      <c r="BD127" s="814"/>
      <c r="BE127" s="815"/>
      <c r="BF127" s="813" t="s">
        <v>455</v>
      </c>
      <c r="BG127" s="814"/>
      <c r="BH127" s="814"/>
      <c r="BI127" s="814"/>
      <c r="BJ127" s="814"/>
      <c r="BK127" s="814"/>
      <c r="BL127" s="815"/>
      <c r="BM127" s="813" t="s">
        <v>456</v>
      </c>
      <c r="BN127" s="814"/>
      <c r="BO127" s="814"/>
      <c r="BP127" s="814"/>
      <c r="BQ127" s="814"/>
      <c r="BR127" s="814"/>
      <c r="BS127" s="815"/>
      <c r="BT127" s="813" t="s">
        <v>457</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458</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459</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460</v>
      </c>
      <c r="X128" s="800"/>
      <c r="Y128" s="800"/>
      <c r="Z128" s="801"/>
      <c r="AA128" s="802">
        <v>3603</v>
      </c>
      <c r="AB128" s="803"/>
      <c r="AC128" s="803"/>
      <c r="AD128" s="803"/>
      <c r="AE128" s="804"/>
      <c r="AF128" s="805">
        <v>611</v>
      </c>
      <c r="AG128" s="803"/>
      <c r="AH128" s="803"/>
      <c r="AI128" s="803"/>
      <c r="AJ128" s="804"/>
      <c r="AK128" s="805">
        <v>24464</v>
      </c>
      <c r="AL128" s="803"/>
      <c r="AM128" s="803"/>
      <c r="AN128" s="803"/>
      <c r="AO128" s="804"/>
      <c r="AP128" s="806"/>
      <c r="AQ128" s="807"/>
      <c r="AR128" s="807"/>
      <c r="AS128" s="807"/>
      <c r="AT128" s="808"/>
      <c r="AU128" s="220"/>
      <c r="AV128" s="220"/>
      <c r="AW128" s="220"/>
      <c r="AX128" s="809" t="s">
        <v>461</v>
      </c>
      <c r="AY128" s="810"/>
      <c r="AZ128" s="810"/>
      <c r="BA128" s="810"/>
      <c r="BB128" s="810"/>
      <c r="BC128" s="810"/>
      <c r="BD128" s="810"/>
      <c r="BE128" s="811"/>
      <c r="BF128" s="786" t="s">
        <v>122</v>
      </c>
      <c r="BG128" s="787"/>
      <c r="BH128" s="787"/>
      <c r="BI128" s="787"/>
      <c r="BJ128" s="787"/>
      <c r="BK128" s="787"/>
      <c r="BL128" s="812"/>
      <c r="BM128" s="786">
        <v>12.95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462</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12257712</v>
      </c>
      <c r="AB129" s="780"/>
      <c r="AC129" s="780"/>
      <c r="AD129" s="780"/>
      <c r="AE129" s="781"/>
      <c r="AF129" s="782">
        <v>12531009</v>
      </c>
      <c r="AG129" s="780"/>
      <c r="AH129" s="780"/>
      <c r="AI129" s="780"/>
      <c r="AJ129" s="781"/>
      <c r="AK129" s="782">
        <v>12948762</v>
      </c>
      <c r="AL129" s="780"/>
      <c r="AM129" s="780"/>
      <c r="AN129" s="780"/>
      <c r="AO129" s="781"/>
      <c r="AP129" s="783"/>
      <c r="AQ129" s="784"/>
      <c r="AR129" s="784"/>
      <c r="AS129" s="784"/>
      <c r="AT129" s="785"/>
      <c r="AU129" s="221"/>
      <c r="AV129" s="221"/>
      <c r="AW129" s="221"/>
      <c r="AX129" s="751" t="s">
        <v>464</v>
      </c>
      <c r="AY129" s="752"/>
      <c r="AZ129" s="752"/>
      <c r="BA129" s="752"/>
      <c r="BB129" s="752"/>
      <c r="BC129" s="752"/>
      <c r="BD129" s="752"/>
      <c r="BE129" s="753"/>
      <c r="BF129" s="770" t="s">
        <v>122</v>
      </c>
      <c r="BG129" s="771"/>
      <c r="BH129" s="771"/>
      <c r="BI129" s="771"/>
      <c r="BJ129" s="771"/>
      <c r="BK129" s="771"/>
      <c r="BL129" s="772"/>
      <c r="BM129" s="770">
        <v>17.95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1717600</v>
      </c>
      <c r="AB130" s="780"/>
      <c r="AC130" s="780"/>
      <c r="AD130" s="780"/>
      <c r="AE130" s="781"/>
      <c r="AF130" s="782">
        <v>1650618</v>
      </c>
      <c r="AG130" s="780"/>
      <c r="AH130" s="780"/>
      <c r="AI130" s="780"/>
      <c r="AJ130" s="781"/>
      <c r="AK130" s="782">
        <v>1590136</v>
      </c>
      <c r="AL130" s="780"/>
      <c r="AM130" s="780"/>
      <c r="AN130" s="780"/>
      <c r="AO130" s="781"/>
      <c r="AP130" s="783"/>
      <c r="AQ130" s="784"/>
      <c r="AR130" s="784"/>
      <c r="AS130" s="784"/>
      <c r="AT130" s="785"/>
      <c r="AU130" s="221"/>
      <c r="AV130" s="221"/>
      <c r="AW130" s="221"/>
      <c r="AX130" s="751" t="s">
        <v>467</v>
      </c>
      <c r="AY130" s="752"/>
      <c r="AZ130" s="752"/>
      <c r="BA130" s="752"/>
      <c r="BB130" s="752"/>
      <c r="BC130" s="752"/>
      <c r="BD130" s="752"/>
      <c r="BE130" s="753"/>
      <c r="BF130" s="754">
        <v>6.2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10540112</v>
      </c>
      <c r="AB131" s="764"/>
      <c r="AC131" s="764"/>
      <c r="AD131" s="764"/>
      <c r="AE131" s="765"/>
      <c r="AF131" s="766">
        <v>10880391</v>
      </c>
      <c r="AG131" s="764"/>
      <c r="AH131" s="764"/>
      <c r="AI131" s="764"/>
      <c r="AJ131" s="765"/>
      <c r="AK131" s="766">
        <v>11358626</v>
      </c>
      <c r="AL131" s="764"/>
      <c r="AM131" s="764"/>
      <c r="AN131" s="764"/>
      <c r="AO131" s="765"/>
      <c r="AP131" s="767"/>
      <c r="AQ131" s="768"/>
      <c r="AR131" s="768"/>
      <c r="AS131" s="768"/>
      <c r="AT131" s="769"/>
      <c r="AU131" s="221"/>
      <c r="AV131" s="221"/>
      <c r="AW131" s="221"/>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5.795317925</v>
      </c>
      <c r="AB132" s="745"/>
      <c r="AC132" s="745"/>
      <c r="AD132" s="745"/>
      <c r="AE132" s="746"/>
      <c r="AF132" s="747">
        <v>6.2590305810000002</v>
      </c>
      <c r="AG132" s="745"/>
      <c r="AH132" s="745"/>
      <c r="AI132" s="745"/>
      <c r="AJ132" s="746"/>
      <c r="AK132" s="747">
        <v>6.8064658519999996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5.8</v>
      </c>
      <c r="AB133" s="724"/>
      <c r="AC133" s="724"/>
      <c r="AD133" s="724"/>
      <c r="AE133" s="725"/>
      <c r="AF133" s="723">
        <v>5.8</v>
      </c>
      <c r="AG133" s="724"/>
      <c r="AH133" s="724"/>
      <c r="AI133" s="724"/>
      <c r="AJ133" s="725"/>
      <c r="AK133" s="723">
        <v>6.2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d/eEiVHP5xqxgGpEVoJt7OHKW2VviqdwfFYXzFZbuojQnv2KuQ3n1k3lapqDiyk9WK0xiMEndS8nBMPpr5Ubw==" saltValue="uzj4A1LV6zvFP6srF95nCg==" spinCount="100000" sheet="1" objects="1" scenarios="1" formatRows="0"/>
  <mergeCells count="2035">
    <mergeCell ref="AF78:AJ78"/>
    <mergeCell ref="AA78:AE78"/>
    <mergeCell ref="V78:Z78"/>
    <mergeCell ref="Q78:U78"/>
    <mergeCell ref="B78:P78"/>
    <mergeCell ref="AU74:AY74"/>
    <mergeCell ref="AP74:AT74"/>
    <mergeCell ref="AU75:AY75"/>
    <mergeCell ref="AP75:AT75"/>
    <mergeCell ref="AK75:AO75"/>
    <mergeCell ref="AF75:AJ75"/>
    <mergeCell ref="AA75:AE75"/>
    <mergeCell ref="V75:Z75"/>
    <mergeCell ref="Q75:U75"/>
    <mergeCell ref="B75:P75"/>
    <mergeCell ref="AU73:AY73"/>
    <mergeCell ref="AP73:AT73"/>
    <mergeCell ref="AK73:AO73"/>
    <mergeCell ref="AF73:AJ73"/>
    <mergeCell ref="AA73:AE73"/>
    <mergeCell ref="V73:Z73"/>
    <mergeCell ref="Q73:U73"/>
    <mergeCell ref="B73:P73"/>
    <mergeCell ref="AK74:AO74"/>
    <mergeCell ref="AF74:AJ74"/>
    <mergeCell ref="AA74:AE74"/>
    <mergeCell ref="V74:Z74"/>
    <mergeCell ref="Q74:U74"/>
    <mergeCell ref="B74:P74"/>
    <mergeCell ref="A2:BI2"/>
    <mergeCell ref="DJ2:DO2"/>
    <mergeCell ref="DQ2:DZ2"/>
    <mergeCell ref="A4:AY4"/>
    <mergeCell ref="BQ4:DZ4"/>
    <mergeCell ref="A5:P6"/>
    <mergeCell ref="Q5:U6"/>
    <mergeCell ref="V5:Z6"/>
    <mergeCell ref="AA5:AE6"/>
    <mergeCell ref="AF5:AJ6"/>
    <mergeCell ref="DL7:DP7"/>
    <mergeCell ref="DQ7:DU7"/>
    <mergeCell ref="DV7:DZ7"/>
    <mergeCell ref="AU78:AY78"/>
    <mergeCell ref="AP78:AT78"/>
    <mergeCell ref="AU79:AY79"/>
    <mergeCell ref="AP79:AT79"/>
    <mergeCell ref="AK79:AO79"/>
    <mergeCell ref="AF79:AJ79"/>
    <mergeCell ref="AA79:AE79"/>
    <mergeCell ref="V79:Z79"/>
    <mergeCell ref="Q79:U79"/>
    <mergeCell ref="B79:P79"/>
    <mergeCell ref="AU77:AY77"/>
    <mergeCell ref="AP77:AT77"/>
    <mergeCell ref="AK77:AO77"/>
    <mergeCell ref="AF77:AJ77"/>
    <mergeCell ref="AA77:AE77"/>
    <mergeCell ref="V77:Z77"/>
    <mergeCell ref="Q77:U77"/>
    <mergeCell ref="B77:P77"/>
    <mergeCell ref="AK78:AO7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AK71:AO71"/>
    <mergeCell ref="AF71:AJ71"/>
    <mergeCell ref="AA71:AE71"/>
    <mergeCell ref="V71:Z71"/>
    <mergeCell ref="Q71:U71"/>
    <mergeCell ref="B71:P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S77:CG77"/>
    <mergeCell ref="CH77:CL77"/>
    <mergeCell ref="CM77:CQ77"/>
    <mergeCell ref="CR77:CV77"/>
    <mergeCell ref="CW77:DA77"/>
    <mergeCell ref="DB77:DF77"/>
    <mergeCell ref="DV76:DZ76"/>
    <mergeCell ref="AZ77:BD77"/>
    <mergeCell ref="CR76:CV76"/>
    <mergeCell ref="CW76:DA76"/>
    <mergeCell ref="DB76:DF76"/>
    <mergeCell ref="DG76:DK76"/>
    <mergeCell ref="DL76:DP76"/>
    <mergeCell ref="DQ76:DU76"/>
    <mergeCell ref="DV78:DZ78"/>
    <mergeCell ref="AZ79:BD79"/>
    <mergeCell ref="CR78:CV78"/>
    <mergeCell ref="CW78:DA78"/>
    <mergeCell ref="DB78:DF78"/>
    <mergeCell ref="DG78:DK78"/>
    <mergeCell ref="DL78:DP78"/>
    <mergeCell ref="DQ78:DU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64" zoomScaleNormal="85" zoomScaleSheetLayoutView="100" workbookViewId="0">
      <selection activeCell="CN74" sqref="CN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473</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6q33lO/kOnWFdGyRmD4UmxpM3lbpsodl9o7+Tqeh/j2quf0j4o22mnsc3IYCtwKQ4OmV/7/ZZVYOCCnPZVvog==" saltValue="UUI+/brym6cz6J9TnJti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Normal="100" zoomScaleSheetLayoutView="55" workbookViewId="0">
      <selection activeCell="DL56" sqref="DL5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Vm7MQ6dUY4jY1ZoLqVkv5NIypiK5XW7cLTT/zBgLKWarH2J4XsDLnerayV86sheVWd5Fd2WZ0RTIuc5vwuU2w==" saltValue="GnhYcgGzjQ7X5TMTf3E4x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28" workbookViewId="0">
      <selection activeCell="AK47" sqref="AK47"/>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476</v>
      </c>
      <c r="AP7" s="260"/>
      <c r="AQ7" s="261" t="s">
        <v>477</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478</v>
      </c>
      <c r="AQ8" s="267" t="s">
        <v>479</v>
      </c>
      <c r="AR8" s="268" t="s">
        <v>480</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481</v>
      </c>
      <c r="AL9" s="1131"/>
      <c r="AM9" s="1131"/>
      <c r="AN9" s="1132"/>
      <c r="AO9" s="269">
        <v>3071913</v>
      </c>
      <c r="AP9" s="269">
        <v>65459</v>
      </c>
      <c r="AQ9" s="270">
        <v>99044</v>
      </c>
      <c r="AR9" s="271">
        <v>-33.9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482</v>
      </c>
      <c r="AL10" s="1131"/>
      <c r="AM10" s="1131"/>
      <c r="AN10" s="1132"/>
      <c r="AO10" s="272">
        <v>531167</v>
      </c>
      <c r="AP10" s="272">
        <v>11319</v>
      </c>
      <c r="AQ10" s="273">
        <v>12597</v>
      </c>
      <c r="AR10" s="274">
        <v>-10.1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483</v>
      </c>
      <c r="AL11" s="1131"/>
      <c r="AM11" s="1131"/>
      <c r="AN11" s="1132"/>
      <c r="AO11" s="272">
        <v>95348</v>
      </c>
      <c r="AP11" s="272">
        <v>2032</v>
      </c>
      <c r="AQ11" s="273">
        <v>1194</v>
      </c>
      <c r="AR11" s="274">
        <v>70.2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484</v>
      </c>
      <c r="AL12" s="1131"/>
      <c r="AM12" s="1131"/>
      <c r="AN12" s="1132"/>
      <c r="AO12" s="272" t="s">
        <v>485</v>
      </c>
      <c r="AP12" s="272" t="s">
        <v>485</v>
      </c>
      <c r="AQ12" s="273">
        <v>18</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486</v>
      </c>
      <c r="AL13" s="1131"/>
      <c r="AM13" s="1131"/>
      <c r="AN13" s="1132"/>
      <c r="AO13" s="272">
        <v>189271</v>
      </c>
      <c r="AP13" s="272">
        <v>4033</v>
      </c>
      <c r="AQ13" s="273">
        <v>3890</v>
      </c>
      <c r="AR13" s="274">
        <v>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487</v>
      </c>
      <c r="AL14" s="1131"/>
      <c r="AM14" s="1131"/>
      <c r="AN14" s="1132"/>
      <c r="AO14" s="272">
        <v>55500</v>
      </c>
      <c r="AP14" s="272">
        <v>1183</v>
      </c>
      <c r="AQ14" s="273">
        <v>1837</v>
      </c>
      <c r="AR14" s="274">
        <v>-35.6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488</v>
      </c>
      <c r="AL15" s="1134"/>
      <c r="AM15" s="1134"/>
      <c r="AN15" s="1135"/>
      <c r="AO15" s="272">
        <v>-170495</v>
      </c>
      <c r="AP15" s="272">
        <v>-3633</v>
      </c>
      <c r="AQ15" s="273">
        <v>-6318</v>
      </c>
      <c r="AR15" s="274">
        <v>-42.5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3772704</v>
      </c>
      <c r="AP16" s="272">
        <v>80392</v>
      </c>
      <c r="AQ16" s="273">
        <v>112262</v>
      </c>
      <c r="AR16" s="274">
        <v>-28.4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493</v>
      </c>
      <c r="AL21" s="1137"/>
      <c r="AM21" s="1137"/>
      <c r="AN21" s="1138"/>
      <c r="AO21" s="285">
        <v>6.67</v>
      </c>
      <c r="AP21" s="286">
        <v>9.26</v>
      </c>
      <c r="AQ21" s="287">
        <v>-2.59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494</v>
      </c>
      <c r="AL22" s="1137"/>
      <c r="AM22" s="1137"/>
      <c r="AN22" s="1138"/>
      <c r="AO22" s="290">
        <v>97.6</v>
      </c>
      <c r="AP22" s="291">
        <v>97.3</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476</v>
      </c>
      <c r="AP30" s="260"/>
      <c r="AQ30" s="261" t="s">
        <v>477</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478</v>
      </c>
      <c r="AQ31" s="267" t="s">
        <v>479</v>
      </c>
      <c r="AR31" s="268" t="s">
        <v>480</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498</v>
      </c>
      <c r="AL32" s="1121"/>
      <c r="AM32" s="1121"/>
      <c r="AN32" s="1122"/>
      <c r="AO32" s="300">
        <v>2004985</v>
      </c>
      <c r="AP32" s="300">
        <v>42724</v>
      </c>
      <c r="AQ32" s="301">
        <v>60713</v>
      </c>
      <c r="AR32" s="302">
        <v>-29.6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499</v>
      </c>
      <c r="AL33" s="1121"/>
      <c r="AM33" s="1121"/>
      <c r="AN33" s="112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500</v>
      </c>
      <c r="AL34" s="1121"/>
      <c r="AM34" s="1121"/>
      <c r="AN34" s="1122"/>
      <c r="AO34" s="300" t="s">
        <v>485</v>
      </c>
      <c r="AP34" s="300" t="s">
        <v>485</v>
      </c>
      <c r="AQ34" s="301" t="s">
        <v>485</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501</v>
      </c>
      <c r="AL35" s="1121"/>
      <c r="AM35" s="1121"/>
      <c r="AN35" s="1122"/>
      <c r="AO35" s="300">
        <v>280486</v>
      </c>
      <c r="AP35" s="300">
        <v>5977</v>
      </c>
      <c r="AQ35" s="301">
        <v>14168</v>
      </c>
      <c r="AR35" s="302">
        <v>-57.8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502</v>
      </c>
      <c r="AL36" s="1121"/>
      <c r="AM36" s="1121"/>
      <c r="AN36" s="1122"/>
      <c r="AO36" s="300">
        <v>101930</v>
      </c>
      <c r="AP36" s="300">
        <v>2172</v>
      </c>
      <c r="AQ36" s="301">
        <v>2586</v>
      </c>
      <c r="AR36" s="302">
        <v>-16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503</v>
      </c>
      <c r="AL37" s="1121"/>
      <c r="AM37" s="1121"/>
      <c r="AN37" s="1122"/>
      <c r="AO37" s="300" t="s">
        <v>485</v>
      </c>
      <c r="AP37" s="300" t="s">
        <v>485</v>
      </c>
      <c r="AQ37" s="301">
        <v>189</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504</v>
      </c>
      <c r="AL38" s="1124"/>
      <c r="AM38" s="1124"/>
      <c r="AN38" s="1125"/>
      <c r="AO38" s="303">
        <v>320</v>
      </c>
      <c r="AP38" s="303">
        <v>7</v>
      </c>
      <c r="AQ38" s="304">
        <v>8</v>
      </c>
      <c r="AR38" s="292">
        <v>-12.5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505</v>
      </c>
      <c r="AL39" s="1124"/>
      <c r="AM39" s="1124"/>
      <c r="AN39" s="1125"/>
      <c r="AO39" s="300">
        <v>-24464</v>
      </c>
      <c r="AP39" s="300">
        <v>-521</v>
      </c>
      <c r="AQ39" s="301">
        <v>-5399</v>
      </c>
      <c r="AR39" s="302">
        <v>-90.4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506</v>
      </c>
      <c r="AL40" s="1121"/>
      <c r="AM40" s="1121"/>
      <c r="AN40" s="1122"/>
      <c r="AO40" s="300">
        <v>-1590136</v>
      </c>
      <c r="AP40" s="300">
        <v>-33884</v>
      </c>
      <c r="AQ40" s="301">
        <v>-49527</v>
      </c>
      <c r="AR40" s="302">
        <v>-31.6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773121</v>
      </c>
      <c r="AP41" s="300">
        <v>16474</v>
      </c>
      <c r="AQ41" s="301">
        <v>22738</v>
      </c>
      <c r="AR41" s="302">
        <v>-27.5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476</v>
      </c>
      <c r="AN49" s="1115" t="s">
        <v>509</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510</v>
      </c>
      <c r="AO50" s="317" t="s">
        <v>511</v>
      </c>
      <c r="AP50" s="318" t="s">
        <v>512</v>
      </c>
      <c r="AQ50" s="319" t="s">
        <v>513</v>
      </c>
      <c r="AR50" s="320" t="s">
        <v>514</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3021369</v>
      </c>
      <c r="AN51" s="322">
        <v>67255</v>
      </c>
      <c r="AO51" s="323">
        <v>-18.2</v>
      </c>
      <c r="AP51" s="324">
        <v>92632</v>
      </c>
      <c r="AQ51" s="325">
        <v>-1.5</v>
      </c>
      <c r="AR51" s="326">
        <v>-16.7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586559</v>
      </c>
      <c r="AN52" s="330">
        <v>13057</v>
      </c>
      <c r="AO52" s="331">
        <v>-59</v>
      </c>
      <c r="AP52" s="332">
        <v>47978</v>
      </c>
      <c r="AQ52" s="333">
        <v>-2</v>
      </c>
      <c r="AR52" s="334">
        <v>-57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3451979</v>
      </c>
      <c r="AN53" s="322">
        <v>75739</v>
      </c>
      <c r="AO53" s="323">
        <v>12.6</v>
      </c>
      <c r="AP53" s="324">
        <v>71279</v>
      </c>
      <c r="AQ53" s="325">
        <v>-23.1</v>
      </c>
      <c r="AR53" s="326">
        <v>35.700000000000003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945675</v>
      </c>
      <c r="AN54" s="330">
        <v>20749</v>
      </c>
      <c r="AO54" s="331">
        <v>58.9</v>
      </c>
      <c r="AP54" s="332">
        <v>36731</v>
      </c>
      <c r="AQ54" s="333">
        <v>-23.4</v>
      </c>
      <c r="AR54" s="334">
        <v>82.3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3204913</v>
      </c>
      <c r="AN55" s="322">
        <v>69781</v>
      </c>
      <c r="AO55" s="323">
        <v>-7.9</v>
      </c>
      <c r="AP55" s="324">
        <v>74994</v>
      </c>
      <c r="AQ55" s="325">
        <v>5.2</v>
      </c>
      <c r="AR55" s="326">
        <v>-13.1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268933</v>
      </c>
      <c r="AN56" s="330">
        <v>5856</v>
      </c>
      <c r="AO56" s="331">
        <v>-71.8</v>
      </c>
      <c r="AP56" s="332">
        <v>36188</v>
      </c>
      <c r="AQ56" s="333">
        <v>-1.5</v>
      </c>
      <c r="AR56" s="334">
        <v>-70.3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3395777</v>
      </c>
      <c r="AN57" s="322">
        <v>73093</v>
      </c>
      <c r="AO57" s="323">
        <v>4.7</v>
      </c>
      <c r="AP57" s="324">
        <v>71849</v>
      </c>
      <c r="AQ57" s="325">
        <v>-4.2</v>
      </c>
      <c r="AR57" s="326">
        <v>8.9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420150</v>
      </c>
      <c r="AN58" s="330">
        <v>9044</v>
      </c>
      <c r="AO58" s="331">
        <v>54.4</v>
      </c>
      <c r="AP58" s="332">
        <v>36144</v>
      </c>
      <c r="AQ58" s="333">
        <v>-0.1</v>
      </c>
      <c r="AR58" s="334">
        <v>54.5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4756103</v>
      </c>
      <c r="AN59" s="322">
        <v>101347</v>
      </c>
      <c r="AO59" s="323">
        <v>38.700000000000003</v>
      </c>
      <c r="AP59" s="324">
        <v>82962</v>
      </c>
      <c r="AQ59" s="325">
        <v>15.5</v>
      </c>
      <c r="AR59" s="326">
        <v>23.2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1400417</v>
      </c>
      <c r="AN60" s="330">
        <v>29841</v>
      </c>
      <c r="AO60" s="331">
        <v>230</v>
      </c>
      <c r="AP60" s="332">
        <v>42835</v>
      </c>
      <c r="AQ60" s="333">
        <v>18.5</v>
      </c>
      <c r="AR60" s="334">
        <v>211.5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3566028</v>
      </c>
      <c r="AN61" s="337">
        <v>77443</v>
      </c>
      <c r="AO61" s="338">
        <v>6</v>
      </c>
      <c r="AP61" s="339">
        <v>78743</v>
      </c>
      <c r="AQ61" s="340">
        <v>-1.6</v>
      </c>
      <c r="AR61" s="326">
        <v>7.6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724347</v>
      </c>
      <c r="AN62" s="330">
        <v>15709</v>
      </c>
      <c r="AO62" s="331">
        <v>42.5</v>
      </c>
      <c r="AP62" s="332">
        <v>39975</v>
      </c>
      <c r="AQ62" s="333">
        <v>-1.7</v>
      </c>
      <c r="AR62" s="334">
        <v>44.2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0/qBCq3Lxkng8pdCoXje0+9N2oQir0J8Z0BPQ+gqlqfJG35A09P/R2au6B0V3+GCGj45iBRN02OXyrbu6dHGNg==" saltValue="1CqxP0M/sXaW8e/jEPa7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473</v>
      </c>
    </row>
    <row r="121" spans="125:125" ht="13.5" hidden="1" customHeight="1" x14ac:dyDescent="0.15">
      <c r="DU121" s="247"/>
    </row>
  </sheetData>
  <sheetProtection algorithmName="SHA-512" hashValue="uQhOnx8dD46Hee95ETj0GTwqK+nWYfp7MNcp0VHxrbziI76oIfSLfSQ7K+3pjzOxd1Sn7N/fi4vdhfH+MZH/WQ==" saltValue="nzowaOhhzYWxEW4ehFXKn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H101" sqref="AH101"/>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473</v>
      </c>
    </row>
  </sheetData>
  <sheetProtection algorithmName="SHA-512" hashValue="rLL5XT/WbyHW0iHETxQpXDMimmNEt2jjcW/hf6kuZB+GRI7SvWTXFfyxoaZZ+kIV45i3KiWW7sn8oAE8LvVydQ==" saltValue="nNrah7D5WFnWIIyPHEp/8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5" zoomScaleSheetLayoutView="100" workbookViewId="0">
      <selection activeCell="P49" sqref="P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22.73</v>
      </c>
      <c r="G47" s="12">
        <v>28.48</v>
      </c>
      <c r="H47" s="12">
        <v>27.92</v>
      </c>
      <c r="I47" s="12">
        <v>26.26</v>
      </c>
      <c r="J47" s="13">
        <v>24.05</v>
      </c>
    </row>
    <row r="48" spans="2:10" ht="57.75" customHeight="1" x14ac:dyDescent="0.15">
      <c r="B48" s="14"/>
      <c r="C48" s="1141" t="s">
        <v>4</v>
      </c>
      <c r="D48" s="1141"/>
      <c r="E48" s="1142"/>
      <c r="F48" s="15">
        <v>12.8</v>
      </c>
      <c r="G48" s="16">
        <v>10.28</v>
      </c>
      <c r="H48" s="16">
        <v>16.010000000000002</v>
      </c>
      <c r="I48" s="16">
        <v>15.98</v>
      </c>
      <c r="J48" s="17">
        <v>13.31</v>
      </c>
    </row>
    <row r="49" spans="2:10" ht="57.75" customHeight="1" thickBot="1" x14ac:dyDescent="0.2">
      <c r="B49" s="18"/>
      <c r="C49" s="1143" t="s">
        <v>5</v>
      </c>
      <c r="D49" s="1143"/>
      <c r="E49" s="1144"/>
      <c r="F49" s="19">
        <v>3.39</v>
      </c>
      <c r="G49" s="20">
        <v>7.38</v>
      </c>
      <c r="H49" s="20">
        <v>4.57</v>
      </c>
      <c r="I49" s="20" t="s">
        <v>528</v>
      </c>
      <c r="J49" s="21" t="s">
        <v>529</v>
      </c>
    </row>
    <row r="50" spans="2:10" x14ac:dyDescent="0.15"/>
  </sheetData>
  <sheetProtection algorithmName="SHA-512" hashValue="Nc0O8vDKxkf773vGI/DQWRd85SM4vpi7fwTsxEAZthUdlxDZttHSOBUmT5wGtlQRhKmfeIZqLqYSkcOkrBpv8Q==" saltValue="i6CEdbwlMZpk3dv4FDcH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前川　守恒</cp:lastModifiedBy>
  <dcterms:created xsi:type="dcterms:W3CDTF">2026-02-23T10:06:36Z</dcterms:created>
  <dcterms:modified xsi:type="dcterms:W3CDTF">2026-03-13T06:22:59Z</dcterms:modified>
  <cp:category/>
</cp:coreProperties>
</file>