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NFSVNAS01\share\企画部\市町村課\03_財政班\01_一般財政L\R7年度\012 財政状況資料集\20260227令和６年度財政状況資料集の作成・公表について（依頼）\04 公表\財政状況資料集\HP用\"/>
    </mc:Choice>
  </mc:AlternateContent>
  <xr:revisionPtr revIDLastSave="0" documentId="8_{5BA50AA5-214A-475A-88EB-DAD13E592535}"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CO34" i="10"/>
  <c r="BW34" i="10"/>
  <c r="C34" i="10"/>
  <c r="C35" i="10" s="1"/>
  <c r="U34" i="10" l="1"/>
  <c r="U35" i="10" s="1"/>
  <c r="U36" i="10" s="1"/>
  <c r="BE34" i="10"/>
  <c r="BE35"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<sst xmlns="http://schemas.openxmlformats.org/spreadsheetml/2006/main" count="1075" uniqueCount="560">
  <si>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</si>
  <si>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</si>
  <si>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</si>
  <si>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</si>
  <si>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</si>
  <si>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</si>
  <si>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</si>
  <si>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</si>
  <si>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</si>
  <si>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</si>
  <si>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</si>
  <si>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</si>
  <si>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</si>
  <si>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</si>
  <si>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</si>
  <si>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</si>
  <si>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</si>
  <si>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</si>
  <si>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</si>
  <si>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</si>
  <si>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</si>
  <si>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</si>
  <si>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</si>
  <si>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</si>
  <si>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</si>
  <si>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</si>
  <si>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</si>
  <si>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</si>
  <si>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</si>
  <si>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</si>
  <si>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</si>
  <si>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</si>
  <si>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</si>
  <si>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</si>
  <si>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</si>
  <si>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</si>
  <si>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</si>
  <si>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</si>
  <si>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</si>
  <si>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</si>
  <si>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</si>
  <si>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</si>
  <si>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</si>
  <si>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</si>
  <si>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</si>
  <si>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</si>
  <si>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</si>
  <si>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</si>
  <si>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</si>
  <si>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</si>
  <si>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</si>
  <si>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</si>
  <si>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</si>
  <si>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</si>
  <si>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</si>
  <si>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</si>
  <si>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</si>
  <si>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</si>
  <si>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</si>
  <si>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</si>
  <si>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</si>
  <si>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</si>
  <si>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</si>
  <si>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</si>
  <si>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</si>
  <si>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</si>
  <si>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</si>
  <si>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</si>
  <si>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</si>
  <si>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</si>
  <si>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</si>
  <si>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</si>
  <si>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</si>
  <si>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</si>
  <si>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</si>
  <si>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</si>
  <si>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</si>
  <si>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</si>
  <si>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</si>
  <si>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</si>
  <si>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</si>
  <si>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</si>
  <si>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</si>
  <si>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</si>
  <si>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</si>
  <si>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</si>
  <si>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</si>
  <si>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</si>
  <si>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</si>
  <si>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</si>
  <si>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</si>
  <si>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</si>
  <si>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</si>
  <si>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</si>
  <si>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宮古島市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</si>
  <si>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</si>
  <si>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</si>
  <si>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</si>
  <si>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</si>
  <si>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</si>
  <si>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</si>
  <si>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</si>
  <si>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</si>
  <si>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</si>
  <si>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</si>
  <si>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</si>
  <si>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</si>
  <si>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</si>
  <si>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</si>
  <si>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</si>
  <si>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</si>
  <si>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</si>
  <si>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</si>
  <si>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</si>
  <si>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</si>
  <si>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</si>
  <si>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</si>
  <si>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</si>
  <si>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</si>
  <si>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</si>
  <si>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</si>
  <si>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</si>
  <si>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</si>
  <si>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</si>
  <si>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</si>
  <si>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</si>
  <si>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</si>
  <si>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</si>
  <si>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</si>
  <si>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</si>
  <si>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</si>
  <si>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</si>
  <si>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</si>
  <si>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</si>
  <si>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</si>
  <si>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</si>
  <si>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</si>
  <si>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</si>
  <si>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</si>
  <si>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</si>
  <si>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</si>
  <si>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</si>
  <si>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</si>
  <si>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</si>
  <si>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</si>
  <si>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</si>
  <si>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</si>
  <si>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</si>
  <si>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</si>
  <si>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</si>
  <si>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</si>
  <si>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</si>
  <si>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</si>
  <si>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</si>
  <si>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</si>
  <si>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</si>
  <si>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</si>
  <si>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</si>
  <si>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</si>
  <si>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</si>
  <si>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</si>
  <si>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</si>
  <si>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</si>
  <si>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</si>
  <si>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</si>
  <si>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</si>
  <si>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</si>
  <si>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</si>
  <si>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</si>
  <si>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</si>
  <si>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</si>
  <si>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</si>
  <si>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</si>
  <si>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</si>
  <si>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</si>
  <si>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</si>
  <si>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</si>
  <si>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</si>
  <si>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</si>
  <si>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</si>
  <si>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</si>
  <si>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</si>
  <si>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</si>
  <si>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</si>
  <si>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</si>
  <si>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</si>
  <si>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</si>
  <si>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</si>
  <si>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</si>
  <si>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</si>
  <si>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</si>
  <si>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</si>
  <si>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</si>
  <si>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</si>
  <si>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</si>
  <si>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</si>
  <si>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</si>
  <si>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</si>
  <si>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</si>
  <si>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</si>
  <si>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</si>
  <si>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</si>
  <si>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</si>
  <si>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沖縄県宮古島市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</si>
  <si>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</si>
  <si>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</si>
  <si>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</si>
  <si>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</si>
  <si>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</si>
  <si>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</si>
  <si>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</si>
  <si>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</si>
  <si>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</si>
  <si>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</si>
  <si>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</si>
  <si>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</si>
  <si>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</si>
  <si>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</si>
  <si>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</si>
  <si>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</si>
  <si>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</si>
  <si>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</si>
  <si>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</si>
  <si>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</si>
  <si>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</si>
  <si>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</si>
  <si>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</si>
  <si>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</si>
  <si>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</si>
  <si>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</si>
  <si>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</si>
  <si>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</si>
  <si>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</si>
  <si>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</si>
  <si>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</si>
  <si>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</si>
  <si>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</si>
  <si>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</si>
  <si>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</si>
  <si>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</si>
  <si>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</si>
  <si>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</si>
  <si>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</si>
  <si>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</si>
  <si>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</si>
  <si>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</si>
  <si>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</si>
  <si>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</si>
  <si>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</si>
  <si>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</si>
  <si>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</si>
  <si>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</si>
  <si>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</si>
  <si>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</si>
  <si>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</si>
  <si>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</si>
  <si>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</si>
  <si>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</si>
  <si>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</si>
  <si>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</si>
  <si>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</si>
  <si>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</si>
  <si>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</si>
  <si>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</si>
  <si>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</si>
  <si>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</si>
  <si>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</si>
  <si>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</si>
  <si>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</si>
  <si>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</si>
  <si>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</si>
  <si>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</si>
  <si>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</si>
  <si>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</si>
  <si>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</si>
  <si>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</si>
  <si>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</si>
  <si>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</si>
  <si>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</si>
  <si>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</si>
  <si>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</si>
  <si>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</si>
  <si>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</si>
  <si>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</si>
  <si>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</si>
  <si>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</si>
  <si>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</si>
  <si>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</si>
  <si>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</si>
  <si>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</si>
  <si>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</si>
  <si>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</si>
  <si>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</si>
  <si>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</si>
  <si>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</si>
  <si>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</si>
  <si>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</si>
  <si>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</si>
  <si>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</si>
  <si>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</si>
  <si>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</si>
  <si>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</si>
  <si>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</si>
  <si>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</si>
  <si>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</si>
  <si>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</si>
  <si>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</si>
  <si>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</si>
  <si>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</si>
  <si>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</si>
  <si>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</si>
  <si>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</si>
  <si>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</si>
  <si>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</si>
  <si>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</si>
  <si>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</si>
  <si>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</si>
  <si>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</si>
  <si>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</si>
  <si>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</si>
  <si>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</si>
  <si>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</si>
  <si>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</si>
  <si>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</si>
  <si>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</si>
  <si>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</si>
  <si>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</si>
  <si>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港湾整備</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</si>
  <si>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</si>
  <si>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</si>
  <si>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</si>
  <si>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</si>
  <si>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</si>
  <si>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</si>
  <si>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</si>
  <si>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</si>
  <si>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</si>
  <si>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</si>
  <si>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</si>
  <si>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</si>
  <si>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</si>
  <si>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</si>
  <si>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</si>
  <si>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</si>
  <si>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</si>
  <si>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</si>
  <si>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</si>
  <si>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</si>
  <si>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</si>
  <si>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</si>
  <si>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</si>
  <si>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</si>
  <si>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</si>
  <si>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</si>
  <si>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沖縄県宮古島市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</si>
  <si>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</si>
  <si>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</si>
  <si>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</si>
  <si>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</si>
  <si>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</si>
  <si>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</si>
  <si>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</si>
  <si>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</si>
  <si>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</si>
  <si>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</si>
  <si>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</si>
  <si>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</si>
  <si>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</si>
  <si>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</si>
  <si>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</si>
  <si>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</si>
  <si>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</si>
  <si>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</si>
  <si>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</si>
  <si>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</si>
  <si>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再生可能エネルギー運営事業特別会計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</si>
  <si>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</si>
  <si>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</si>
  <si>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</si>
  <si>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</si>
  <si>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</si>
  <si>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</si>
  <si>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</si>
  <si>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</si>
  <si>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</si>
  <si>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</si>
  <si>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</si>
  <si>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</si>
  <si>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</si>
  <si>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</si>
  <si>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</si>
  <si>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</si>
  <si>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</si>
  <si>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</si>
  <si>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</si>
  <si>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</si>
  <si>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漁業集落排水事業会計</t>
    <phoneticPr fontId="5"/>
  </si>
  <si>
    <t>港湾事業特別会計</t>
    <phoneticPr fontId="5"/>
  </si>
  <si>
    <t>法非適用企業</t>
    <phoneticPr fontId="5"/>
  </si>
  <si>
    <t>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</si>
  <si>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</si>
  <si>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</si>
  <si>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</si>
  <si>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</si>
  <si>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</si>
  <si>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</si>
  <si>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</si>
  <si>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</si>
  <si>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</si>
  <si>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</si>
  <si>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</si>
  <si>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</si>
  <si>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</si>
  <si>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</si>
  <si>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</si>
  <si>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</si>
  <si>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</si>
  <si>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</si>
  <si>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</si>
  <si>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</si>
  <si>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</si>
  <si>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</si>
  <si>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</si>
  <si>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</si>
  <si>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</si>
  <si>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</si>
  <si>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</si>
  <si>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</si>
  <si>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</si>
  <si>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</si>
  <si>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</si>
  <si>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</si>
  <si>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</si>
  <si>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</si>
  <si>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</si>
  <si>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</si>
  <si>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</si>
  <si>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</si>
  <si>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</si>
  <si>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</si>
  <si>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</si>
  <si>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</si>
  <si>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</si>
  <si>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</si>
  <si>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</si>
  <si>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</si>
  <si>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</si>
  <si>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</si>
  <si>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</si>
  <si>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</si>
  <si>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</si>
  <si>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</si>
  <si>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</si>
  <si>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</si>
  <si>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</si>
  <si>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下水道事業会計（農業集落排水事業）</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</si>
  <si>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</si>
  <si>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</si>
  <si>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</si>
  <si>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</si>
  <si>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</si>
  <si>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</si>
  <si>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</si>
  <si>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</si>
  <si>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</si>
  <si>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</si>
  <si>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</si>
  <si>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</si>
  <si>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</si>
  <si>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</si>
  <si>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</si>
  <si>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</si>
  <si>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</si>
  <si>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</si>
  <si>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</si>
  <si>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</si>
  <si>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</si>
  <si>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</si>
  <si>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</si>
  <si>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</si>
  <si>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</si>
  <si>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</si>
  <si>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</si>
  <si>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</si>
  <si>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</si>
  <si>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</si>
  <si>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</si>
  <si>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</si>
  <si>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</si>
  <si>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</si>
  <si>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</si>
  <si>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</si>
  <si>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</si>
  <si>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</si>
  <si>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</si>
  <si>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</si>
  <si>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</si>
  <si>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</si>
  <si>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</si>
  <si>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</si>
  <si>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</si>
  <si>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</si>
  <si>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</si>
  <si>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</si>
  <si>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</si>
  <si>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</si>
  <si>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</si>
  <si>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</si>
  <si>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</si>
  <si>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</si>
  <si>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</si>
  <si>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</si>
  <si>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</si>
  <si>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</si>
  <si>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</si>
  <si>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</si>
  <si>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</si>
  <si>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</si>
  <si>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</si>
  <si>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</si>
  <si>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</si>
  <si>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</si>
  <si>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</si>
  <si>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</si>
  <si>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</si>
  <si>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</si>
  <si>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</si>
  <si>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</si>
  <si>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</si>
  <si>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</si>
  <si>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</si>
  <si>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</si>
  <si>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</si>
  <si>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</si>
  <si>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</si>
  <si>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</si>
  <si>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</si>
  <si>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3.11</t>
  </si>
  <si>
    <t>▲ 3.18</t>
  </si>
  <si>
    <t>▲ 2.67</t>
  </si>
  <si>
    <t>▲ 0.20</t>
  </si>
  <si>
    <t>▲ 3.26</t>
  </si>
  <si>
    <t>水道事業会計</t>
  </si>
  <si>
    <t>一般会計</t>
  </si>
  <si>
    <t>公共下水道事業会計</t>
  </si>
  <si>
    <t>国民健康保険事業特別会計</t>
  </si>
  <si>
    <t>介護保険特別会計</t>
  </si>
  <si>
    <t>農業集落排水事業会計</t>
  </si>
  <si>
    <t>漁業集落排水事業会計</t>
  </si>
  <si>
    <t>後期高齢者医療特別会計</t>
  </si>
  <si>
    <t>▲ 0.00</t>
  </si>
  <si>
    <t>その他会計（赤字）</t>
  </si>
  <si>
    <t>その他会計（黒字）</t>
  </si>
  <si>
    <t>R02</t>
    <phoneticPr fontId="5"/>
  </si>
  <si>
    <t>R03</t>
    <phoneticPr fontId="5"/>
  </si>
  <si>
    <t>R04</t>
    <phoneticPr fontId="5"/>
  </si>
  <si>
    <t>R05</t>
    <phoneticPr fontId="5"/>
  </si>
  <si>
    <t>R06</t>
    <phoneticPr fontId="5"/>
  </si>
  <si>
    <t>ふるさとまちづくり応援基金</t>
    <phoneticPr fontId="2"/>
  </si>
  <si>
    <t>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</si>
</sst>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92CA-472B-8B7D-36E690EDEB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269662</c:v>
                </c:pt>
                <c:pt idx="1">
                  <c:v>101718</c:v>
                </c:pt>
                <c:pt idx="2">
                  <c:v>80499</c:v>
                </c:pt>
                <c:pt idx="3">
                  <c:v>85361</c:v>
                </c:pt>
                <c:pt idx="4">
                  <c:v>128957</c:v>
                </c:pt>
              </c:numCache>
            </c:numRef>
          </c:val>
          <c:smooth val="0"/>
          <c:extLst>
            <c:ext xmlns:c16="http://schemas.microsoft.com/office/drawing/2014/chart" uri="{C3380CC4-5D6E-409C-BE32-E72D297353CC}">
              <c16:uniqueId val="{00000001-92CA-472B-8B7D-36E690EDEB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10.79</c:v>
                </c:pt>
                <c:pt idx="1">
                  <c:v>10.51</c:v>
                </c:pt>
                <c:pt idx="2">
                  <c:v>3.78</c:v>
                </c:pt>
                <c:pt idx="3">
                  <c:v>5.98</c:v>
                </c:pt>
                <c:pt idx="4">
                  <c:v>3.46</c:v>
                </c:pt>
              </c:numCache>
            </c:numRef>
          </c:val>
          <c:extLst>
            <c:ext xmlns:c16="http://schemas.microsoft.com/office/drawing/2014/chart" uri="{C3380CC4-5D6E-409C-BE32-E72D297353CC}">
              <c16:uniqueId val="{00000000-57BC-476E-9325-2A9556EA16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48.43</c:v>
                </c:pt>
                <c:pt idx="1">
                  <c:v>42.91</c:v>
                </c:pt>
                <c:pt idx="2">
                  <c:v>46.79</c:v>
                </c:pt>
                <c:pt idx="3">
                  <c:v>44.15</c:v>
                </c:pt>
                <c:pt idx="4">
                  <c:v>42.56</c:v>
                </c:pt>
              </c:numCache>
            </c:numRef>
          </c:val>
          <c:extLst>
            <c:ext xmlns:c16="http://schemas.microsoft.com/office/drawing/2014/chart" uri="{C3380CC4-5D6E-409C-BE32-E72D297353CC}">
              <c16:uniqueId val="{00000001-57BC-476E-9325-2A9556EA16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-3.11</c:v>
                </c:pt>
                <c:pt idx="1">
                  <c:v>-3.18</c:v>
                </c:pt>
                <c:pt idx="2">
                  <c:v>-2.67</c:v>
                </c:pt>
                <c:pt idx="3">
                  <c:v>-0.2</c:v>
                </c:pt>
                <c:pt idx="4">
                  <c:v>-3.26</c:v>
                </c:pt>
              </c:numCache>
            </c:numRef>
          </c:val>
          <c:smooth val="0"/>
          <c:extLst>
            <c:ext xmlns:c16="http://schemas.microsoft.com/office/drawing/2014/chart" uri="{C3380CC4-5D6E-409C-BE32-E72D297353CC}">
              <c16:uniqueId val="{00000002-57BC-476E-9325-2A9556EA16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B6B7-432B-8802-79121A6C2C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B7-432B-8802-79121A6C2C4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2-B6B7-432B-8802-79121A6C2C42}"/>
            </c:ext>
          </c:extLst>
        </c:ser>
        <c:ser>
          <c:idx val="3"/>
          <c:order val="3"/>
          <c:tx>
            <c:strRef>
              <c:f>データシート!$A$30</c:f>
              <c:strCache>
                <c:ptCount val="1"/>
                <c:pt idx="0">
                  <c:v>漁業集落排水事業会計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3-B6B7-432B-8802-79121A6C2C42}"/>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0.04</c:v>
                </c:pt>
                <c:pt idx="6">
                  <c:v>#N/A</c:v>
                </c:pt>
                <c:pt idx="7">
                  <c:v>0.09</c:v>
                </c:pt>
                <c:pt idx="8">
                  <c:v>#N/A</c:v>
                </c:pt>
                <c:pt idx="9">
                  <c:v>0.11</c:v>
                </c:pt>
              </c:numCache>
            </c:numRef>
          </c:val>
          <c:extLst>
            <c:ext xmlns:c16="http://schemas.microsoft.com/office/drawing/2014/chart" uri="{C3380CC4-5D6E-409C-BE32-E72D297353CC}">
              <c16:uniqueId val="{00000004-B6B7-432B-8802-79121A6C2C42}"/>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0.95</c:v>
                </c:pt>
                <c:pt idx="2">
                  <c:v>#N/A</c:v>
                </c:pt>
                <c:pt idx="3">
                  <c:v>0.71</c:v>
                </c:pt>
                <c:pt idx="4">
                  <c:v>#N/A</c:v>
                </c:pt>
                <c:pt idx="5">
                  <c:v>1.27</c:v>
                </c:pt>
                <c:pt idx="6">
                  <c:v>#N/A</c:v>
                </c:pt>
                <c:pt idx="7">
                  <c:v>0.72</c:v>
                </c:pt>
                <c:pt idx="8">
                  <c:v>#N/A</c:v>
                </c:pt>
                <c:pt idx="9">
                  <c:v>0.17</c:v>
                </c:pt>
              </c:numCache>
            </c:numRef>
          </c:val>
          <c:extLst>
            <c:ext xmlns:c16="http://schemas.microsoft.com/office/drawing/2014/chart" uri="{C3380CC4-5D6E-409C-BE32-E72D297353CC}">
              <c16:uniqueId val="{00000005-B6B7-432B-8802-79121A6C2C4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1.28</c:v>
                </c:pt>
                <c:pt idx="2">
                  <c:v>#N/A</c:v>
                </c:pt>
                <c:pt idx="3">
                  <c:v>2.5299999999999998</c:v>
                </c:pt>
                <c:pt idx="4">
                  <c:v>#N/A</c:v>
                </c:pt>
                <c:pt idx="5">
                  <c:v>1.89</c:v>
                </c:pt>
                <c:pt idx="6">
                  <c:v>#N/A</c:v>
                </c:pt>
                <c:pt idx="7">
                  <c:v>0.59</c:v>
                </c:pt>
                <c:pt idx="8">
                  <c:v>#N/A</c:v>
                </c:pt>
                <c:pt idx="9">
                  <c:v>0.21</c:v>
                </c:pt>
              </c:numCache>
            </c:numRef>
          </c:val>
          <c:extLst>
            <c:ext xmlns:c16="http://schemas.microsoft.com/office/drawing/2014/chart" uri="{C3380CC4-5D6E-409C-BE32-E72D297353CC}">
              <c16:uniqueId val="{00000006-B6B7-432B-8802-79121A6C2C4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0.54</c:v>
                </c:pt>
                <c:pt idx="6">
                  <c:v>#N/A</c:v>
                </c:pt>
                <c:pt idx="7">
                  <c:v>0.5</c:v>
                </c:pt>
                <c:pt idx="8">
                  <c:v>#N/A</c:v>
                </c:pt>
                <c:pt idx="9">
                  <c:v>0.77</c:v>
                </c:pt>
              </c:numCache>
            </c:numRef>
          </c:val>
          <c:extLst>
            <c:ext xmlns:c16="http://schemas.microsoft.com/office/drawing/2014/chart" uri="{C3380CC4-5D6E-409C-BE32-E72D297353CC}">
              <c16:uniqueId val="{00000007-B6B7-432B-8802-79121A6C2C4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10.77</c:v>
                </c:pt>
                <c:pt idx="2">
                  <c:v>#N/A</c:v>
                </c:pt>
                <c:pt idx="3">
                  <c:v>10.48</c:v>
                </c:pt>
                <c:pt idx="4">
                  <c:v>#N/A</c:v>
                </c:pt>
                <c:pt idx="5">
                  <c:v>3.78</c:v>
                </c:pt>
                <c:pt idx="6">
                  <c:v>#N/A</c:v>
                </c:pt>
                <c:pt idx="7">
                  <c:v>5.97</c:v>
                </c:pt>
                <c:pt idx="8">
                  <c:v>#N/A</c:v>
                </c:pt>
                <c:pt idx="9">
                  <c:v>3.46</c:v>
                </c:pt>
              </c:numCache>
            </c:numRef>
          </c:val>
          <c:extLst>
            <c:ext xmlns:c16="http://schemas.microsoft.com/office/drawing/2014/chart" uri="{C3380CC4-5D6E-409C-BE32-E72D297353CC}">
              <c16:uniqueId val="{00000008-B6B7-432B-8802-79121A6C2C4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5.39</c:v>
                </c:pt>
                <c:pt idx="2">
                  <c:v>#N/A</c:v>
                </c:pt>
                <c:pt idx="3">
                  <c:v>4.8</c:v>
                </c:pt>
                <c:pt idx="4">
                  <c:v>#N/A</c:v>
                </c:pt>
                <c:pt idx="5">
                  <c:v>6.06</c:v>
                </c:pt>
                <c:pt idx="6">
                  <c:v>#N/A</c:v>
                </c:pt>
                <c:pt idx="7">
                  <c:v>6.38</c:v>
                </c:pt>
                <c:pt idx="8">
                  <c:v>#N/A</c:v>
                </c:pt>
                <c:pt idx="9">
                  <c:v>6.72</c:v>
                </c:pt>
              </c:numCache>
            </c:numRef>
          </c:val>
          <c:extLst>
            <c:ext xmlns:c16="http://schemas.microsoft.com/office/drawing/2014/chart" uri="{C3380CC4-5D6E-409C-BE32-E72D297353CC}">
              <c16:uniqueId val="{00000009-B6B7-432B-8802-79121A6C2C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2889</c:v>
                </c:pt>
                <c:pt idx="5">
                  <c:v>3047</c:v>
                </c:pt>
                <c:pt idx="8">
                  <c:v>3073</c:v>
                </c:pt>
                <c:pt idx="11">
                  <c:v>3004</c:v>
                </c:pt>
                <c:pt idx="14">
                  <c:v>2886</c:v>
                </c:pt>
              </c:numCache>
            </c:numRef>
          </c:val>
          <c:extLst>
            <c:ext xmlns:c16="http://schemas.microsoft.com/office/drawing/2014/chart" uri="{C3380CC4-5D6E-409C-BE32-E72D297353CC}">
              <c16:uniqueId val="{00000000-E727-438E-8F33-710EB33FA7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27-438E-8F33-710EB33FA7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727-438E-8F33-710EB33FA7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27-438E-8F33-710EB33FA7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208</c:v>
                </c:pt>
                <c:pt idx="3">
                  <c:v>216</c:v>
                </c:pt>
                <c:pt idx="6">
                  <c:v>278</c:v>
                </c:pt>
                <c:pt idx="9">
                  <c:v>318</c:v>
                </c:pt>
                <c:pt idx="12">
                  <c:v>270</c:v>
                </c:pt>
              </c:numCache>
            </c:numRef>
          </c:val>
          <c:extLst>
            <c:ext xmlns:c16="http://schemas.microsoft.com/office/drawing/2014/chart" uri="{C3380CC4-5D6E-409C-BE32-E72D297353CC}">
              <c16:uniqueId val="{00000004-E727-438E-8F33-710EB33FA7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27-438E-8F33-710EB33FA7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27-438E-8F33-710EB33FA7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3965</c:v>
                </c:pt>
                <c:pt idx="3">
                  <c:v>4245</c:v>
                </c:pt>
                <c:pt idx="6">
                  <c:v>4667</c:v>
                </c:pt>
                <c:pt idx="9">
                  <c:v>4339</c:v>
                </c:pt>
                <c:pt idx="12">
                  <c:v>4242</c:v>
                </c:pt>
              </c:numCache>
            </c:numRef>
          </c:val>
          <c:extLst>
            <c:ext xmlns:c16="http://schemas.microsoft.com/office/drawing/2014/chart" uri="{C3380CC4-5D6E-409C-BE32-E72D297353CC}">
              <c16:uniqueId val="{00000007-E727-438E-8F33-710EB33FA7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1284</c:v>
                </c:pt>
                <c:pt idx="2">
                  <c:v>#N/A</c:v>
                </c:pt>
                <c:pt idx="3">
                  <c:v>#N/A</c:v>
                </c:pt>
                <c:pt idx="4">
                  <c:v>1414</c:v>
                </c:pt>
                <c:pt idx="5">
                  <c:v>#N/A</c:v>
                </c:pt>
                <c:pt idx="6">
                  <c:v>#N/A</c:v>
                </c:pt>
                <c:pt idx="7">
                  <c:v>1872</c:v>
                </c:pt>
                <c:pt idx="8">
                  <c:v>#N/A</c:v>
                </c:pt>
                <c:pt idx="9">
                  <c:v>#N/A</c:v>
                </c:pt>
                <c:pt idx="10">
                  <c:v>1653</c:v>
                </c:pt>
                <c:pt idx="11">
                  <c:v>#N/A</c:v>
                </c:pt>
                <c:pt idx="12">
                  <c:v>#N/A</c:v>
                </c:pt>
                <c:pt idx="13">
                  <c:v>1626</c:v>
                </c:pt>
                <c:pt idx="14">
                  <c:v>#N/A</c:v>
                </c:pt>
              </c:numCache>
            </c:numRef>
          </c:val>
          <c:smooth val="0"/>
          <c:extLst>
            <c:ext xmlns:c16="http://schemas.microsoft.com/office/drawing/2014/chart" uri="{C3380CC4-5D6E-409C-BE32-E72D297353CC}">
              <c16:uniqueId val="{00000008-E727-438E-8F33-710EB33FA7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29933</c:v>
                </c:pt>
                <c:pt idx="5">
                  <c:v>30186</c:v>
                </c:pt>
                <c:pt idx="8">
                  <c:v>29341</c:v>
                </c:pt>
                <c:pt idx="11">
                  <c:v>27219</c:v>
                </c:pt>
                <c:pt idx="14">
                  <c:v>26428</c:v>
                </c:pt>
              </c:numCache>
            </c:numRef>
          </c:val>
          <c:extLst>
            <c:ext xmlns:c16="http://schemas.microsoft.com/office/drawing/2014/chart" uri="{C3380CC4-5D6E-409C-BE32-E72D297353CC}">
              <c16:uniqueId val="{00000000-29AF-401A-920E-006FA0C036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988</c:v>
                </c:pt>
                <c:pt idx="5">
                  <c:v>857</c:v>
                </c:pt>
                <c:pt idx="8">
                  <c:v>751</c:v>
                </c:pt>
                <c:pt idx="11">
                  <c:v>656</c:v>
                </c:pt>
                <c:pt idx="14">
                  <c:v>589</c:v>
                </c:pt>
              </c:numCache>
            </c:numRef>
          </c:val>
          <c:extLst>
            <c:ext xmlns:c16="http://schemas.microsoft.com/office/drawing/2014/chart" uri="{C3380CC4-5D6E-409C-BE32-E72D297353CC}">
              <c16:uniqueId val="{00000001-29AF-401A-920E-006FA0C036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9699</c:v>
                </c:pt>
                <c:pt idx="5">
                  <c:v>9743</c:v>
                </c:pt>
                <c:pt idx="8">
                  <c:v>10098</c:v>
                </c:pt>
                <c:pt idx="11">
                  <c:v>9672</c:v>
                </c:pt>
                <c:pt idx="14">
                  <c:v>9465</c:v>
                </c:pt>
              </c:numCache>
            </c:numRef>
          </c:val>
          <c:extLst>
            <c:ext xmlns:c16="http://schemas.microsoft.com/office/drawing/2014/chart" uri="{C3380CC4-5D6E-409C-BE32-E72D297353CC}">
              <c16:uniqueId val="{00000002-29AF-401A-920E-006FA0C036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AF-401A-920E-006FA0C036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AF-401A-920E-006FA0C036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AF-401A-920E-006FA0C036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1414</c:v>
                </c:pt>
                <c:pt idx="3">
                  <c:v>1113</c:v>
                </c:pt>
                <c:pt idx="6">
                  <c:v>922</c:v>
                </c:pt>
                <c:pt idx="9">
                  <c:v>537</c:v>
                </c:pt>
                <c:pt idx="12">
                  <c:v>649</c:v>
                </c:pt>
              </c:numCache>
            </c:numRef>
          </c:val>
          <c:extLst>
            <c:ext xmlns:c16="http://schemas.microsoft.com/office/drawing/2014/chart" uri="{C3380CC4-5D6E-409C-BE32-E72D297353CC}">
              <c16:uniqueId val="{00000006-29AF-401A-920E-006FA0C036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AF-401A-920E-006FA0C036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2112</c:v>
                </c:pt>
                <c:pt idx="3">
                  <c:v>1873</c:v>
                </c:pt>
                <c:pt idx="6">
                  <c:v>2152</c:v>
                </c:pt>
                <c:pt idx="9">
                  <c:v>2450</c:v>
                </c:pt>
                <c:pt idx="12">
                  <c:v>2982</c:v>
                </c:pt>
              </c:numCache>
            </c:numRef>
          </c:val>
          <c:extLst>
            <c:ext xmlns:c16="http://schemas.microsoft.com/office/drawing/2014/chart" uri="{C3380CC4-5D6E-409C-BE32-E72D297353CC}">
              <c16:uniqueId val="{00000008-29AF-401A-920E-006FA0C036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9AF-401A-920E-006FA0C036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45103</c:v>
                </c:pt>
                <c:pt idx="3">
                  <c:v>43401</c:v>
                </c:pt>
                <c:pt idx="6">
                  <c:v>40532</c:v>
                </c:pt>
                <c:pt idx="9">
                  <c:v>37918</c:v>
                </c:pt>
                <c:pt idx="12">
                  <c:v>35974</c:v>
                </c:pt>
              </c:numCache>
            </c:numRef>
          </c:val>
          <c:extLst>
            <c:ext xmlns:c16="http://schemas.microsoft.com/office/drawing/2014/chart" uri="{C3380CC4-5D6E-409C-BE32-E72D297353CC}">
              <c16:uniqueId val="{0000000A-29AF-401A-920E-006FA0C036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8008</c:v>
                </c:pt>
                <c:pt idx="2">
                  <c:v>#N/A</c:v>
                </c:pt>
                <c:pt idx="3">
                  <c:v>#N/A</c:v>
                </c:pt>
                <c:pt idx="4">
                  <c:v>5601</c:v>
                </c:pt>
                <c:pt idx="5">
                  <c:v>#N/A</c:v>
                </c:pt>
                <c:pt idx="6">
                  <c:v>#N/A</c:v>
                </c:pt>
                <c:pt idx="7">
                  <c:v>3416</c:v>
                </c:pt>
                <c:pt idx="8">
                  <c:v>#N/A</c:v>
                </c:pt>
                <c:pt idx="9">
                  <c:v>#N/A</c:v>
                </c:pt>
                <c:pt idx="10">
                  <c:v>3359</c:v>
                </c:pt>
                <c:pt idx="11">
                  <c:v>#N/A</c:v>
                </c:pt>
                <c:pt idx="12">
                  <c:v>#N/A</c:v>
                </c:pt>
                <c:pt idx="13">
                  <c:v>3123</c:v>
                </c:pt>
                <c:pt idx="14">
                  <c:v>#N/A</c:v>
                </c:pt>
              </c:numCache>
            </c:numRef>
          </c:val>
          <c:smooth val="0"/>
          <c:extLst>
            <c:ext xmlns:c16="http://schemas.microsoft.com/office/drawing/2014/chart" uri="{C3380CC4-5D6E-409C-BE32-E72D297353CC}">
              <c16:uniqueId val="{0000000B-29AF-401A-920E-006FA0C036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9110</c:v>
                </c:pt>
                <c:pt idx="1">
                  <c:v>8639</c:v>
                </c:pt>
                <c:pt idx="2">
                  <c:v>8470</c:v>
                </c:pt>
              </c:numCache>
            </c:numRef>
          </c:val>
          <c:extLst>
            <c:ext xmlns:c16="http://schemas.microsoft.com/office/drawing/2014/chart" uri="{C3380CC4-5D6E-409C-BE32-E72D297353CC}">
              <c16:uniqueId val="{00000000-C2F2-43B0-AFC2-52441BB8F1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988</c:v>
                </c:pt>
                <c:pt idx="1">
                  <c:v>988</c:v>
                </c:pt>
                <c:pt idx="2">
                  <c:v>994</c:v>
                </c:pt>
              </c:numCache>
            </c:numRef>
          </c:val>
          <c:extLst>
            <c:ext xmlns:c16="http://schemas.microsoft.com/office/drawing/2014/chart" uri="{C3380CC4-5D6E-409C-BE32-E72D297353CC}">
              <c16:uniqueId val="{00000001-C2F2-43B0-AFC2-52441BB8F1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4326</c:v>
                </c:pt>
                <c:pt idx="1">
                  <c:v>4555</c:v>
                </c:pt>
                <c:pt idx="2">
                  <c:v>4114</c:v>
                </c:pt>
              </c:numCache>
            </c:numRef>
          </c:val>
          <c:extLst>
            <c:ext xmlns:c16="http://schemas.microsoft.com/office/drawing/2014/chart" uri="{C3380CC4-5D6E-409C-BE32-E72D297353CC}">
              <c16:uniqueId val="{00000002-C2F2-43B0-AFC2-52441BB8F1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沖縄県宮古島市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臨時財政対策債等の償還終了に伴う減額が新規借入に伴う増額を上回ったこと等により、実質公債費比率の分子は前年度比約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百万円の減となっている。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今後、新体育館の建て替え事業による元利償還金増により、比率が上昇していくことが考えられるため、引き続き公債費の適正化に取り組んでいく必要が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沖縄県宮古島市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充当可能基金残高は減少したものの、一般会計に係る地方債現在高の減少等により、全体として将来負担比率は減少傾向にある。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今後、新体育館整備の建替事業による地方債残高増により、比率の上昇が見込まれるため、地方債の新規発行の抑制や充当可能基金積立増など財源確保対策を図る。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沖縄県宮古島市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億円を積立。特定目的基金で約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引き続き、物価高騰や公共施設維持管理、社会保障経費等の増が見込まれるため、必要に応じて基金を取り崩して対応する方針である。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ドイツ文化村基金：ドイツ文化村の建設整備及び管理運営資金に充てる。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庁舎建設等基金：庁舎等円節事業資金に充てる。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ふるさとまちづくり応援基金：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ふるさと納税寄附金を財源に各種寄附金コースに沿った事業に充てる。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合併振興基金：市民の連携の強化または地域振興に資するための財源に充てる。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下地玄信育英基金：学業意欲向上並びに本市の教育行政の発展に寄与する人材育成のための財源に充てる。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森林環境譲与税基金：森林の整備、整備を担うべき人材の育成及び確保、森林の有する公益的機能の普及啓発、木材の利用の促進に要する費用に充てる。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ふるさとまちづくり応援基金において、約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億円の積立に対し、事業への充当として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億円を取り崩したことなどが主な減少要因である。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各基金の設置目的に合わせ、事業計画に基づき計画的な積立・取崩に努める。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積立額については前年比で約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億円）したものの、財源不足を補うための取崩額も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億円）に増加したことが要因となり、残高は前年比で約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引き続き物価高騰による財政需要が想定されることから、収支不足については財政調整基金を適正に取り崩して対応する見込みである。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前年度決算剰余金等から約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引き続き、地方債償還の平準化及び財源確保のため、計画的な積立と取崩を行う。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55,656
54,547
203.90
46,248,661
45,121,241
688,799
19,902,289
35,973,882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所得層の低い地域であることや大型事業所がないこと等から、依然として類似団体や全国平均を下回る状況にあるが、基準財政需要額の増と比較して新規家屋の増加等による固定資産税の増や市町村民税（法人分）の増に伴い、基準財政収入額の増が上回ったため、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ポイント上昇した。引き続き、現在進めている定員管理の適正化による人件費の削減のほか、物件費の計画的抑制、公共施設管理計画に基づく施設統合を図り、財政健全化に努める。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0252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116417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88494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経常一般財源は前年度比で増加しているが、経常経費充当一般財源のうち、会計年度任用職員への勤勉手当支給の開始等により、人件費が</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ポイント、後期高齢者医療特別会計への繰出金の増等により繰出金が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ポイント、障害児通所給付費の増等により扶助費が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ポイントそれぞれ増加した結果、歳出の伸びが上回り経常収支比率は前年度より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今後も、事務事業の見直しを進め、経常経費の抑制に努める。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65</xdr:row>
      <xdr:rowOff>109220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9152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63</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6483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85725</xdr:rowOff>
    </xdr:from>
    <xdr:to>
      <xdr:col>15</xdr:col>
      <xdr:colOff>82550</xdr:colOff>
      <xdr:row>62</xdr:row>
      <xdr:rowOff>134938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72725"/>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85725</xdr:rowOff>
    </xdr:from>
    <xdr:to>
      <xdr:col>11</xdr:col>
      <xdr:colOff>31750</xdr:colOff>
      <xdr:row>62</xdr:row>
      <xdr:rowOff>44450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7272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24465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34925</xdr:rowOff>
    </xdr:from>
    <xdr:to>
      <xdr:col>11</xdr:col>
      <xdr:colOff>82550</xdr:colOff>
      <xdr:row>60</xdr:row>
      <xdr:rowOff>136525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146702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15,640</a:t>
          </a:r>
          <a:r>
            <a:rPr kumimoji="1" lang="ja-JP" altLang="en-US" sz="1300">
              <a:latin typeface="ＭＳ Ｐゴシック" panose="020B0600070205080204" pitchFamily="50" charset="-128"/>
              <a:ea typeface="ＭＳ Ｐゴシック" panose="020B0600070205080204" pitchFamily="50" charset="-128"/>
            </a:rPr>
            <a:t>円の増となっており、依然として類似団体平均や沖縄県平均と比較して高い水準にある。これは、当市が保有する公共施設が多く、その維持管理にかかる経費が増加していることに加え、会計年度任用職員への勤勉手当支給が始まった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公共施設管理計画に基づいた施設の統廃合に取り組み、物件費の抑制に努める。また、人件費については、市町村合併に伴う人員増に対して、定員適正化を推進しているが、依然として県平均比較で高い水準にあり、引き続き、現行の抑制策を推進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69459</xdr:rowOff>
    </xdr:from>
    <xdr:to>
      <xdr:col>23</xdr:col>
      <xdr:colOff>133350</xdr:colOff>
      <xdr:row>87</xdr:row>
      <xdr:rowOff>5835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14159"/>
          <a:ext cx="838200" cy="10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16904</xdr:rowOff>
    </xdr:from>
    <xdr:to>
      <xdr:col>19</xdr:col>
      <xdr:colOff>133350</xdr:colOff>
      <xdr:row>86</xdr:row>
      <xdr:rowOff>69459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61604"/>
          <a:ext cx="889000" cy="5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94323</xdr:rowOff>
    </xdr:from>
    <xdr:to>
      <xdr:col>15</xdr:col>
      <xdr:colOff>82550</xdr:colOff>
      <xdr:row>86</xdr:row>
      <xdr:rowOff>16904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67573"/>
          <a:ext cx="88900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9350</xdr:rowOff>
    </xdr:from>
    <xdr:to>
      <xdr:col>11</xdr:col>
      <xdr:colOff>31750</xdr:colOff>
      <xdr:row>85</xdr:row>
      <xdr:rowOff>94323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82600"/>
          <a:ext cx="889000" cy="8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126485</xdr:rowOff>
    </xdr:from>
    <xdr:to>
      <xdr:col>23</xdr:col>
      <xdr:colOff>184150</xdr:colOff>
      <xdr:row>87</xdr:row>
      <xdr:rowOff>56635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98562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18659</xdr:rowOff>
    </xdr:from>
    <xdr:to>
      <xdr:col>19</xdr:col>
      <xdr:colOff>184150</xdr:colOff>
      <xdr:row>86</xdr:row>
      <xdr:rowOff>120259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6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105036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4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137554</xdr:rowOff>
    </xdr:from>
    <xdr:to>
      <xdr:col>15</xdr:col>
      <xdr:colOff>133350</xdr:colOff>
      <xdr:row>86</xdr:row>
      <xdr:rowOff>67704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52481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79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43523</xdr:rowOff>
    </xdr:from>
    <xdr:to>
      <xdr:col>11</xdr:col>
      <xdr:colOff>82550</xdr:colOff>
      <xdr:row>85</xdr:row>
      <xdr:rowOff>145123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6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129900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7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130000</xdr:rowOff>
    </xdr:from>
    <xdr:to>
      <xdr:col>7</xdr:col>
      <xdr:colOff>31750</xdr:colOff>
      <xdr:row>85</xdr:row>
      <xdr:rowOff>60150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44927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類似団体及び全国平均を下回っているが、職員数や人件費が大きく上回っている状況にあるため、人件費の抑制の課題を踏まえ、適正な給与水準を見極めていくよう努める。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809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116114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913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132443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19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定員適正化計画に基づいた人員削減を進めているが、類似団体平均及び沖縄県平均と比較すると大きく上回っている状況にある。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総合庁舎の建設に伴い行政サービスの転換が図られたところであるが、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複雑・多様化する行政ニーズへの対応等に伴う人員配置により、人口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人当たりの職員数は前年度から上昇し</a:t>
          </a:r>
          <a:r>
            <a:rPr kumimoji="1" lang="en-US" altLang="ja-JP" sz="1300">
              <a:latin typeface="ＭＳ Ｐゴシック" panose="020B0600070205080204" pitchFamily="50" charset="-128"/>
              <a:ea typeface="ＭＳ Ｐゴシック" panose="020B0600070205080204" pitchFamily="50" charset="-128"/>
            </a:rPr>
            <a:t>11.01</a:t>
          </a:r>
          <a:r>
            <a:rPr kumimoji="1" lang="ja-JP" altLang="en-US" sz="1300">
              <a:latin typeface="ＭＳ Ｐゴシック" panose="020B0600070205080204" pitchFamily="50" charset="-128"/>
              <a:ea typeface="ＭＳ Ｐゴシック" panose="020B0600070205080204" pitchFamily="50" charset="-128"/>
            </a:rPr>
            <a:t>人となった。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今後、更なる業務効率化や事務事業の見直しを進めることで、定員適正化計画の推進を図り、適切な定員管理に努める。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24674</xdr:rowOff>
    </xdr:from>
    <xdr:to>
      <xdr:col>81</xdr:col>
      <xdr:colOff>44450</xdr:colOff>
      <xdr:row>63</xdr:row>
      <xdr:rowOff>52251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2602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24674</xdr:rowOff>
    </xdr:from>
    <xdr:to>
      <xdr:col>77</xdr:col>
      <xdr:colOff>44450</xdr:colOff>
      <xdr:row>63</xdr:row>
      <xdr:rowOff>52251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26024"/>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52251</xdr:rowOff>
    </xdr:from>
    <xdr:to>
      <xdr:col>72</xdr:col>
      <xdr:colOff>203200</xdr:colOff>
      <xdr:row>63</xdr:row>
      <xdr:rowOff>61444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53601"/>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59146</xdr:rowOff>
    </xdr:from>
    <xdr:to>
      <xdr:col>68</xdr:col>
      <xdr:colOff>152400</xdr:colOff>
      <xdr:row>63</xdr:row>
      <xdr:rowOff>61444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6049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1451</xdr:rowOff>
    </xdr:from>
    <xdr:to>
      <xdr:col>81</xdr:col>
      <xdr:colOff>95250</xdr:colOff>
      <xdr:row>63</xdr:row>
      <xdr:rowOff>103051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144978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7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145324</xdr:rowOff>
    </xdr:from>
    <xdr:to>
      <xdr:col>77</xdr:col>
      <xdr:colOff>95250</xdr:colOff>
      <xdr:row>63</xdr:row>
      <xdr:rowOff>75474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60251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6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1451</xdr:rowOff>
    </xdr:from>
    <xdr:to>
      <xdr:col>73</xdr:col>
      <xdr:colOff>44450</xdr:colOff>
      <xdr:row>63</xdr:row>
      <xdr:rowOff>103051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87828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10644</xdr:rowOff>
    </xdr:from>
    <xdr:to>
      <xdr:col>68</xdr:col>
      <xdr:colOff>203200</xdr:colOff>
      <xdr:row>63</xdr:row>
      <xdr:rowOff>112244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97021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9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8346</xdr:rowOff>
    </xdr:from>
    <xdr:to>
      <xdr:col>64</xdr:col>
      <xdr:colOff>152400</xdr:colOff>
      <xdr:row>63</xdr:row>
      <xdr:rowOff>109946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94723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分子である元利償還金が、臨時財政対策債等の償還終了に伴う減額が新規借入に伴う増額を上回ったこと等により、前年度比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百万円の減となり、単年度の実質公債費比率は前年度より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となった。一方で、単年度実質公債費比率が比較的良好であった令和３年度分が３カ年平均の算定対象ではなくなったこと等が影響し実質公債費比率は前年度より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ポイント上昇した。今後、新規大型事業に際し、地方債発行を予定しており、比率が上昇していくことが考えられるため、起債事業の精選など公債費の適正化に取り組む必要がある。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49389</xdr:rowOff>
    </xdr:from>
    <xdr:to>
      <xdr:col>81</xdr:col>
      <xdr:colOff>44450</xdr:colOff>
      <xdr:row>41</xdr:row>
      <xdr:rowOff>103011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788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39105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2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153811</xdr:rowOff>
    </xdr:from>
    <xdr:to>
      <xdr:col>77</xdr:col>
      <xdr:colOff>44450</xdr:colOff>
      <xdr:row>41</xdr:row>
      <xdr:rowOff>49389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118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150989</xdr:rowOff>
    </xdr:from>
    <xdr:to>
      <xdr:col>72</xdr:col>
      <xdr:colOff>203200</xdr:colOff>
      <xdr:row>40</xdr:row>
      <xdr:rowOff>153811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3753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53922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150989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839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52211</xdr:rowOff>
    </xdr:from>
    <xdr:to>
      <xdr:col>81</xdr:col>
      <xdr:colOff>95250</xdr:colOff>
      <xdr:row>41</xdr:row>
      <xdr:rowOff>153811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24288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170039</xdr:rowOff>
    </xdr:from>
    <xdr:to>
      <xdr:col>77</xdr:col>
      <xdr:colOff>95250</xdr:colOff>
      <xdr:row>41</xdr:row>
      <xdr:rowOff>100189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84966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100189</xdr:rowOff>
    </xdr:from>
    <xdr:to>
      <xdr:col>68</xdr:col>
      <xdr:colOff>203200</xdr:colOff>
      <xdr:row>40</xdr:row>
      <xdr:rowOff>30339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40516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将来負担額は減少しているが、控除する充当可能財源も減少しているため、</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ポイント改善にとどまった。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今後、新規大型事業で地方債の発行を予定しており、比率の上昇が見込まれるため、地方債の新規発行の抑制や計画的な基金の積立を行い財源確保を図り、更なる改善に努める。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122041</xdr:rowOff>
    </xdr:from>
    <xdr:to>
      <xdr:col>81</xdr:col>
      <xdr:colOff>44450</xdr:colOff>
      <xdr:row>14</xdr:row>
      <xdr:rowOff>143873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22341"/>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143873</xdr:rowOff>
    </xdr:from>
    <xdr:to>
      <xdr:col>77</xdr:col>
      <xdr:colOff>44450</xdr:colOff>
      <xdr:row>14</xdr:row>
      <xdr:rowOff>149618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54417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149618</xdr:rowOff>
    </xdr:from>
    <xdr:to>
      <xdr:col>72</xdr:col>
      <xdr:colOff>203200</xdr:colOff>
      <xdr:row>15</xdr:row>
      <xdr:rowOff>121799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49918"/>
          <a:ext cx="889000" cy="14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121799</xdr:rowOff>
    </xdr:from>
    <xdr:to>
      <xdr:col>68</xdr:col>
      <xdr:colOff>152400</xdr:colOff>
      <xdr:row>16</xdr:row>
      <xdr:rowOff>138793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93549"/>
          <a:ext cx="889000" cy="18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71241</xdr:rowOff>
    </xdr:from>
    <xdr:to>
      <xdr:col>81</xdr:col>
      <xdr:colOff>95250</xdr:colOff>
      <xdr:row>15</xdr:row>
      <xdr:rowOff>1391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43318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4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93073</xdr:rowOff>
    </xdr:from>
    <xdr:to>
      <xdr:col>77</xdr:col>
      <xdr:colOff>95250</xdr:colOff>
      <xdr:row>15</xdr:row>
      <xdr:rowOff>23223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8000</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579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98818</xdr:rowOff>
    </xdr:from>
    <xdr:to>
      <xdr:col>73</xdr:col>
      <xdr:colOff>44450</xdr:colOff>
      <xdr:row>15</xdr:row>
      <xdr:rowOff>28968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49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13745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58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70999</xdr:rowOff>
    </xdr:from>
    <xdr:to>
      <xdr:col>68</xdr:col>
      <xdr:colOff>203200</xdr:colOff>
      <xdr:row>16</xdr:row>
      <xdr:rowOff>1149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157376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2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87993</xdr:rowOff>
    </xdr:from>
    <xdr:to>
      <xdr:col>64</xdr:col>
      <xdr:colOff>152400</xdr:colOff>
      <xdr:row>17</xdr:row>
      <xdr:rowOff>18143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3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2920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1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55,656
54,547
203.90
46,248,661
45,121,241
688,799
19,902,289
35,973,882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定員適正化計画を基に人員削減を進めているが、類似団体平均や沖縄県平均と比較して上回っている状況にある。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今年度は、会計年度任用職員への勤勉手当支給の開始等により、人件費にかかる経常収支比率は前年度から</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31.5%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総合庁舎方式へと行政サービスの転換が図られたところであるが、更なる定員適正化計画の推進を図り、適切な定員管理に努める。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40</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0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2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38</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0</xdr:rowOff>
    </xdr:from>
    <xdr:to>
      <xdr:col>24</xdr:col>
      <xdr:colOff>76200</xdr:colOff>
      <xdr:row>40</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80027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離島県における離島という地理的な条件において、保有する公共施設が多く、その維持管理に費用がかかっており、類似団体平均や沖縄県平均に比べて高止まりの状況であるが、今年度は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引き続き、公共施設管理計画に基づいた類似施設の統廃合のほか、各施設の照明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化や老朽化施設の除却等の取組により、物件費の抑制に努める。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95250</xdr:rowOff>
    </xdr:from>
    <xdr:to>
      <xdr:col>82</xdr:col>
      <xdr:colOff>107950</xdr:colOff>
      <xdr:row>21</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695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19050</xdr:rowOff>
    </xdr:from>
    <xdr:to>
      <xdr:col>78</xdr:col>
      <xdr:colOff>69850</xdr:colOff>
      <xdr:row>21</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1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0</xdr:rowOff>
    </xdr:from>
    <xdr:to>
      <xdr:col>73</xdr:col>
      <xdr:colOff>180975</xdr:colOff>
      <xdr:row>21</xdr:row>
      <xdr:rowOff>19050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429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146050</xdr:rowOff>
    </xdr:from>
    <xdr:to>
      <xdr:col>69</xdr:col>
      <xdr:colOff>92075</xdr:colOff>
      <xdr:row>20</xdr:row>
      <xdr:rowOff>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0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44450</xdr:rowOff>
    </xdr:from>
    <xdr:to>
      <xdr:col>82</xdr:col>
      <xdr:colOff>158750</xdr:colOff>
      <xdr:row>21</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124477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95250</xdr:rowOff>
    </xdr:from>
    <xdr:to>
      <xdr:col>78</xdr:col>
      <xdr:colOff>120650</xdr:colOff>
      <xdr:row>22</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8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139700</xdr:rowOff>
    </xdr:from>
    <xdr:to>
      <xdr:col>74</xdr:col>
      <xdr:colOff>31750</xdr:colOff>
      <xdr:row>21</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5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54627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120650</xdr:rowOff>
    </xdr:from>
    <xdr:to>
      <xdr:col>69</xdr:col>
      <xdr:colOff>142875</xdr:colOff>
      <xdr:row>20</xdr:row>
      <xdr:rowOff>50800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95250</xdr:rowOff>
    </xdr:from>
    <xdr:to>
      <xdr:col>65</xdr:col>
      <xdr:colOff>53975</xdr:colOff>
      <xdr:row>20</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障害児通所給付費が前年度比で大きく増となっていることが要因となり、前年度比で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今後も生活保護費や福祉サービス給付費等の伸びに伴う増が見込まれるため、資格審査の適正化や各種手当てへの加算等の見直し等により適正な執行となるよう努める。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14986</xdr:rowOff>
    </xdr:from>
    <xdr:to>
      <xdr:col>24</xdr:col>
      <xdr:colOff>25400</xdr:colOff>
      <xdr:row>57</xdr:row>
      <xdr:rowOff>51562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87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76708</xdr:rowOff>
    </xdr:from>
    <xdr:to>
      <xdr:col>19</xdr:col>
      <xdr:colOff>187325</xdr:colOff>
      <xdr:row>57</xdr:row>
      <xdr:rowOff>14986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779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76708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5903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55</xdr:row>
      <xdr:rowOff>156718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59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xdr:rowOff>
    </xdr:from>
    <xdr:to>
      <xdr:col>24</xdr:col>
      <xdr:colOff>76200</xdr:colOff>
      <xdr:row>57</xdr:row>
      <xdr:rowOff>102362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144289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135636</xdr:rowOff>
    </xdr:from>
    <xdr:to>
      <xdr:col>20</xdr:col>
      <xdr:colOff>38100</xdr:colOff>
      <xdr:row>57</xdr:row>
      <xdr:rowOff>65786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50563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2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25908</xdr:rowOff>
    </xdr:from>
    <xdr:to>
      <xdr:col>15</xdr:col>
      <xdr:colOff>149225</xdr:colOff>
      <xdr:row>56</xdr:row>
      <xdr:rowOff>127508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112285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類似団体平均及び全国平均を下回っているが、前年度比で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ポイントの減となっている。これは、後期高齢者医療特別会計への繰出金が前年度比で約</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百万円増加したことなどが主な要因と考えられる。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今後も、政策的繰り出しが見込まれることから、保険料の設定、徴収及び給付の適正化に取り組む。</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50800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27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54</xdr:row>
      <xdr:rowOff>50800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156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88900</xdr:rowOff>
    </xdr:from>
    <xdr:to>
      <xdr:col>73</xdr:col>
      <xdr:colOff>180975</xdr:colOff>
      <xdr:row>53</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004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69850</xdr:rowOff>
    </xdr:from>
    <xdr:to>
      <xdr:col>69</xdr:col>
      <xdr:colOff>92075</xdr:colOff>
      <xdr:row>52</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898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149877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0</xdr:rowOff>
    </xdr:from>
    <xdr:to>
      <xdr:col>78</xdr:col>
      <xdr:colOff>120650</xdr:colOff>
      <xdr:row>54</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38100</xdr:rowOff>
    </xdr:from>
    <xdr:to>
      <xdr:col>69</xdr:col>
      <xdr:colOff>142875</xdr:colOff>
      <xdr:row>52</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50</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19050</xdr:rowOff>
    </xdr:from>
    <xdr:to>
      <xdr:col>65</xdr:col>
      <xdr:colOff>53975</xdr:colOff>
      <xdr:row>52</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全国平均や沖縄県平均と比較して大きく下回っている。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引き続き、使途目的や適正な金額かどうかの精査、目的達成の事業や終期を経過した事業の廃止等、本市が策定したガイドラインに沿った見直しを行い、補助金の適正化を進める。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86995</xdr:rowOff>
    </xdr:from>
    <xdr:to>
      <xdr:col>82</xdr:col>
      <xdr:colOff>107950</xdr:colOff>
      <xdr:row>34</xdr:row>
      <xdr:rowOff>98425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59162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81280</xdr:rowOff>
    </xdr:from>
    <xdr:to>
      <xdr:col>78</xdr:col>
      <xdr:colOff>69850</xdr:colOff>
      <xdr:row>34</xdr:row>
      <xdr:rowOff>86995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5910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81280</xdr:rowOff>
    </xdr:from>
    <xdr:to>
      <xdr:col>73</xdr:col>
      <xdr:colOff>180975</xdr:colOff>
      <xdr:row>34</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5910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35</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59105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47625</xdr:rowOff>
    </xdr:from>
    <xdr:to>
      <xdr:col>82</xdr:col>
      <xdr:colOff>158750</xdr:colOff>
      <xdr:row>34</xdr:row>
      <xdr:rowOff>149225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127652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78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36195</xdr:rowOff>
    </xdr:from>
    <xdr:to>
      <xdr:col>78</xdr:col>
      <xdr:colOff>120650</xdr:colOff>
      <xdr:row>34</xdr:row>
      <xdr:rowOff>137795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86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147972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63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142257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73677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臨時財政対策債等の償還終了にともない、元利償還金額が約</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百万円の減となっているため、前年度より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今後、新規大型事業に際し、地方債発行を予定しており、比率が上昇していくことが考えられるため、起債事業の精選など公債費の適正化に取り組む必要がある。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155575</xdr:rowOff>
    </xdr:from>
    <xdr:to>
      <xdr:col>24</xdr:col>
      <xdr:colOff>25400</xdr:colOff>
      <xdr:row>79</xdr:row>
      <xdr:rowOff>69850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286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80</xdr:row>
      <xdr:rowOff>22225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1440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136525</xdr:rowOff>
    </xdr:from>
    <xdr:to>
      <xdr:col>15</xdr:col>
      <xdr:colOff>98425</xdr:colOff>
      <xdr:row>80</xdr:row>
      <xdr:rowOff>22225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0962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117475</xdr:rowOff>
    </xdr:from>
    <xdr:to>
      <xdr:col>11</xdr:col>
      <xdr:colOff>9525</xdr:colOff>
      <xdr:row>78</xdr:row>
      <xdr:rowOff>136525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4905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76852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142875</xdr:rowOff>
    </xdr:from>
    <xdr:to>
      <xdr:col>15</xdr:col>
      <xdr:colOff>149225</xdr:colOff>
      <xdr:row>80</xdr:row>
      <xdr:rowOff>73025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57802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7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85725</xdr:rowOff>
    </xdr:from>
    <xdr:to>
      <xdr:col>11</xdr:col>
      <xdr:colOff>60325</xdr:colOff>
      <xdr:row>79</xdr:row>
      <xdr:rowOff>15875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66675</xdr:rowOff>
    </xdr:from>
    <xdr:to>
      <xdr:col>6</xdr:col>
      <xdr:colOff>171450</xdr:colOff>
      <xdr:row>78</xdr:row>
      <xdr:rowOff>168275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153052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2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類似団体平均を上回り全国平均を下回っているが、前年度比で</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ポイントの増となっており、会計年度任用職員への勤勉手当支給の開始に伴う人件費の増や、扶助費及び物件費の増が要因と考えられる。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当市において、歳出の大きなウエイトを占める経費となっていることを踏まえ、引き続き給付適正化や公共施設管理計画に基づいた維持管理費節減に努める。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143002</xdr:rowOff>
    </xdr:from>
    <xdr:to>
      <xdr:col>82</xdr:col>
      <xdr:colOff>107950</xdr:colOff>
      <xdr:row>81</xdr:row>
      <xdr:rowOff>5842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3001752"/>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57929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143002</xdr:rowOff>
    </xdr:from>
    <xdr:to>
      <xdr:col>82</xdr:col>
      <xdr:colOff>196850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00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77</xdr:row>
      <xdr:rowOff>156718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42900"/>
          <a:ext cx="8382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28702</xdr:rowOff>
    </xdr:from>
    <xdr:to>
      <xdr:col>78</xdr:col>
      <xdr:colOff>69850</xdr:colOff>
      <xdr:row>76</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88745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28702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70000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94487</xdr:rowOff>
    </xdr:from>
    <xdr:to>
      <xdr:col>74</xdr:col>
      <xdr:colOff>31750</xdr:colOff>
      <xdr:row>77</xdr:row>
      <xdr:rowOff>24637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75</xdr:row>
      <xdr:rowOff>78994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70000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28194</xdr:rowOff>
    </xdr:from>
    <xdr:to>
      <xdr:col>65</xdr:col>
      <xdr:colOff>53975</xdr:colOff>
      <xdr:row>75</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139971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136017</xdr:rowOff>
    </xdr:from>
    <xdr:to>
      <xdr:col>29</xdr:col>
      <xdr:colOff>127000</xdr:colOff>
      <xdr:row>16</xdr:row>
      <xdr:rowOff>110947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55392"/>
          <a:ext cx="647700" cy="14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110947</xdr:rowOff>
    </xdr:from>
    <xdr:to>
      <xdr:col>26</xdr:col>
      <xdr:colOff>50800</xdr:colOff>
      <xdr:row>16</xdr:row>
      <xdr:rowOff>111925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1772"/>
          <a:ext cx="698500" cy="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107798</xdr:rowOff>
    </xdr:from>
    <xdr:to>
      <xdr:col>22</xdr:col>
      <xdr:colOff>114300</xdr:colOff>
      <xdr:row>16</xdr:row>
      <xdr:rowOff>111925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98623"/>
          <a:ext cx="698500" cy="4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107798</xdr:rowOff>
    </xdr:from>
    <xdr:to>
      <xdr:col>18</xdr:col>
      <xdr:colOff>177800</xdr:colOff>
      <xdr:row>16</xdr:row>
      <xdr:rowOff>134544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8623"/>
          <a:ext cx="698500" cy="26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85217</xdr:rowOff>
    </xdr:from>
    <xdr:to>
      <xdr:col>29</xdr:col>
      <xdr:colOff>177800</xdr:colOff>
      <xdr:row>16</xdr:row>
      <xdr:rowOff>15367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0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101744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60147</xdr:rowOff>
    </xdr:from>
    <xdr:to>
      <xdr:col>26</xdr:col>
      <xdr:colOff>101600</xdr:colOff>
      <xdr:row>16</xdr:row>
      <xdr:rowOff>161747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0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1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61125</xdr:rowOff>
    </xdr:from>
    <xdr:to>
      <xdr:col>22</xdr:col>
      <xdr:colOff>165100</xdr:colOff>
      <xdr:row>16</xdr:row>
      <xdr:rowOff>162725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1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2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56998</xdr:rowOff>
    </xdr:from>
    <xdr:to>
      <xdr:col>19</xdr:col>
      <xdr:colOff>38100</xdr:colOff>
      <xdr:row>16</xdr:row>
      <xdr:rowOff>158598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168775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1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83744</xdr:rowOff>
    </xdr:from>
    <xdr:to>
      <xdr:col>15</xdr:col>
      <xdr:colOff>101600</xdr:colOff>
      <xdr:row>17</xdr:row>
      <xdr:rowOff>13894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4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24071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196532</xdr:rowOff>
    </xdr:from>
    <xdr:to>
      <xdr:col>29</xdr:col>
      <xdr:colOff>127000</xdr:colOff>
      <xdr:row>35</xdr:row>
      <xdr:rowOff>213830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06882"/>
          <a:ext cx="647700" cy="1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9872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963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43676</xdr:rowOff>
    </xdr:from>
    <xdr:to>
      <xdr:col>26</xdr:col>
      <xdr:colOff>50800</xdr:colOff>
      <xdr:row>35</xdr:row>
      <xdr:rowOff>196532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54026"/>
          <a:ext cx="698500" cy="152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43676</xdr:rowOff>
    </xdr:from>
    <xdr:to>
      <xdr:col>22</xdr:col>
      <xdr:colOff>114300</xdr:colOff>
      <xdr:row>36</xdr:row>
      <xdr:rowOff>12967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54026"/>
          <a:ext cx="698500" cy="31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12967</xdr:rowOff>
    </xdr:from>
    <xdr:to>
      <xdr:col>18</xdr:col>
      <xdr:colOff>177800</xdr:colOff>
      <xdr:row>36</xdr:row>
      <xdr:rowOff>103607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66217"/>
          <a:ext cx="698500" cy="90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163030</xdr:rowOff>
    </xdr:from>
    <xdr:to>
      <xdr:col>29</xdr:col>
      <xdr:colOff>177800</xdr:colOff>
      <xdr:row>35</xdr:row>
      <xdr:rowOff>264630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73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8107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145732</xdr:rowOff>
    </xdr:from>
    <xdr:to>
      <xdr:col>26</xdr:col>
      <xdr:colOff>101600</xdr:colOff>
      <xdr:row>35</xdr:row>
      <xdr:rowOff>247332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56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257509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24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335776</xdr:rowOff>
    </xdr:from>
    <xdr:to>
      <xdr:col>22</xdr:col>
      <xdr:colOff>165100</xdr:colOff>
      <xdr:row>35</xdr:row>
      <xdr:rowOff>94476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03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104652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7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305067</xdr:rowOff>
    </xdr:from>
    <xdr:to>
      <xdr:col>19</xdr:col>
      <xdr:colOff>38100</xdr:colOff>
      <xdr:row>36</xdr:row>
      <xdr:rowOff>63767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15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73944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8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52807</xdr:rowOff>
    </xdr:from>
    <xdr:to>
      <xdr:col>15</xdr:col>
      <xdr:colOff>101600</xdr:colOff>
      <xdr:row>36</xdr:row>
      <xdr:rowOff>154407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0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164584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7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55,656
54,547
203.90
46,248,661
45,121,241
688,799
19,902,289
35,973,882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96025</xdr:rowOff>
    </xdr:from>
    <xdr:to>
      <xdr:col>24</xdr:col>
      <xdr:colOff>63500</xdr:colOff>
      <xdr:row>35</xdr:row>
      <xdr:rowOff>34620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5325"/>
          <a:ext cx="838200" cy="1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27775</xdr:rowOff>
    </xdr:from>
    <xdr:to>
      <xdr:col>19</xdr:col>
      <xdr:colOff>177800</xdr:colOff>
      <xdr:row>35</xdr:row>
      <xdr:rowOff>34620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28525"/>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27775</xdr:rowOff>
    </xdr:from>
    <xdr:to>
      <xdr:col>15</xdr:col>
      <xdr:colOff>50800</xdr:colOff>
      <xdr:row>35</xdr:row>
      <xdr:rowOff>28207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8525"/>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28207</xdr:rowOff>
    </xdr:from>
    <xdr:to>
      <xdr:col>10</xdr:col>
      <xdr:colOff>114300</xdr:colOff>
      <xdr:row>35</xdr:row>
      <xdr:rowOff>65748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8957"/>
          <a:ext cx="889000" cy="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45225</xdr:rowOff>
    </xdr:from>
    <xdr:to>
      <xdr:col>24</xdr:col>
      <xdr:colOff>114300</xdr:colOff>
      <xdr:row>34</xdr:row>
      <xdr:rowOff>146825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68102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155270</xdr:rowOff>
    </xdr:from>
    <xdr:to>
      <xdr:col>20</xdr:col>
      <xdr:colOff>38100</xdr:colOff>
      <xdr:row>35</xdr:row>
      <xdr:rowOff>85420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101947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5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148425</xdr:rowOff>
    </xdr:from>
    <xdr:to>
      <xdr:col>15</xdr:col>
      <xdr:colOff>101600</xdr:colOff>
      <xdr:row>35</xdr:row>
      <xdr:rowOff>78575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95102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5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148857</xdr:rowOff>
    </xdr:from>
    <xdr:to>
      <xdr:col>10</xdr:col>
      <xdr:colOff>165100</xdr:colOff>
      <xdr:row>35</xdr:row>
      <xdr:rowOff>79007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95534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5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14948</xdr:rowOff>
    </xdr:from>
    <xdr:to>
      <xdr:col>6</xdr:col>
      <xdr:colOff>38100</xdr:colOff>
      <xdr:row>35</xdr:row>
      <xdr:rowOff>116548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1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133075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9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28478</xdr:rowOff>
    </xdr:from>
    <xdr:to>
      <xdr:col>24</xdr:col>
      <xdr:colOff>63500</xdr:colOff>
      <xdr:row>51</xdr:row>
      <xdr:rowOff>136835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772428"/>
          <a:ext cx="8382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136835</xdr:rowOff>
    </xdr:from>
    <xdr:to>
      <xdr:col>19</xdr:col>
      <xdr:colOff>177800</xdr:colOff>
      <xdr:row>52</xdr:row>
      <xdr:rowOff>18786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880785"/>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18786</xdr:rowOff>
    </xdr:from>
    <xdr:to>
      <xdr:col>15</xdr:col>
      <xdr:colOff>50800</xdr:colOff>
      <xdr:row>52</xdr:row>
      <xdr:rowOff>153614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934186"/>
          <a:ext cx="889000" cy="13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153614</xdr:rowOff>
    </xdr:from>
    <xdr:to>
      <xdr:col>10</xdr:col>
      <xdr:colOff>114300</xdr:colOff>
      <xdr:row>53</xdr:row>
      <xdr:rowOff>116200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069014"/>
          <a:ext cx="889000" cy="1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149128</xdr:rowOff>
    </xdr:from>
    <xdr:to>
      <xdr:col>24</xdr:col>
      <xdr:colOff>114300</xdr:colOff>
      <xdr:row>51</xdr:row>
      <xdr:rowOff>79278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7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555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57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86035</xdr:rowOff>
    </xdr:from>
    <xdr:to>
      <xdr:col>20</xdr:col>
      <xdr:colOff>38100</xdr:colOff>
      <xdr:row>52</xdr:row>
      <xdr:rowOff>16185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8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32712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860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139436</xdr:rowOff>
    </xdr:from>
    <xdr:to>
      <xdr:col>15</xdr:col>
      <xdr:colOff>101600</xdr:colOff>
      <xdr:row>52</xdr:row>
      <xdr:rowOff>69586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8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86113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86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102814</xdr:rowOff>
    </xdr:from>
    <xdr:to>
      <xdr:col>10</xdr:col>
      <xdr:colOff>165100</xdr:colOff>
      <xdr:row>53</xdr:row>
      <xdr:rowOff>32964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49491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879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65400</xdr:rowOff>
    </xdr:from>
    <xdr:to>
      <xdr:col>6</xdr:col>
      <xdr:colOff>38100</xdr:colOff>
      <xdr:row>53</xdr:row>
      <xdr:rowOff>167000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15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12077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892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110863</xdr:rowOff>
    </xdr:from>
    <xdr:to>
      <xdr:col>24</xdr:col>
      <xdr:colOff>63500</xdr:colOff>
      <xdr:row>78</xdr:row>
      <xdr:rowOff>33858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2513"/>
          <a:ext cx="838200" cy="9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110863</xdr:rowOff>
    </xdr:from>
    <xdr:to>
      <xdr:col>19</xdr:col>
      <xdr:colOff>177800</xdr:colOff>
      <xdr:row>78</xdr:row>
      <xdr:rowOff>62204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2513"/>
          <a:ext cx="8890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62204</xdr:rowOff>
    </xdr:from>
    <xdr:to>
      <xdr:col>15</xdr:col>
      <xdr:colOff>50800</xdr:colOff>
      <xdr:row>79</xdr:row>
      <xdr:rowOff>44929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35304"/>
          <a:ext cx="889000" cy="15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44929</xdr:rowOff>
    </xdr:from>
    <xdr:to>
      <xdr:col>10</xdr:col>
      <xdr:colOff>114300</xdr:colOff>
      <xdr:row>79</xdr:row>
      <xdr:rowOff>67365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89479"/>
          <a:ext cx="889000" cy="2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154508</xdr:rowOff>
    </xdr:from>
    <xdr:to>
      <xdr:col>24</xdr:col>
      <xdr:colOff>114300</xdr:colOff>
      <xdr:row>78</xdr:row>
      <xdr:rowOff>84658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132935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60063</xdr:rowOff>
    </xdr:from>
    <xdr:to>
      <xdr:col>20</xdr:col>
      <xdr:colOff>38100</xdr:colOff>
      <xdr:row>77</xdr:row>
      <xdr:rowOff>161663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6740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11404</xdr:rowOff>
    </xdr:from>
    <xdr:to>
      <xdr:col>15</xdr:col>
      <xdr:colOff>101600</xdr:colOff>
      <xdr:row>78</xdr:row>
      <xdr:rowOff>113004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104131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7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165579</xdr:rowOff>
    </xdr:from>
    <xdr:to>
      <xdr:col>10</xdr:col>
      <xdr:colOff>165100</xdr:colOff>
      <xdr:row>79</xdr:row>
      <xdr:rowOff>95729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86856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3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16565</xdr:rowOff>
    </xdr:from>
    <xdr:to>
      <xdr:col>6</xdr:col>
      <xdr:colOff>38100</xdr:colOff>
      <xdr:row>79</xdr:row>
      <xdr:rowOff>118165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109292</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34117</xdr:rowOff>
    </xdr:from>
    <xdr:to>
      <xdr:col>24</xdr:col>
      <xdr:colOff>63500</xdr:colOff>
      <xdr:row>93</xdr:row>
      <xdr:rowOff>73665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978967"/>
          <a:ext cx="8382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34117</xdr:rowOff>
    </xdr:from>
    <xdr:to>
      <xdr:col>19</xdr:col>
      <xdr:colOff>177800</xdr:colOff>
      <xdr:row>93</xdr:row>
      <xdr:rowOff>131273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78967"/>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15349</xdr:rowOff>
    </xdr:from>
    <xdr:to>
      <xdr:col>15</xdr:col>
      <xdr:colOff>50800</xdr:colOff>
      <xdr:row>93</xdr:row>
      <xdr:rowOff>131273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960199"/>
          <a:ext cx="889000" cy="11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15349</xdr:rowOff>
    </xdr:from>
    <xdr:to>
      <xdr:col>10</xdr:col>
      <xdr:colOff>114300</xdr:colOff>
      <xdr:row>94</xdr:row>
      <xdr:rowOff>112108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960199"/>
          <a:ext cx="889000" cy="26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38509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9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22865</xdr:rowOff>
    </xdr:from>
    <xdr:to>
      <xdr:col>24</xdr:col>
      <xdr:colOff>114300</xdr:colOff>
      <xdr:row>93</xdr:row>
      <xdr:rowOff>124465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9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45742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1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154767</xdr:rowOff>
    </xdr:from>
    <xdr:to>
      <xdr:col>20</xdr:col>
      <xdr:colOff>38100</xdr:colOff>
      <xdr:row>93</xdr:row>
      <xdr:rowOff>84917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101444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0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80473</xdr:rowOff>
    </xdr:from>
    <xdr:to>
      <xdr:col>15</xdr:col>
      <xdr:colOff>101600</xdr:colOff>
      <xdr:row>94</xdr:row>
      <xdr:rowOff>10623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02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27150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80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135999</xdr:rowOff>
    </xdr:from>
    <xdr:to>
      <xdr:col>10</xdr:col>
      <xdr:colOff>165100</xdr:colOff>
      <xdr:row>93</xdr:row>
      <xdr:rowOff>66149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82676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68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61308</xdr:rowOff>
    </xdr:from>
    <xdr:to>
      <xdr:col>6</xdr:col>
      <xdr:colOff>38100</xdr:colOff>
      <xdr:row>94</xdr:row>
      <xdr:rowOff>162908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17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7985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95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35730</xdr:rowOff>
    </xdr:from>
    <xdr:to>
      <xdr:col>54</xdr:col>
      <xdr:colOff>189865</xdr:colOff>
      <xdr:row>39</xdr:row>
      <xdr:rowOff>82006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50680"/>
          <a:ext cx="1270" cy="141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85833</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82006</xdr:rowOff>
    </xdr:from>
    <xdr:to>
      <xdr:col>55</xdr:col>
      <xdr:colOff>88900</xdr:colOff>
      <xdr:row>39</xdr:row>
      <xdr:rowOff>82006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6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153857</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2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35730</xdr:rowOff>
    </xdr:from>
    <xdr:to>
      <xdr:col>55</xdr:col>
      <xdr:colOff>88900</xdr:colOff>
      <xdr:row>31</xdr:row>
      <xdr:rowOff>35730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5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140767</xdr:rowOff>
    </xdr:from>
    <xdr:to>
      <xdr:col>55</xdr:col>
      <xdr:colOff>0</xdr:colOff>
      <xdr:row>37</xdr:row>
      <xdr:rowOff>163137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84417"/>
          <a:ext cx="838200" cy="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30885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31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8008</xdr:rowOff>
    </xdr:from>
    <xdr:to>
      <xdr:col>55</xdr:col>
      <xdr:colOff>50800</xdr:colOff>
      <xdr:row>36</xdr:row>
      <xdr:rowOff>109608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18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155865</xdr:rowOff>
    </xdr:from>
    <xdr:to>
      <xdr:col>50</xdr:col>
      <xdr:colOff>114300</xdr:colOff>
      <xdr:row>37</xdr:row>
      <xdr:rowOff>163137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99515"/>
          <a:ext cx="889000" cy="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4731</xdr:rowOff>
    </xdr:from>
    <xdr:to>
      <xdr:col>50</xdr:col>
      <xdr:colOff>165100</xdr:colOff>
      <xdr:row>36</xdr:row>
      <xdr:rowOff>106331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1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122858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59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123012</xdr:rowOff>
    </xdr:from>
    <xdr:to>
      <xdr:col>45</xdr:col>
      <xdr:colOff>177800</xdr:colOff>
      <xdr:row>37</xdr:row>
      <xdr:rowOff>155865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466662"/>
          <a:ext cx="889000" cy="3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9206</xdr:rowOff>
    </xdr:from>
    <xdr:to>
      <xdr:col>46</xdr:col>
      <xdr:colOff>38100</xdr:colOff>
      <xdr:row>36</xdr:row>
      <xdr:rowOff>110806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127333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59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16060</xdr:rowOff>
    </xdr:from>
    <xdr:to>
      <xdr:col>41</xdr:col>
      <xdr:colOff>50800</xdr:colOff>
      <xdr:row>37</xdr:row>
      <xdr:rowOff>123012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02460"/>
          <a:ext cx="889000" cy="96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42483</xdr:rowOff>
    </xdr:from>
    <xdr:to>
      <xdr:col>41</xdr:col>
      <xdr:colOff>101600</xdr:colOff>
      <xdr:row>36</xdr:row>
      <xdr:rowOff>144083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160610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17152</xdr:rowOff>
    </xdr:from>
    <xdr:to>
      <xdr:col>36</xdr:col>
      <xdr:colOff>165100</xdr:colOff>
      <xdr:row>30</xdr:row>
      <xdr:rowOff>118752</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135279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89967</xdr:rowOff>
    </xdr:from>
    <xdr:to>
      <xdr:col>55</xdr:col>
      <xdr:colOff>50800</xdr:colOff>
      <xdr:row>38</xdr:row>
      <xdr:rowOff>20117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68394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1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112337</xdr:rowOff>
    </xdr:from>
    <xdr:to>
      <xdr:col>50</xdr:col>
      <xdr:colOff>165100</xdr:colOff>
      <xdr:row>38</xdr:row>
      <xdr:rowOff>42487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33614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105065</xdr:rowOff>
    </xdr:from>
    <xdr:to>
      <xdr:col>46</xdr:col>
      <xdr:colOff>38100</xdr:colOff>
      <xdr:row>38</xdr:row>
      <xdr:rowOff>35215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26342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4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72212</xdr:rowOff>
    </xdr:from>
    <xdr:to>
      <xdr:col>41</xdr:col>
      <xdr:colOff>101600</xdr:colOff>
      <xdr:row>38</xdr:row>
      <xdr:rowOff>2363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158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164939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136710</xdr:rowOff>
    </xdr:from>
    <xdr:to>
      <xdr:col>36</xdr:col>
      <xdr:colOff>165100</xdr:colOff>
      <xdr:row>32</xdr:row>
      <xdr:rowOff>66860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5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57987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4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37872</xdr:rowOff>
    </xdr:from>
    <xdr:to>
      <xdr:col>54</xdr:col>
      <xdr:colOff>189865</xdr:colOff>
      <xdr:row>58</xdr:row>
      <xdr:rowOff>38156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296172"/>
          <a:ext cx="1270" cy="68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41983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8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38156</xdr:rowOff>
    </xdr:from>
    <xdr:to>
      <xdr:col>55</xdr:col>
      <xdr:colOff>88900</xdr:colOff>
      <xdr:row>58</xdr:row>
      <xdr:rowOff>38156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8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155999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907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37872</xdr:rowOff>
    </xdr:from>
    <xdr:to>
      <xdr:col>55</xdr:col>
      <xdr:colOff>88900</xdr:colOff>
      <xdr:row>54</xdr:row>
      <xdr:rowOff>37872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29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64459</xdr:rowOff>
    </xdr:from>
    <xdr:to>
      <xdr:col>55</xdr:col>
      <xdr:colOff>0</xdr:colOff>
      <xdr:row>56</xdr:row>
      <xdr:rowOff>92329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94209"/>
          <a:ext cx="838200" cy="19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45199</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4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66772</xdr:rowOff>
    </xdr:from>
    <xdr:to>
      <xdr:col>55</xdr:col>
      <xdr:colOff>50800</xdr:colOff>
      <xdr:row>56</xdr:row>
      <xdr:rowOff>168372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6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92329</xdr:rowOff>
    </xdr:from>
    <xdr:to>
      <xdr:col>50</xdr:col>
      <xdr:colOff>114300</xdr:colOff>
      <xdr:row>56</xdr:row>
      <xdr:rowOff>114559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93529"/>
          <a:ext cx="889000" cy="2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62286</xdr:rowOff>
    </xdr:from>
    <xdr:to>
      <xdr:col>50</xdr:col>
      <xdr:colOff>165100</xdr:colOff>
      <xdr:row>56</xdr:row>
      <xdr:rowOff>163886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155013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5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17545</xdr:rowOff>
    </xdr:from>
    <xdr:to>
      <xdr:col>45</xdr:col>
      <xdr:colOff>177800</xdr:colOff>
      <xdr:row>56</xdr:row>
      <xdr:rowOff>114559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618745"/>
          <a:ext cx="889000" cy="9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103498</xdr:rowOff>
    </xdr:from>
    <xdr:to>
      <xdr:col>46</xdr:col>
      <xdr:colOff>38100</xdr:colOff>
      <xdr:row>57</xdr:row>
      <xdr:rowOff>33648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24775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106955</xdr:rowOff>
    </xdr:from>
    <xdr:to>
      <xdr:col>41</xdr:col>
      <xdr:colOff>50800</xdr:colOff>
      <xdr:row>56</xdr:row>
      <xdr:rowOff>17545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8850905"/>
          <a:ext cx="889000" cy="76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103206</xdr:rowOff>
    </xdr:from>
    <xdr:to>
      <xdr:col>41</xdr:col>
      <xdr:colOff>101600</xdr:colOff>
      <xdr:row>57</xdr:row>
      <xdr:rowOff>33356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24483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110256</xdr:rowOff>
    </xdr:from>
    <xdr:to>
      <xdr:col>36</xdr:col>
      <xdr:colOff>165100</xdr:colOff>
      <xdr:row>57</xdr:row>
      <xdr:rowOff>40406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31533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13659</xdr:rowOff>
    </xdr:from>
    <xdr:to>
      <xdr:col>55</xdr:col>
      <xdr:colOff>50800</xdr:colOff>
      <xdr:row>55</xdr:row>
      <xdr:rowOff>115259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44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36536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9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41529</xdr:rowOff>
    </xdr:from>
    <xdr:to>
      <xdr:col>50</xdr:col>
      <xdr:colOff>165100</xdr:colOff>
      <xdr:row>56</xdr:row>
      <xdr:rowOff>143129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4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159656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41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63759</xdr:rowOff>
    </xdr:from>
    <xdr:to>
      <xdr:col>46</xdr:col>
      <xdr:colOff>38100</xdr:colOff>
      <xdr:row>56</xdr:row>
      <xdr:rowOff>165359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10436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138195</xdr:rowOff>
    </xdr:from>
    <xdr:to>
      <xdr:col>41</xdr:col>
      <xdr:colOff>101600</xdr:colOff>
      <xdr:row>56</xdr:row>
      <xdr:rowOff>68345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56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84872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4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56155</xdr:rowOff>
    </xdr:from>
    <xdr:to>
      <xdr:col>36</xdr:col>
      <xdr:colOff>165100</xdr:colOff>
      <xdr:row>51</xdr:row>
      <xdr:rowOff>157755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880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2832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57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116565</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3146765"/>
          <a:ext cx="1270" cy="442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63243</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92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116565</xdr:rowOff>
    </xdr:from>
    <xdr:to>
      <xdr:col>55</xdr:col>
      <xdr:colOff>88900</xdr:colOff>
      <xdr:row>76</xdr:row>
      <xdr:rowOff>116565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14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116565</xdr:rowOff>
    </xdr:from>
    <xdr:to>
      <xdr:col>55</xdr:col>
      <xdr:colOff>0</xdr:colOff>
      <xdr:row>77</xdr:row>
      <xdr:rowOff>150239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46765"/>
          <a:ext cx="838200" cy="20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39895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41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61468</xdr:rowOff>
    </xdr:from>
    <xdr:to>
      <xdr:col>55</xdr:col>
      <xdr:colOff>50800</xdr:colOff>
      <xdr:row>78</xdr:row>
      <xdr:rowOff>163068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3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150239</xdr:rowOff>
    </xdr:from>
    <xdr:to>
      <xdr:col>50</xdr:col>
      <xdr:colOff>114300</xdr:colOff>
      <xdr:row>78</xdr:row>
      <xdr:rowOff>76036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51889"/>
          <a:ext cx="8890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46738</xdr:rowOff>
    </xdr:from>
    <xdr:to>
      <xdr:col>50</xdr:col>
      <xdr:colOff>165100</xdr:colOff>
      <xdr:row>78</xdr:row>
      <xdr:rowOff>148338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139465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5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160510</xdr:rowOff>
    </xdr:from>
    <xdr:to>
      <xdr:col>45</xdr:col>
      <xdr:colOff>177800</xdr:colOff>
      <xdr:row>78</xdr:row>
      <xdr:rowOff>76036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62160"/>
          <a:ext cx="889000" cy="8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38295</xdr:rowOff>
    </xdr:from>
    <xdr:to>
      <xdr:col>46</xdr:col>
      <xdr:colOff>38100</xdr:colOff>
      <xdr:row>78</xdr:row>
      <xdr:rowOff>139895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131022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50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31770</xdr:rowOff>
    </xdr:from>
    <xdr:to>
      <xdr:col>41</xdr:col>
      <xdr:colOff>50800</xdr:colOff>
      <xdr:row>77</xdr:row>
      <xdr:rowOff>160510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204720"/>
          <a:ext cx="889000" cy="115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38768</xdr:rowOff>
    </xdr:from>
    <xdr:to>
      <xdr:col>41</xdr:col>
      <xdr:colOff>101600</xdr:colOff>
      <xdr:row>78</xdr:row>
      <xdr:rowOff>140368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1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131495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5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27567</xdr:rowOff>
    </xdr:from>
    <xdr:to>
      <xdr:col>36</xdr:col>
      <xdr:colOff>165100</xdr:colOff>
      <xdr:row>78</xdr:row>
      <xdr:rowOff>129167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120294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9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65765</xdr:rowOff>
    </xdr:from>
    <xdr:to>
      <xdr:col>55</xdr:col>
      <xdr:colOff>50800</xdr:colOff>
      <xdr:row>76</xdr:row>
      <xdr:rowOff>167365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18792</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99439</xdr:rowOff>
    </xdr:from>
    <xdr:to>
      <xdr:col>50</xdr:col>
      <xdr:colOff>165100</xdr:colOff>
      <xdr:row>78</xdr:row>
      <xdr:rowOff>29589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46116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07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25236</xdr:rowOff>
    </xdr:from>
    <xdr:to>
      <xdr:col>46</xdr:col>
      <xdr:colOff>38100</xdr:colOff>
      <xdr:row>78</xdr:row>
      <xdr:rowOff>126836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143363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109710</xdr:rowOff>
    </xdr:from>
    <xdr:to>
      <xdr:col>41</xdr:col>
      <xdr:colOff>101600</xdr:colOff>
      <xdr:row>78</xdr:row>
      <xdr:rowOff>39860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56387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152420</xdr:rowOff>
    </xdr:from>
    <xdr:to>
      <xdr:col>36</xdr:col>
      <xdr:colOff>165100</xdr:colOff>
      <xdr:row>71</xdr:row>
      <xdr:rowOff>82570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1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99097</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192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124014</xdr:rowOff>
    </xdr:from>
    <xdr:to>
      <xdr:col>55</xdr:col>
      <xdr:colOff>0</xdr:colOff>
      <xdr:row>96</xdr:row>
      <xdr:rowOff>99335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11764"/>
          <a:ext cx="838200" cy="14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29831</xdr:rowOff>
    </xdr:from>
    <xdr:to>
      <xdr:col>50</xdr:col>
      <xdr:colOff>114300</xdr:colOff>
      <xdr:row>96</xdr:row>
      <xdr:rowOff>99335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489031"/>
          <a:ext cx="889000" cy="6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127922</xdr:rowOff>
    </xdr:from>
    <xdr:to>
      <xdr:col>45</xdr:col>
      <xdr:colOff>177800</xdr:colOff>
      <xdr:row>96</xdr:row>
      <xdr:rowOff>29831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15672"/>
          <a:ext cx="889000" cy="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8734</xdr:rowOff>
    </xdr:from>
    <xdr:to>
      <xdr:col>41</xdr:col>
      <xdr:colOff>50800</xdr:colOff>
      <xdr:row>95</xdr:row>
      <xdr:rowOff>127922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296484"/>
          <a:ext cx="889000" cy="1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73214</xdr:rowOff>
    </xdr:from>
    <xdr:to>
      <xdr:col>55</xdr:col>
      <xdr:colOff>50800</xdr:colOff>
      <xdr:row>96</xdr:row>
      <xdr:rowOff>3364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3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96091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1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48535</xdr:rowOff>
    </xdr:from>
    <xdr:to>
      <xdr:col>50</xdr:col>
      <xdr:colOff>165100</xdr:colOff>
      <xdr:row>96</xdr:row>
      <xdr:rowOff>150135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141262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150481</xdr:rowOff>
    </xdr:from>
    <xdr:to>
      <xdr:col>46</xdr:col>
      <xdr:colOff>38100</xdr:colOff>
      <xdr:row>96</xdr:row>
      <xdr:rowOff>80631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3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97158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1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77122</xdr:rowOff>
    </xdr:from>
    <xdr:to>
      <xdr:col>41</xdr:col>
      <xdr:colOff>101600</xdr:colOff>
      <xdr:row>96</xdr:row>
      <xdr:rowOff>7272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23799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4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129384</xdr:rowOff>
    </xdr:from>
    <xdr:to>
      <xdr:col>36</xdr:col>
      <xdr:colOff>165100</xdr:colOff>
      <xdr:row>95</xdr:row>
      <xdr:rowOff>59534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2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76061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02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89065</xdr:rowOff>
    </xdr:from>
    <xdr:to>
      <xdr:col>85</xdr:col>
      <xdr:colOff>127000</xdr:colOff>
      <xdr:row>39</xdr:row>
      <xdr:rowOff>97082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75615"/>
          <a:ext cx="8382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89065</xdr:rowOff>
    </xdr:from>
    <xdr:to>
      <xdr:col>81</xdr:col>
      <xdr:colOff>50800</xdr:colOff>
      <xdr:row>39</xdr:row>
      <xdr:rowOff>96331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75615"/>
          <a:ext cx="8890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95090</xdr:rowOff>
    </xdr:from>
    <xdr:to>
      <xdr:col>76</xdr:col>
      <xdr:colOff>114300</xdr:colOff>
      <xdr:row>39</xdr:row>
      <xdr:rowOff>96331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1640"/>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94910</xdr:rowOff>
    </xdr:from>
    <xdr:to>
      <xdr:col>71</xdr:col>
      <xdr:colOff>177800</xdr:colOff>
      <xdr:row>39</xdr:row>
      <xdr:rowOff>95090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1460"/>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46282</xdr:rowOff>
    </xdr:from>
    <xdr:to>
      <xdr:col>85</xdr:col>
      <xdr:colOff>177800</xdr:colOff>
      <xdr:row>39</xdr:row>
      <xdr:rowOff>147882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132659</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47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38265</xdr:rowOff>
    </xdr:from>
    <xdr:to>
      <xdr:col>81</xdr:col>
      <xdr:colOff>101600</xdr:colOff>
      <xdr:row>39</xdr:row>
      <xdr:rowOff>139865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130992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8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45531</xdr:rowOff>
    </xdr:from>
    <xdr:to>
      <xdr:col>76</xdr:col>
      <xdr:colOff>165100</xdr:colOff>
      <xdr:row>39</xdr:row>
      <xdr:rowOff>147131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138258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8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44290</xdr:rowOff>
    </xdr:from>
    <xdr:to>
      <xdr:col>72</xdr:col>
      <xdr:colOff>38100</xdr:colOff>
      <xdr:row>39</xdr:row>
      <xdr:rowOff>145890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137017</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82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44110</xdr:rowOff>
    </xdr:from>
    <xdr:to>
      <xdr:col>67</xdr:col>
      <xdr:colOff>101600</xdr:colOff>
      <xdr:row>39</xdr:row>
      <xdr:rowOff>145710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136837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2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11145</xdr:rowOff>
    </xdr:from>
    <xdr:to>
      <xdr:col>85</xdr:col>
      <xdr:colOff>127000</xdr:colOff>
      <xdr:row>74</xdr:row>
      <xdr:rowOff>38088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698445"/>
          <a:ext cx="8382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82746</xdr:rowOff>
    </xdr:from>
    <xdr:to>
      <xdr:col>81</xdr:col>
      <xdr:colOff>50800</xdr:colOff>
      <xdr:row>74</xdr:row>
      <xdr:rowOff>11145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598596"/>
          <a:ext cx="889000" cy="9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82746</xdr:rowOff>
    </xdr:from>
    <xdr:to>
      <xdr:col>76</xdr:col>
      <xdr:colOff>114300</xdr:colOff>
      <xdr:row>74</xdr:row>
      <xdr:rowOff>32927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598596"/>
          <a:ext cx="889000" cy="12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32927</xdr:rowOff>
    </xdr:from>
    <xdr:to>
      <xdr:col>71</xdr:col>
      <xdr:colOff>177800</xdr:colOff>
      <xdr:row>74</xdr:row>
      <xdr:rowOff>117705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720227"/>
          <a:ext cx="8890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158738</xdr:rowOff>
    </xdr:from>
    <xdr:to>
      <xdr:col>85</xdr:col>
      <xdr:colOff>177800</xdr:colOff>
      <xdr:row>74</xdr:row>
      <xdr:rowOff>88888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6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10165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52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131795</xdr:rowOff>
    </xdr:from>
    <xdr:to>
      <xdr:col>81</xdr:col>
      <xdr:colOff>101600</xdr:colOff>
      <xdr:row>74</xdr:row>
      <xdr:rowOff>61945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64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78472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42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31946</xdr:rowOff>
    </xdr:from>
    <xdr:to>
      <xdr:col>76</xdr:col>
      <xdr:colOff>165100</xdr:colOff>
      <xdr:row>73</xdr:row>
      <xdr:rowOff>133546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150073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153577</xdr:rowOff>
    </xdr:from>
    <xdr:to>
      <xdr:col>72</xdr:col>
      <xdr:colOff>38100</xdr:colOff>
      <xdr:row>74</xdr:row>
      <xdr:rowOff>83727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6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100254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4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66905</xdr:rowOff>
    </xdr:from>
    <xdr:to>
      <xdr:col>67</xdr:col>
      <xdr:colOff>101600</xdr:colOff>
      <xdr:row>74</xdr:row>
      <xdr:rowOff>168505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75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13582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52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88347</xdr:rowOff>
    </xdr:from>
    <xdr:to>
      <xdr:col>85</xdr:col>
      <xdr:colOff>127000</xdr:colOff>
      <xdr:row>97</xdr:row>
      <xdr:rowOff>20078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547547"/>
          <a:ext cx="838200" cy="10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1883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32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132367</xdr:rowOff>
    </xdr:from>
    <xdr:to>
      <xdr:col>81</xdr:col>
      <xdr:colOff>50800</xdr:colOff>
      <xdr:row>97</xdr:row>
      <xdr:rowOff>20078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420117"/>
          <a:ext cx="889000" cy="23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66731</xdr:rowOff>
    </xdr:from>
    <xdr:to>
      <xdr:col>76</xdr:col>
      <xdr:colOff>114300</xdr:colOff>
      <xdr:row>95</xdr:row>
      <xdr:rowOff>132367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354481"/>
          <a:ext cx="889000" cy="6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108796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7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66731</xdr:rowOff>
    </xdr:from>
    <xdr:to>
      <xdr:col>71</xdr:col>
      <xdr:colOff>177800</xdr:colOff>
      <xdr:row>96</xdr:row>
      <xdr:rowOff>81607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354481"/>
          <a:ext cx="889000" cy="18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66750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37547</xdr:rowOff>
    </xdr:from>
    <xdr:to>
      <xdr:col>85</xdr:col>
      <xdr:colOff>177800</xdr:colOff>
      <xdr:row>96</xdr:row>
      <xdr:rowOff>139147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60424</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3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140728</xdr:rowOff>
    </xdr:from>
    <xdr:to>
      <xdr:col>81</xdr:col>
      <xdr:colOff>101600</xdr:colOff>
      <xdr:row>97</xdr:row>
      <xdr:rowOff>70878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5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87405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37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81567</xdr:rowOff>
    </xdr:from>
    <xdr:to>
      <xdr:col>76</xdr:col>
      <xdr:colOff>165100</xdr:colOff>
      <xdr:row>96</xdr:row>
      <xdr:rowOff>11717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3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28244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14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15931</xdr:rowOff>
    </xdr:from>
    <xdr:to>
      <xdr:col>72</xdr:col>
      <xdr:colOff>38100</xdr:colOff>
      <xdr:row>95</xdr:row>
      <xdr:rowOff>117531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3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134058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0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30807</xdr:rowOff>
    </xdr:from>
    <xdr:to>
      <xdr:col>67</xdr:col>
      <xdr:colOff>101600</xdr:colOff>
      <xdr:row>96</xdr:row>
      <xdr:rowOff>132407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4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148934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26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136637</xdr:rowOff>
    </xdr:from>
    <xdr:to>
      <xdr:col>116</xdr:col>
      <xdr:colOff>63500</xdr:colOff>
      <xdr:row>58</xdr:row>
      <xdr:rowOff>138465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073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136499</xdr:rowOff>
    </xdr:from>
    <xdr:to>
      <xdr:col>111</xdr:col>
      <xdr:colOff>177800</xdr:colOff>
      <xdr:row>58</xdr:row>
      <xdr:rowOff>136637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0599"/>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136408</xdr:rowOff>
    </xdr:from>
    <xdr:to>
      <xdr:col>107</xdr:col>
      <xdr:colOff>50800</xdr:colOff>
      <xdr:row>58</xdr:row>
      <xdr:rowOff>136499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050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136134</xdr:rowOff>
    </xdr:from>
    <xdr:to>
      <xdr:col>102</xdr:col>
      <xdr:colOff>114300</xdr:colOff>
      <xdr:row>58</xdr:row>
      <xdr:rowOff>136408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0234"/>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87665</xdr:rowOff>
    </xdr:from>
    <xdr:to>
      <xdr:col>116</xdr:col>
      <xdr:colOff>114300</xdr:colOff>
      <xdr:row>59</xdr:row>
      <xdr:rowOff>17815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2592</xdr:rowOff>
    </xdr:from>
    <xdr:ext cx="313932"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6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85837</xdr:rowOff>
    </xdr:from>
    <xdr:to>
      <xdr:col>112</xdr:col>
      <xdr:colOff>38100</xdr:colOff>
      <xdr:row>59</xdr:row>
      <xdr:rowOff>15987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7114</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66333" y="10122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85699</xdr:rowOff>
    </xdr:from>
    <xdr:to>
      <xdr:col>107</xdr:col>
      <xdr:colOff>101600</xdr:colOff>
      <xdr:row>59</xdr:row>
      <xdr:rowOff>15849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6976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77333" y="10122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85608</xdr:rowOff>
    </xdr:from>
    <xdr:to>
      <xdr:col>102</xdr:col>
      <xdr:colOff>165100</xdr:colOff>
      <xdr:row>59</xdr:row>
      <xdr:rowOff>15758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6885</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22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85334</xdr:rowOff>
    </xdr:from>
    <xdr:to>
      <xdr:col>98</xdr:col>
      <xdr:colOff>38100</xdr:colOff>
      <xdr:row>59</xdr:row>
      <xdr:rowOff>15484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6611</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22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92532</xdr:rowOff>
    </xdr:from>
    <xdr:to>
      <xdr:col>116</xdr:col>
      <xdr:colOff>63500</xdr:colOff>
      <xdr:row>76</xdr:row>
      <xdr:rowOff>16370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51282"/>
          <a:ext cx="838200" cy="9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158031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73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16370</xdr:rowOff>
    </xdr:from>
    <xdr:to>
      <xdr:col>111</xdr:col>
      <xdr:colOff>177800</xdr:colOff>
      <xdr:row>76</xdr:row>
      <xdr:rowOff>26963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46570"/>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108119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52489</xdr:rowOff>
    </xdr:from>
    <xdr:to>
      <xdr:col>107</xdr:col>
      <xdr:colOff>50800</xdr:colOff>
      <xdr:row>76</xdr:row>
      <xdr:rowOff>26963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396889"/>
          <a:ext cx="889000" cy="6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6316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52489</xdr:rowOff>
    </xdr:from>
    <xdr:to>
      <xdr:col>102</xdr:col>
      <xdr:colOff>114300</xdr:colOff>
      <xdr:row>75</xdr:row>
      <xdr:rowOff>27495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396889"/>
          <a:ext cx="889000" cy="48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41732</xdr:rowOff>
    </xdr:from>
    <xdr:to>
      <xdr:col>116</xdr:col>
      <xdr:colOff>114300</xdr:colOff>
      <xdr:row>75</xdr:row>
      <xdr:rowOff>143332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20159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137020</xdr:rowOff>
    </xdr:from>
    <xdr:to>
      <xdr:col>112</xdr:col>
      <xdr:colOff>38100</xdr:colOff>
      <xdr:row>76</xdr:row>
      <xdr:rowOff>67171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957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58297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147613</xdr:rowOff>
    </xdr:from>
    <xdr:to>
      <xdr:col>107</xdr:col>
      <xdr:colOff>101600</xdr:colOff>
      <xdr:row>76</xdr:row>
      <xdr:rowOff>77763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68890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1689</xdr:rowOff>
    </xdr:from>
    <xdr:to>
      <xdr:col>102</xdr:col>
      <xdr:colOff>165100</xdr:colOff>
      <xdr:row>72</xdr:row>
      <xdr:rowOff>103289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119816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1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148145</xdr:rowOff>
    </xdr:from>
    <xdr:to>
      <xdr:col>98</xdr:col>
      <xdr:colOff>38100</xdr:colOff>
      <xdr:row>75</xdr:row>
      <xdr:rowOff>78295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94822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6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６項目で類似団体を上回っており、中でも人件費、物件費、扶助費が突出した状況となっている。なお、前年度平均値を上回っていた維持補修費は、今年度は類似団体平均を下回った。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人件費については、前年度より増加しており依然類似団体平均を上回っている。今後も定員適正化を推進し人件費抑制に努めていく必要がある。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物件費については、保有する公共施設の維持管理に費用がかかっており、前年度より増加している。引き続き公共施設管理計画に基づいた類似施設の統廃合等、物件費抑制に努めていく必要がある。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扶助費については、前年度より微減したものの、依然として類似団体を大きく上回っている状況である。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沖縄県宮古島市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55,656
54,547
203.90
46,248,661
45,121,241
688,799
19,902,289
35,973,882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64262</xdr:rowOff>
    </xdr:from>
    <xdr:to>
      <xdr:col>24</xdr:col>
      <xdr:colOff>63500</xdr:colOff>
      <xdr:row>34</xdr:row>
      <xdr:rowOff>92837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93562"/>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64262</xdr:rowOff>
    </xdr:from>
    <xdr:to>
      <xdr:col>19</xdr:col>
      <xdr:colOff>177800</xdr:colOff>
      <xdr:row>34</xdr:row>
      <xdr:rowOff>83312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3562"/>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83312</xdr:rowOff>
    </xdr:from>
    <xdr:to>
      <xdr:col>15</xdr:col>
      <xdr:colOff>50800</xdr:colOff>
      <xdr:row>34</xdr:row>
      <xdr:rowOff>96647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261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96647</xdr:rowOff>
    </xdr:from>
    <xdr:to>
      <xdr:col>10</xdr:col>
      <xdr:colOff>114300</xdr:colOff>
      <xdr:row>35</xdr:row>
      <xdr:rowOff>24257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2594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64914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13462</xdr:rowOff>
    </xdr:from>
    <xdr:to>
      <xdr:col>20</xdr:col>
      <xdr:colOff>38100</xdr:colOff>
      <xdr:row>34</xdr:row>
      <xdr:rowOff>115062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131589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32512</xdr:rowOff>
    </xdr:from>
    <xdr:to>
      <xdr:col>15</xdr:col>
      <xdr:colOff>101600</xdr:colOff>
      <xdr:row>34</xdr:row>
      <xdr:rowOff>134112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150639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45847</xdr:rowOff>
    </xdr:from>
    <xdr:to>
      <xdr:col>10</xdr:col>
      <xdr:colOff>165100</xdr:colOff>
      <xdr:row>34</xdr:row>
      <xdr:rowOff>147447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163974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144907</xdr:rowOff>
    </xdr:from>
    <xdr:to>
      <xdr:col>6</xdr:col>
      <xdr:colOff>38100</xdr:colOff>
      <xdr:row>35</xdr:row>
      <xdr:rowOff>75057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91584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133665</xdr:rowOff>
    </xdr:from>
    <xdr:to>
      <xdr:col>24</xdr:col>
      <xdr:colOff>62865</xdr:colOff>
      <xdr:row>58</xdr:row>
      <xdr:rowOff>73878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049065"/>
          <a:ext cx="1270" cy="96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77705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73878</xdr:rowOff>
    </xdr:from>
    <xdr:to>
      <xdr:col>24</xdr:col>
      <xdr:colOff>152400</xdr:colOff>
      <xdr:row>58</xdr:row>
      <xdr:rowOff>73878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7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80342</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82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133665</xdr:rowOff>
    </xdr:from>
    <xdr:to>
      <xdr:col>24</xdr:col>
      <xdr:colOff>152400</xdr:colOff>
      <xdr:row>52</xdr:row>
      <xdr:rowOff>133665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049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14188</xdr:rowOff>
    </xdr:from>
    <xdr:to>
      <xdr:col>24</xdr:col>
      <xdr:colOff>63500</xdr:colOff>
      <xdr:row>57</xdr:row>
      <xdr:rowOff>31275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86838"/>
          <a:ext cx="8382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156358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86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133481</xdr:rowOff>
    </xdr:from>
    <xdr:to>
      <xdr:col>24</xdr:col>
      <xdr:colOff>114300</xdr:colOff>
      <xdr:row>57</xdr:row>
      <xdr:rowOff>63631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3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117023</xdr:rowOff>
    </xdr:from>
    <xdr:to>
      <xdr:col>19</xdr:col>
      <xdr:colOff>177800</xdr:colOff>
      <xdr:row>57</xdr:row>
      <xdr:rowOff>31275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18223"/>
          <a:ext cx="889000" cy="8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121891</xdr:rowOff>
    </xdr:from>
    <xdr:to>
      <xdr:col>20</xdr:col>
      <xdr:colOff>38100</xdr:colOff>
      <xdr:row>57</xdr:row>
      <xdr:rowOff>52041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2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68568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49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38430</xdr:rowOff>
    </xdr:from>
    <xdr:to>
      <xdr:col>15</xdr:col>
      <xdr:colOff>50800</xdr:colOff>
      <xdr:row>56</xdr:row>
      <xdr:rowOff>117023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39630"/>
          <a:ext cx="889000" cy="7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153685</xdr:rowOff>
    </xdr:from>
    <xdr:to>
      <xdr:col>15</xdr:col>
      <xdr:colOff>101600</xdr:colOff>
      <xdr:row>57</xdr:row>
      <xdr:rowOff>83835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74962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23659</xdr:rowOff>
    </xdr:from>
    <xdr:to>
      <xdr:col>10</xdr:col>
      <xdr:colOff>114300</xdr:colOff>
      <xdr:row>56</xdr:row>
      <xdr:rowOff>38430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767609"/>
          <a:ext cx="889000" cy="87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150009</xdr:rowOff>
    </xdr:from>
    <xdr:to>
      <xdr:col>10</xdr:col>
      <xdr:colOff>165100</xdr:colOff>
      <xdr:row>57</xdr:row>
      <xdr:rowOff>80159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5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71286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4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13500</xdr:rowOff>
    </xdr:from>
    <xdr:to>
      <xdr:col>6</xdr:col>
      <xdr:colOff>38100</xdr:colOff>
      <xdr:row>55</xdr:row>
      <xdr:rowOff>115100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106227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3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134838</xdr:rowOff>
    </xdr:from>
    <xdr:to>
      <xdr:col>24</xdr:col>
      <xdr:colOff>114300</xdr:colOff>
      <xdr:row>57</xdr:row>
      <xdr:rowOff>64988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113265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151925</xdr:rowOff>
    </xdr:from>
    <xdr:to>
      <xdr:col>20</xdr:col>
      <xdr:colOff>38100</xdr:colOff>
      <xdr:row>57</xdr:row>
      <xdr:rowOff>82075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73202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66223</xdr:rowOff>
    </xdr:from>
    <xdr:to>
      <xdr:col>15</xdr:col>
      <xdr:colOff>101600</xdr:colOff>
      <xdr:row>56</xdr:row>
      <xdr:rowOff>167823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4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159080</xdr:rowOff>
    </xdr:from>
    <xdr:to>
      <xdr:col>10</xdr:col>
      <xdr:colOff>165100</xdr:colOff>
      <xdr:row>56</xdr:row>
      <xdr:rowOff>89230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105757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6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144309</xdr:rowOff>
    </xdr:from>
    <xdr:to>
      <xdr:col>6</xdr:col>
      <xdr:colOff>38100</xdr:colOff>
      <xdr:row>51</xdr:row>
      <xdr:rowOff>74459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7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90986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49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107119</xdr:rowOff>
    </xdr:from>
    <xdr:to>
      <xdr:col>24</xdr:col>
      <xdr:colOff>63500</xdr:colOff>
      <xdr:row>72</xdr:row>
      <xdr:rowOff>126441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280069"/>
          <a:ext cx="838200" cy="19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126441</xdr:rowOff>
    </xdr:from>
    <xdr:to>
      <xdr:col>19</xdr:col>
      <xdr:colOff>177800</xdr:colOff>
      <xdr:row>72</xdr:row>
      <xdr:rowOff>152197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70841"/>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130360</xdr:rowOff>
    </xdr:from>
    <xdr:to>
      <xdr:col>15</xdr:col>
      <xdr:colOff>50800</xdr:colOff>
      <xdr:row>72</xdr:row>
      <xdr:rowOff>152197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303310"/>
          <a:ext cx="889000" cy="19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130360</xdr:rowOff>
    </xdr:from>
    <xdr:to>
      <xdr:col>10</xdr:col>
      <xdr:colOff>114300</xdr:colOff>
      <xdr:row>74</xdr:row>
      <xdr:rowOff>160677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303310"/>
          <a:ext cx="889000" cy="5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56319</xdr:rowOff>
    </xdr:from>
    <xdr:to>
      <xdr:col>24</xdr:col>
      <xdr:colOff>114300</xdr:colOff>
      <xdr:row>71</xdr:row>
      <xdr:rowOff>157919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79196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08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75641</xdr:rowOff>
    </xdr:from>
    <xdr:to>
      <xdr:col>20</xdr:col>
      <xdr:colOff>38100</xdr:colOff>
      <xdr:row>73</xdr:row>
      <xdr:rowOff>5791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22318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9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101397</xdr:rowOff>
    </xdr:from>
    <xdr:to>
      <xdr:col>15</xdr:col>
      <xdr:colOff>101600</xdr:colOff>
      <xdr:row>73</xdr:row>
      <xdr:rowOff>31547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4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48074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2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79560</xdr:rowOff>
    </xdr:from>
    <xdr:to>
      <xdr:col>10</xdr:col>
      <xdr:colOff>165100</xdr:colOff>
      <xdr:row>72</xdr:row>
      <xdr:rowOff>9710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25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26237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02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109877</xdr:rowOff>
    </xdr:from>
    <xdr:to>
      <xdr:col>6</xdr:col>
      <xdr:colOff>38100</xdr:colOff>
      <xdr:row>75</xdr:row>
      <xdr:rowOff>40027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9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56554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7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133490</xdr:rowOff>
    </xdr:from>
    <xdr:to>
      <xdr:col>24</xdr:col>
      <xdr:colOff>63500</xdr:colOff>
      <xdr:row>95</xdr:row>
      <xdr:rowOff>102724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906890"/>
          <a:ext cx="838200" cy="48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102724</xdr:rowOff>
    </xdr:from>
    <xdr:to>
      <xdr:col>19</xdr:col>
      <xdr:colOff>177800</xdr:colOff>
      <xdr:row>96</xdr:row>
      <xdr:rowOff>77445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90474"/>
          <a:ext cx="889000" cy="1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77445</xdr:rowOff>
    </xdr:from>
    <xdr:to>
      <xdr:col>15</xdr:col>
      <xdr:colOff>50800</xdr:colOff>
      <xdr:row>96</xdr:row>
      <xdr:rowOff>133795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6645"/>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133795</xdr:rowOff>
    </xdr:from>
    <xdr:to>
      <xdr:col>10</xdr:col>
      <xdr:colOff>114300</xdr:colOff>
      <xdr:row>97</xdr:row>
      <xdr:rowOff>99104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92995"/>
          <a:ext cx="889000" cy="1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2715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82690</xdr:rowOff>
    </xdr:from>
    <xdr:to>
      <xdr:col>24</xdr:col>
      <xdr:colOff>114300</xdr:colOff>
      <xdr:row>93</xdr:row>
      <xdr:rowOff>12840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8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105567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70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51924</xdr:rowOff>
    </xdr:from>
    <xdr:to>
      <xdr:col>20</xdr:col>
      <xdr:colOff>38100</xdr:colOff>
      <xdr:row>95</xdr:row>
      <xdr:rowOff>153524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170051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1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26645</xdr:rowOff>
    </xdr:from>
    <xdr:to>
      <xdr:col>15</xdr:col>
      <xdr:colOff>101600</xdr:colOff>
      <xdr:row>96</xdr:row>
      <xdr:rowOff>128245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119372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82995</xdr:rowOff>
    </xdr:from>
    <xdr:to>
      <xdr:col>10</xdr:col>
      <xdr:colOff>165100</xdr:colOff>
      <xdr:row>97</xdr:row>
      <xdr:rowOff>13145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48304</xdr:rowOff>
    </xdr:from>
    <xdr:to>
      <xdr:col>6</xdr:col>
      <xdr:colOff>38100</xdr:colOff>
      <xdr:row>97</xdr:row>
      <xdr:rowOff>149904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141031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45974</xdr:rowOff>
    </xdr:from>
    <xdr:to>
      <xdr:col>55</xdr:col>
      <xdr:colOff>0</xdr:colOff>
      <xdr:row>39</xdr:row>
      <xdr:rowOff>45974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2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45648</xdr:rowOff>
    </xdr:from>
    <xdr:to>
      <xdr:col>50</xdr:col>
      <xdr:colOff>114300</xdr:colOff>
      <xdr:row>39</xdr:row>
      <xdr:rowOff>45974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2198"/>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45320</xdr:rowOff>
    </xdr:from>
    <xdr:to>
      <xdr:col>45</xdr:col>
      <xdr:colOff>177800</xdr:colOff>
      <xdr:row>39</xdr:row>
      <xdr:rowOff>45648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870"/>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42382</xdr:rowOff>
    </xdr:from>
    <xdr:to>
      <xdr:col>41</xdr:col>
      <xdr:colOff>50800</xdr:colOff>
      <xdr:row>39</xdr:row>
      <xdr:rowOff>45320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8932"/>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166624</xdr:rowOff>
    </xdr:from>
    <xdr:to>
      <xdr:col>55</xdr:col>
      <xdr:colOff>50800</xdr:colOff>
      <xdr:row>39</xdr:row>
      <xdr:rowOff>96774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81551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6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166624</xdr:rowOff>
    </xdr:from>
    <xdr:to>
      <xdr:col>50</xdr:col>
      <xdr:colOff>165100</xdr:colOff>
      <xdr:row>39</xdr:row>
      <xdr:rowOff>96774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87901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166298</xdr:rowOff>
    </xdr:from>
    <xdr:to>
      <xdr:col>46</xdr:col>
      <xdr:colOff>38100</xdr:colOff>
      <xdr:row>39</xdr:row>
      <xdr:rowOff>96448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87575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74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165970</xdr:rowOff>
    </xdr:from>
    <xdr:to>
      <xdr:col>41</xdr:col>
      <xdr:colOff>101600</xdr:colOff>
      <xdr:row>39</xdr:row>
      <xdr:rowOff>96120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87247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73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163032</xdr:rowOff>
    </xdr:from>
    <xdr:to>
      <xdr:col>36</xdr:col>
      <xdr:colOff>165100</xdr:colOff>
      <xdr:row>39</xdr:row>
      <xdr:rowOff>93182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84309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70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42283</xdr:rowOff>
    </xdr:from>
    <xdr:to>
      <xdr:col>55</xdr:col>
      <xdr:colOff>0</xdr:colOff>
      <xdr:row>52</xdr:row>
      <xdr:rowOff>46986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8957683"/>
          <a:ext cx="838200" cy="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46986</xdr:rowOff>
    </xdr:from>
    <xdr:to>
      <xdr:col>50</xdr:col>
      <xdr:colOff>114300</xdr:colOff>
      <xdr:row>52</xdr:row>
      <xdr:rowOff>167883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8962386"/>
          <a:ext cx="889000" cy="1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87743</xdr:rowOff>
    </xdr:from>
    <xdr:to>
      <xdr:col>45</xdr:col>
      <xdr:colOff>177800</xdr:colOff>
      <xdr:row>52</xdr:row>
      <xdr:rowOff>167883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003143"/>
          <a:ext cx="889000" cy="8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166038</xdr:rowOff>
    </xdr:from>
    <xdr:to>
      <xdr:col>41</xdr:col>
      <xdr:colOff>50800</xdr:colOff>
      <xdr:row>52</xdr:row>
      <xdr:rowOff>87743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8909988"/>
          <a:ext cx="889000" cy="9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162933</xdr:rowOff>
    </xdr:from>
    <xdr:to>
      <xdr:col>55</xdr:col>
      <xdr:colOff>50800</xdr:colOff>
      <xdr:row>52</xdr:row>
      <xdr:rowOff>93083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89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14360</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875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167636</xdr:rowOff>
    </xdr:from>
    <xdr:to>
      <xdr:col>50</xdr:col>
      <xdr:colOff>165100</xdr:colOff>
      <xdr:row>52</xdr:row>
      <xdr:rowOff>97786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89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114313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868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117083</xdr:rowOff>
    </xdr:from>
    <xdr:to>
      <xdr:col>46</xdr:col>
      <xdr:colOff>38100</xdr:colOff>
      <xdr:row>53</xdr:row>
      <xdr:rowOff>47233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03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63760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88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36943</xdr:rowOff>
    </xdr:from>
    <xdr:to>
      <xdr:col>41</xdr:col>
      <xdr:colOff>101600</xdr:colOff>
      <xdr:row>52</xdr:row>
      <xdr:rowOff>138543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89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155070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872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115238</xdr:rowOff>
    </xdr:from>
    <xdr:to>
      <xdr:col>36</xdr:col>
      <xdr:colOff>165100</xdr:colOff>
      <xdr:row>52</xdr:row>
      <xdr:rowOff>45388</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88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61915</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86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157398</xdr:rowOff>
    </xdr:from>
    <xdr:to>
      <xdr:col>55</xdr:col>
      <xdr:colOff>0</xdr:colOff>
      <xdr:row>78</xdr:row>
      <xdr:rowOff>22219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3359048"/>
          <a:ext cx="838200" cy="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22219</xdr:rowOff>
    </xdr:from>
    <xdr:to>
      <xdr:col>50</xdr:col>
      <xdr:colOff>114300</xdr:colOff>
      <xdr:row>78</xdr:row>
      <xdr:rowOff>96895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395319"/>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156387</xdr:rowOff>
    </xdr:from>
    <xdr:to>
      <xdr:col>45</xdr:col>
      <xdr:colOff>177800</xdr:colOff>
      <xdr:row>78</xdr:row>
      <xdr:rowOff>96895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3358037"/>
          <a:ext cx="889000" cy="11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141091</xdr:rowOff>
    </xdr:from>
    <xdr:to>
      <xdr:col>41</xdr:col>
      <xdr:colOff>50800</xdr:colOff>
      <xdr:row>77</xdr:row>
      <xdr:rowOff>156387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342741"/>
          <a:ext cx="889000" cy="1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106598</xdr:rowOff>
    </xdr:from>
    <xdr:to>
      <xdr:col>55</xdr:col>
      <xdr:colOff>50800</xdr:colOff>
      <xdr:row>78</xdr:row>
      <xdr:rowOff>36748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0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85025</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8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142869</xdr:rowOff>
    </xdr:from>
    <xdr:to>
      <xdr:col>50</xdr:col>
      <xdr:colOff>165100</xdr:colOff>
      <xdr:row>78</xdr:row>
      <xdr:rowOff>73019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64146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4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46095</xdr:rowOff>
    </xdr:from>
    <xdr:to>
      <xdr:col>46</xdr:col>
      <xdr:colOff>38100</xdr:colOff>
      <xdr:row>78</xdr:row>
      <xdr:rowOff>147695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4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138822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5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105587</xdr:rowOff>
    </xdr:from>
    <xdr:to>
      <xdr:col>41</xdr:col>
      <xdr:colOff>101600</xdr:colOff>
      <xdr:row>78</xdr:row>
      <xdr:rowOff>35737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3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26864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3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90291</xdr:rowOff>
    </xdr:from>
    <xdr:to>
      <xdr:col>36</xdr:col>
      <xdr:colOff>165100</xdr:colOff>
      <xdr:row>78</xdr:row>
      <xdr:rowOff>20441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11568</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8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10313</xdr:rowOff>
    </xdr:from>
    <xdr:to>
      <xdr:col>55</xdr:col>
      <xdr:colOff>0</xdr:colOff>
      <xdr:row>95</xdr:row>
      <xdr:rowOff>45991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9639300" y="16298063"/>
          <a:ext cx="8382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45991</xdr:rowOff>
    </xdr:from>
    <xdr:to>
      <xdr:col>50</xdr:col>
      <xdr:colOff>114300</xdr:colOff>
      <xdr:row>95</xdr:row>
      <xdr:rowOff>128090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8750300" y="16333741"/>
          <a:ext cx="889000" cy="8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19391</xdr:rowOff>
    </xdr:from>
    <xdr:to>
      <xdr:col>45</xdr:col>
      <xdr:colOff>177800</xdr:colOff>
      <xdr:row>95</xdr:row>
      <xdr:rowOff>128090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7861300" y="15964241"/>
          <a:ext cx="889000" cy="4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19391</xdr:rowOff>
    </xdr:from>
    <xdr:to>
      <xdr:col>41</xdr:col>
      <xdr:colOff>50800</xdr:colOff>
      <xdr:row>94</xdr:row>
      <xdr:rowOff>117444</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flipV="1">
          <a:off x="6972300" y="15964241"/>
          <a:ext cx="889000" cy="26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130963</xdr:rowOff>
    </xdr:from>
    <xdr:to>
      <xdr:col>55</xdr:col>
      <xdr:colOff>50800</xdr:colOff>
      <xdr:row>95</xdr:row>
      <xdr:rowOff>61113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153840</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0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166641</xdr:rowOff>
    </xdr:from>
    <xdr:to>
      <xdr:col>50</xdr:col>
      <xdr:colOff>165100</xdr:colOff>
      <xdr:row>95</xdr:row>
      <xdr:rowOff>96791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2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113318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72111" y="1605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77290</xdr:rowOff>
    </xdr:from>
    <xdr:to>
      <xdr:col>46</xdr:col>
      <xdr:colOff>38100</xdr:colOff>
      <xdr:row>96</xdr:row>
      <xdr:rowOff>7440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636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23967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83111" y="161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140041</xdr:rowOff>
    </xdr:from>
    <xdr:to>
      <xdr:col>41</xdr:col>
      <xdr:colOff>101600</xdr:colOff>
      <xdr:row>93</xdr:row>
      <xdr:rowOff>70191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59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86718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94111" y="156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66644</xdr:rowOff>
    </xdr:from>
    <xdr:to>
      <xdr:col>36</xdr:col>
      <xdr:colOff>165100</xdr:colOff>
      <xdr:row>94</xdr:row>
      <xdr:rowOff>168244</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18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13321</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705111" y="1595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141872</xdr:rowOff>
    </xdr:from>
    <xdr:to>
      <xdr:col>85</xdr:col>
      <xdr:colOff>127000</xdr:colOff>
      <xdr:row>37</xdr:row>
      <xdr:rowOff>148958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5481300" y="6485522"/>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141872</xdr:rowOff>
    </xdr:from>
    <xdr:to>
      <xdr:col>81</xdr:col>
      <xdr:colOff>50800</xdr:colOff>
      <xdr:row>38</xdr:row>
      <xdr:rowOff>44755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6485522"/>
          <a:ext cx="889000" cy="7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14542</xdr:rowOff>
    </xdr:from>
    <xdr:to>
      <xdr:col>76</xdr:col>
      <xdr:colOff>114300</xdr:colOff>
      <xdr:row>38</xdr:row>
      <xdr:rowOff>44755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6529642"/>
          <a:ext cx="889000" cy="3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14542</xdr:rowOff>
    </xdr:from>
    <xdr:to>
      <xdr:col>71</xdr:col>
      <xdr:colOff>177800</xdr:colOff>
      <xdr:row>38</xdr:row>
      <xdr:rowOff>31458</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6529642"/>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98158</xdr:rowOff>
    </xdr:from>
    <xdr:to>
      <xdr:col>85</xdr:col>
      <xdr:colOff>177800</xdr:colOff>
      <xdr:row>38</xdr:row>
      <xdr:rowOff>28308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76585</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64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91072</xdr:rowOff>
    </xdr:from>
    <xdr:to>
      <xdr:col>81</xdr:col>
      <xdr:colOff>101600</xdr:colOff>
      <xdr:row>38</xdr:row>
      <xdr:rowOff>21222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64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12349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65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165405</xdr:rowOff>
    </xdr:from>
    <xdr:to>
      <xdr:col>76</xdr:col>
      <xdr:colOff>165100</xdr:colOff>
      <xdr:row>38</xdr:row>
      <xdr:rowOff>95555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5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86682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66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135191</xdr:rowOff>
    </xdr:from>
    <xdr:to>
      <xdr:col>72</xdr:col>
      <xdr:colOff>38100</xdr:colOff>
      <xdr:row>38</xdr:row>
      <xdr:rowOff>65342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6478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56469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65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152108</xdr:rowOff>
    </xdr:from>
    <xdr:to>
      <xdr:col>67</xdr:col>
      <xdr:colOff>101600</xdr:colOff>
      <xdr:row>38</xdr:row>
      <xdr:rowOff>82258</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4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73385</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65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44991</xdr:rowOff>
    </xdr:from>
    <xdr:to>
      <xdr:col>85</xdr:col>
      <xdr:colOff>127000</xdr:colOff>
      <xdr:row>55</xdr:row>
      <xdr:rowOff>10198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131841"/>
          <a:ext cx="838200" cy="30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120522</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129870</xdr:rowOff>
    </xdr:from>
    <xdr:to>
      <xdr:col>81</xdr:col>
      <xdr:colOff>50800</xdr:colOff>
      <xdr:row>55</xdr:row>
      <xdr:rowOff>10198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388170"/>
          <a:ext cx="8890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4073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60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129870</xdr:rowOff>
    </xdr:from>
    <xdr:to>
      <xdr:col>76</xdr:col>
      <xdr:colOff>114300</xdr:colOff>
      <xdr:row>56</xdr:row>
      <xdr:rowOff>52146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388170"/>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85958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8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129093</xdr:rowOff>
    </xdr:from>
    <xdr:to>
      <xdr:col>71</xdr:col>
      <xdr:colOff>177800</xdr:colOff>
      <xdr:row>56</xdr:row>
      <xdr:rowOff>52146</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215943"/>
          <a:ext cx="889000" cy="43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158378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165641</xdr:rowOff>
    </xdr:from>
    <xdr:to>
      <xdr:col>85</xdr:col>
      <xdr:colOff>177800</xdr:colOff>
      <xdr:row>53</xdr:row>
      <xdr:rowOff>95791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08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17068</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893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130848</xdr:rowOff>
    </xdr:from>
    <xdr:to>
      <xdr:col>81</xdr:col>
      <xdr:colOff>101600</xdr:colOff>
      <xdr:row>55</xdr:row>
      <xdr:rowOff>60998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3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77525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1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79070</xdr:rowOff>
    </xdr:from>
    <xdr:to>
      <xdr:col>76</xdr:col>
      <xdr:colOff>165100</xdr:colOff>
      <xdr:row>55</xdr:row>
      <xdr:rowOff>9220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3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25747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1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1346</xdr:rowOff>
    </xdr:from>
    <xdr:to>
      <xdr:col>72</xdr:col>
      <xdr:colOff>38100</xdr:colOff>
      <xdr:row>56</xdr:row>
      <xdr:rowOff>102946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119473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7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78293</xdr:rowOff>
    </xdr:from>
    <xdr:to>
      <xdr:col>67</xdr:col>
      <xdr:colOff>101600</xdr:colOff>
      <xdr:row>54</xdr:row>
      <xdr:rowOff>8443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16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24970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894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89064</xdr:rowOff>
    </xdr:from>
    <xdr:to>
      <xdr:col>85</xdr:col>
      <xdr:colOff>127000</xdr:colOff>
      <xdr:row>79</xdr:row>
      <xdr:rowOff>97082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33614"/>
          <a:ext cx="8382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89064</xdr:rowOff>
    </xdr:from>
    <xdr:to>
      <xdr:col>81</xdr:col>
      <xdr:colOff>50800</xdr:colOff>
      <xdr:row>79</xdr:row>
      <xdr:rowOff>96331</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633614"/>
          <a:ext cx="889000" cy="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95090</xdr:rowOff>
    </xdr:from>
    <xdr:to>
      <xdr:col>76</xdr:col>
      <xdr:colOff>114300</xdr:colOff>
      <xdr:row>79</xdr:row>
      <xdr:rowOff>96331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639640"/>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94910</xdr:rowOff>
    </xdr:from>
    <xdr:to>
      <xdr:col>71</xdr:col>
      <xdr:colOff>177800</xdr:colOff>
      <xdr:row>79</xdr:row>
      <xdr:rowOff>95090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639460"/>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46282</xdr:rowOff>
    </xdr:from>
    <xdr:to>
      <xdr:col>85</xdr:col>
      <xdr:colOff>177800</xdr:colOff>
      <xdr:row>79</xdr:row>
      <xdr:rowOff>147882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132659</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05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38264</xdr:rowOff>
    </xdr:from>
    <xdr:to>
      <xdr:col>81</xdr:col>
      <xdr:colOff>101600</xdr:colOff>
      <xdr:row>79</xdr:row>
      <xdr:rowOff>139864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8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130991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75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45531</xdr:rowOff>
    </xdr:from>
    <xdr:to>
      <xdr:col>76</xdr:col>
      <xdr:colOff>165100</xdr:colOff>
      <xdr:row>79</xdr:row>
      <xdr:rowOff>147131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138258</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44290</xdr:rowOff>
    </xdr:from>
    <xdr:to>
      <xdr:col>72</xdr:col>
      <xdr:colOff>38100</xdr:colOff>
      <xdr:row>79</xdr:row>
      <xdr:rowOff>145890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8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137017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8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44110</xdr:rowOff>
    </xdr:from>
    <xdr:to>
      <xdr:col>67</xdr:col>
      <xdr:colOff>101600</xdr:colOff>
      <xdr:row>79</xdr:row>
      <xdr:rowOff>145710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136837</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8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11145</xdr:rowOff>
    </xdr:from>
    <xdr:to>
      <xdr:col>85</xdr:col>
      <xdr:colOff>127000</xdr:colOff>
      <xdr:row>94</xdr:row>
      <xdr:rowOff>38088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127445"/>
          <a:ext cx="8382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82745</xdr:rowOff>
    </xdr:from>
    <xdr:to>
      <xdr:col>81</xdr:col>
      <xdr:colOff>50800</xdr:colOff>
      <xdr:row>94</xdr:row>
      <xdr:rowOff>11145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027595"/>
          <a:ext cx="889000" cy="9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82745</xdr:rowOff>
    </xdr:from>
    <xdr:to>
      <xdr:col>76</xdr:col>
      <xdr:colOff>114300</xdr:colOff>
      <xdr:row>94</xdr:row>
      <xdr:rowOff>32928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027595"/>
          <a:ext cx="889000" cy="12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32928</xdr:rowOff>
    </xdr:from>
    <xdr:to>
      <xdr:col>71</xdr:col>
      <xdr:colOff>177800</xdr:colOff>
      <xdr:row>94</xdr:row>
      <xdr:rowOff>117706</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149228"/>
          <a:ext cx="889000" cy="8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158738</xdr:rowOff>
    </xdr:from>
    <xdr:to>
      <xdr:col>85</xdr:col>
      <xdr:colOff>177800</xdr:colOff>
      <xdr:row>94</xdr:row>
      <xdr:rowOff>88888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1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10165</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95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131795</xdr:rowOff>
    </xdr:from>
    <xdr:to>
      <xdr:col>81</xdr:col>
      <xdr:colOff>101600</xdr:colOff>
      <xdr:row>94</xdr:row>
      <xdr:rowOff>61945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0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78472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585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31945</xdr:rowOff>
    </xdr:from>
    <xdr:to>
      <xdr:col>76</xdr:col>
      <xdr:colOff>165100</xdr:colOff>
      <xdr:row>93</xdr:row>
      <xdr:rowOff>133545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59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150072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575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153578</xdr:rowOff>
    </xdr:from>
    <xdr:to>
      <xdr:col>72</xdr:col>
      <xdr:colOff>38100</xdr:colOff>
      <xdr:row>94</xdr:row>
      <xdr:rowOff>83728</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09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100255</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587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66906</xdr:rowOff>
    </xdr:from>
    <xdr:to>
      <xdr:col>67</xdr:col>
      <xdr:colOff>101600</xdr:colOff>
      <xdr:row>94</xdr:row>
      <xdr:rowOff>168506</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18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13583</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595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60833</xdr:rowOff>
    </xdr:from>
    <xdr:to>
      <xdr:col>116</xdr:col>
      <xdr:colOff>63500</xdr:colOff>
      <xdr:row>32</xdr:row>
      <xdr:rowOff>156754</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1323300" y="5547233"/>
          <a:ext cx="838200" cy="9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44147</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559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103856</xdr:rowOff>
    </xdr:from>
    <xdr:to>
      <xdr:col>111</xdr:col>
      <xdr:colOff>177800</xdr:colOff>
      <xdr:row>32</xdr:row>
      <xdr:rowOff>156754</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5418806"/>
          <a:ext cx="889000" cy="22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161236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67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103856</xdr:rowOff>
    </xdr:from>
    <xdr:to>
      <xdr:col>107</xdr:col>
      <xdr:colOff>50800</xdr:colOff>
      <xdr:row>34</xdr:row>
      <xdr:rowOff>168732</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9545300" y="5418806"/>
          <a:ext cx="889000" cy="57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157944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673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168732</xdr:rowOff>
    </xdr:from>
    <xdr:to>
      <xdr:col>102</xdr:col>
      <xdr:colOff>114300</xdr:colOff>
      <xdr:row>36</xdr:row>
      <xdr:rowOff>28646</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flipV="1">
          <a:off x="18656300" y="5998032"/>
          <a:ext cx="889000" cy="20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159864</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674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713</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10033</xdr:rowOff>
    </xdr:from>
    <xdr:to>
      <xdr:col>116</xdr:col>
      <xdr:colOff>114300</xdr:colOff>
      <xdr:row>32</xdr:row>
      <xdr:rowOff>111633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54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134510</xdr:rowOff>
    </xdr:from>
    <xdr:ext cx="534377"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544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105954</xdr:rowOff>
    </xdr:from>
    <xdr:to>
      <xdr:col>112</xdr:col>
      <xdr:colOff>38100</xdr:colOff>
      <xdr:row>33</xdr:row>
      <xdr:rowOff>36104</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55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52631</xdr:rowOff>
    </xdr:from>
    <xdr:ext cx="534377"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056111" y="53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53056</xdr:rowOff>
    </xdr:from>
    <xdr:to>
      <xdr:col>107</xdr:col>
      <xdr:colOff>101600</xdr:colOff>
      <xdr:row>31</xdr:row>
      <xdr:rowOff>154656</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536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171183</xdr:rowOff>
    </xdr:from>
    <xdr:ext cx="534377"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167111" y="514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117932</xdr:rowOff>
    </xdr:from>
    <xdr:to>
      <xdr:col>102</xdr:col>
      <xdr:colOff>165100</xdr:colOff>
      <xdr:row>35</xdr:row>
      <xdr:rowOff>48082</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59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64609</xdr:rowOff>
    </xdr:from>
    <xdr:ext cx="534377"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278111" y="57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149296</xdr:rowOff>
    </xdr:from>
    <xdr:to>
      <xdr:col>98</xdr:col>
      <xdr:colOff>38100</xdr:colOff>
      <xdr:row>36</xdr:row>
      <xdr:rowOff>79446</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15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95973</xdr:rowOff>
    </xdr:from>
    <xdr:ext cx="469744"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21428" y="592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８項目で類似団体平均を上回っており、中でも民生費、農林水産業費、諸支出金が突出した状況となっている。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諸支出金については、ふるさと納税の積立に伴うものである。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民生費については、児童館建設事業等の普通建設事業費の増や人件費、繰出金が増加したことにより、前年度比で</a:t>
          </a:r>
          <a:r>
            <a:rPr kumimoji="1" lang="en-US" altLang="ja-JP" sz="1300">
              <a:latin typeface="ＭＳ Ｐゴシック" panose="020B0600070205080204" pitchFamily="50" charset="-128"/>
              <a:ea typeface="ＭＳ Ｐゴシック" panose="020B0600070205080204" pitchFamily="50" charset="-128"/>
            </a:rPr>
            <a:t>17,525</a:t>
          </a:r>
          <a:r>
            <a:rPr kumimoji="1" lang="ja-JP" altLang="en-US" sz="1300">
              <a:latin typeface="ＭＳ Ｐゴシック" panose="020B0600070205080204" pitchFamily="50" charset="-128"/>
              <a:ea typeface="ＭＳ Ｐゴシック" panose="020B0600070205080204" pitchFamily="50" charset="-128"/>
            </a:rPr>
            <a:t>円の増となっている。依然として類似団体平均を大きく上回っている状況であるため、今後も資格審査の適正化等を図っていくこととしている。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農林水産業費についても、前年度比で微増となっており、依然として類似団体平均を大きく上回っている状況にあり、引き続き単独補助金の見直し等に取り組んでいく必要がある。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沖縄県宮古島市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期金については、決算上預金を中心に積み立てるとともに、最低水準の取り崩しに努めているが、依然として物件費や維持補修費等の公共施設の維持管理費は高止まりの状況にあることから、基金取崩しの影響により標準財政規模に対し残高減となっている。引き続き市税の増収及び公共施設の統廃合による経費削減に努める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沖縄県宮古島市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すべての会計で黒字となっているが、各特別会計については、赤字補填のため一般会計から繰り出している状況である。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今後も、政策的繰り出しが見込まれることから、保険料等の設定、徴収及び給付の適正化に取り組むとともに、一般会計においても各歳出抑制の徹底を図りながら負担減に努める。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0.75" zeroHeight="1" x14ac:dyDescent="0.25"/>
  <cols>
    <col min="1" max="11" width="2.07421875" style="162" customWidth="1"/>
    <col min="12" max="12" width="2.23046875" style="162" customWidth="1"/>
    <col min="13" max="17" width="2.3046875" style="162" customWidth="1"/>
    <col min="18" max="119" width="2.0742187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46248661</v>
      </c>
      <c r="BO4" s="436"/>
      <c r="BP4" s="436"/>
      <c r="BQ4" s="436"/>
      <c r="BR4" s="436"/>
      <c r="BS4" s="436"/>
      <c r="BT4" s="436"/>
      <c r="BU4" s="437"/>
      <c r="BV4" s="435">
        <v>42886829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3.5</v>
      </c>
      <c r="CU4" s="576"/>
      <c r="CV4" s="576"/>
      <c r="CW4" s="576"/>
      <c r="CX4" s="576"/>
      <c r="CY4" s="576"/>
      <c r="CZ4" s="576"/>
      <c r="DA4" s="577"/>
      <c r="DB4" s="575">
        <v>6</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45121241</v>
      </c>
      <c r="BO5" s="407"/>
      <c r="BP5" s="407"/>
      <c r="BQ5" s="407"/>
      <c r="BR5" s="407"/>
      <c r="BS5" s="407"/>
      <c r="BT5" s="407"/>
      <c r="BU5" s="408"/>
      <c r="BV5" s="406">
        <v>41557263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97.6</v>
      </c>
      <c r="CU5" s="404"/>
      <c r="CV5" s="404"/>
      <c r="CW5" s="404"/>
      <c r="CX5" s="404"/>
      <c r="CY5" s="404"/>
      <c r="CZ5" s="404"/>
      <c r="DA5" s="405"/>
      <c r="DB5" s="403">
        <v>91.6</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1127420</v>
      </c>
      <c r="BO6" s="407"/>
      <c r="BP6" s="407"/>
      <c r="BQ6" s="407"/>
      <c r="BR6" s="407"/>
      <c r="BS6" s="407"/>
      <c r="BT6" s="407"/>
      <c r="BU6" s="408"/>
      <c r="BV6" s="406">
        <v>1329566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97.8</v>
      </c>
      <c r="CU6" s="550"/>
      <c r="CV6" s="550"/>
      <c r="CW6" s="550"/>
      <c r="CX6" s="550"/>
      <c r="CY6" s="550"/>
      <c r="CZ6" s="550"/>
      <c r="DA6" s="551"/>
      <c r="DB6" s="549">
        <v>92.1</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438621</v>
      </c>
      <c r="BO7" s="407"/>
      <c r="BP7" s="407"/>
      <c r="BQ7" s="407"/>
      <c r="BR7" s="407"/>
      <c r="BS7" s="407"/>
      <c r="BT7" s="407"/>
      <c r="BU7" s="408"/>
      <c r="BV7" s="406">
        <v>160142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19902289</v>
      </c>
      <c r="CU7" s="407"/>
      <c r="CV7" s="407"/>
      <c r="CW7" s="407"/>
      <c r="CX7" s="407"/>
      <c r="CY7" s="407"/>
      <c r="CZ7" s="407"/>
      <c r="DA7" s="408"/>
      <c r="DB7" s="406">
        <v>19566010</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688799</v>
      </c>
      <c r="BO8" s="407"/>
      <c r="BP8" s="407"/>
      <c r="BQ8" s="407"/>
      <c r="BR8" s="407"/>
      <c r="BS8" s="407"/>
      <c r="BT8" s="407"/>
      <c r="BU8" s="408"/>
      <c r="BV8" s="406">
        <v>1169424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0.38</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52931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-480625</v>
      </c>
      <c r="BO9" s="407"/>
      <c r="BP9" s="407"/>
      <c r="BQ9" s="407"/>
      <c r="BR9" s="407"/>
      <c r="BS9" s="407"/>
      <c r="BT9" s="407"/>
      <c r="BU9" s="408"/>
      <c r="BV9" s="406">
        <v>432755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16.2</v>
      </c>
      <c r="CU9" s="404"/>
      <c r="CV9" s="404"/>
      <c r="CW9" s="404"/>
      <c r="CX9" s="404"/>
      <c r="CY9" s="404"/>
      <c r="CZ9" s="404"/>
      <c r="DA9" s="405"/>
      <c r="DB9" s="403">
        <v>16.8</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51186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1031646</v>
      </c>
      <c r="BO10" s="407"/>
      <c r="BP10" s="407"/>
      <c r="BQ10" s="407"/>
      <c r="BR10" s="407"/>
      <c r="BS10" s="407"/>
      <c r="BT10" s="407"/>
      <c r="BU10" s="408"/>
      <c r="BV10" s="406">
        <v>528451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55656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1200000</v>
      </c>
      <c r="BO12" s="407"/>
      <c r="BP12" s="407"/>
      <c r="BQ12" s="407"/>
      <c r="BR12" s="407"/>
      <c r="BS12" s="407"/>
      <c r="BT12" s="407"/>
      <c r="BU12" s="408"/>
      <c r="BV12" s="406">
        <v>1000000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2"/>
      <c r="M13" s="490" t="s">
        <v>130</v>
      </c>
      <c r="N13" s="491"/>
      <c r="O13" s="491"/>
      <c r="P13" s="491"/>
      <c r="Q13" s="492"/>
      <c r="R13" s="493">
        <v>54547</v>
      </c>
      <c r="S13" s="494"/>
      <c r="T13" s="494"/>
      <c r="U13" s="494"/>
      <c r="V13" s="495"/>
      <c r="W13" s="496" t="s">
        <v>131</v>
      </c>
      <c r="X13" s="392"/>
      <c r="Y13" s="392"/>
      <c r="Z13" s="392"/>
      <c r="AA13" s="392"/>
      <c r="AB13" s="393"/>
      <c r="AC13" s="359">
        <v>3743</v>
      </c>
      <c r="AD13" s="360"/>
      <c r="AE13" s="360"/>
      <c r="AF13" s="360"/>
      <c r="AG13" s="361"/>
      <c r="AH13" s="359">
        <v>4249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-648979</v>
      </c>
      <c r="BO13" s="407"/>
      <c r="BP13" s="407"/>
      <c r="BQ13" s="407"/>
      <c r="BR13" s="407"/>
      <c r="BS13" s="407"/>
      <c r="BT13" s="407"/>
      <c r="BU13" s="408"/>
      <c r="BV13" s="406">
        <v>-38794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9.6999999999999993</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55724</v>
      </c>
      <c r="S14" s="494"/>
      <c r="T14" s="494"/>
      <c r="U14" s="494"/>
      <c r="V14" s="495"/>
      <c r="W14" s="497"/>
      <c r="X14" s="395"/>
      <c r="Y14" s="395"/>
      <c r="Z14" s="395"/>
      <c r="AA14" s="395"/>
      <c r="AB14" s="396"/>
      <c r="AC14" s="486">
        <v>15.9</v>
      </c>
      <c r="AD14" s="487"/>
      <c r="AE14" s="487"/>
      <c r="AF14" s="487"/>
      <c r="AG14" s="488"/>
      <c r="AH14" s="486">
        <v>19.3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18.2</v>
      </c>
      <c r="CU14" s="504"/>
      <c r="CV14" s="504"/>
      <c r="CW14" s="504"/>
      <c r="CX14" s="504"/>
      <c r="CY14" s="504"/>
      <c r="CZ14" s="504"/>
      <c r="DA14" s="505"/>
      <c r="DB14" s="503">
        <v>20.100000000000001</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2"/>
      <c r="M15" s="490" t="s">
        <v>130</v>
      </c>
      <c r="N15" s="491"/>
      <c r="O15" s="491"/>
      <c r="P15" s="491"/>
      <c r="Q15" s="492"/>
      <c r="R15" s="493">
        <v>54852</v>
      </c>
      <c r="S15" s="494"/>
      <c r="T15" s="494"/>
      <c r="U15" s="494"/>
      <c r="V15" s="495"/>
      <c r="W15" s="496" t="s">
        <v>137</v>
      </c>
      <c r="X15" s="392"/>
      <c r="Y15" s="392"/>
      <c r="Z15" s="392"/>
      <c r="AA15" s="392"/>
      <c r="AB15" s="393"/>
      <c r="AC15" s="359">
        <v>3487</v>
      </c>
      <c r="AD15" s="360"/>
      <c r="AE15" s="360"/>
      <c r="AF15" s="360"/>
      <c r="AG15" s="361"/>
      <c r="AH15" s="359">
        <v>3097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7385836</v>
      </c>
      <c r="BO15" s="436"/>
      <c r="BP15" s="436"/>
      <c r="BQ15" s="436"/>
      <c r="BR15" s="436"/>
      <c r="BS15" s="436"/>
      <c r="BT15" s="436"/>
      <c r="BU15" s="437"/>
      <c r="BV15" s="435">
        <v>6947246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14.8</v>
      </c>
      <c r="AD16" s="487"/>
      <c r="AE16" s="487"/>
      <c r="AF16" s="487"/>
      <c r="AG16" s="488"/>
      <c r="AH16" s="486">
        <v>14.1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17916137</v>
      </c>
      <c r="BO16" s="407"/>
      <c r="BP16" s="407"/>
      <c r="BQ16" s="407"/>
      <c r="BR16" s="407"/>
      <c r="BS16" s="407"/>
      <c r="BT16" s="407"/>
      <c r="BU16" s="408"/>
      <c r="BV16" s="406">
        <v>17687851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16331</v>
      </c>
      <c r="AD17" s="360"/>
      <c r="AE17" s="360"/>
      <c r="AF17" s="360"/>
      <c r="AG17" s="361"/>
      <c r="AH17" s="359">
        <v>14644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9324705</v>
      </c>
      <c r="BO17" s="407"/>
      <c r="BP17" s="407"/>
      <c r="BQ17" s="407"/>
      <c r="BR17" s="407"/>
      <c r="BS17" s="407"/>
      <c r="BT17" s="407"/>
      <c r="BU17" s="408"/>
      <c r="BV17" s="406">
        <v>8754071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147</v>
      </c>
      <c r="C18" s="457"/>
      <c r="D18" s="457"/>
      <c r="E18" s="458"/>
      <c r="F18" s="458"/>
      <c r="G18" s="458"/>
      <c r="H18" s="458"/>
      <c r="I18" s="458"/>
      <c r="J18" s="458"/>
      <c r="K18" s="458"/>
      <c r="L18" s="459">
        <v>203.9</v>
      </c>
      <c r="M18" s="459"/>
      <c r="N18" s="459"/>
      <c r="O18" s="459"/>
      <c r="P18" s="459"/>
      <c r="Q18" s="459"/>
      <c r="R18" s="460"/>
      <c r="S18" s="460"/>
      <c r="T18" s="460"/>
      <c r="U18" s="460"/>
      <c r="V18" s="461"/>
      <c r="W18" s="477"/>
      <c r="X18" s="478"/>
      <c r="Y18" s="478"/>
      <c r="Z18" s="478"/>
      <c r="AA18" s="478"/>
      <c r="AB18" s="502"/>
      <c r="AC18" s="376">
        <v>69.3</v>
      </c>
      <c r="AD18" s="377"/>
      <c r="AE18" s="377"/>
      <c r="AF18" s="377"/>
      <c r="AG18" s="462"/>
      <c r="AH18" s="376">
        <v>66.599999999999994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19554547</v>
      </c>
      <c r="BO18" s="407"/>
      <c r="BP18" s="407"/>
      <c r="BQ18" s="407"/>
      <c r="BR18" s="407"/>
      <c r="BS18" s="407"/>
      <c r="BT18" s="407"/>
      <c r="BU18" s="408"/>
      <c r="BV18" s="406">
        <v>17951261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149</v>
      </c>
      <c r="C19" s="457"/>
      <c r="D19" s="457"/>
      <c r="E19" s="458"/>
      <c r="F19" s="458"/>
      <c r="G19" s="458"/>
      <c r="H19" s="458"/>
      <c r="I19" s="458"/>
      <c r="J19" s="458"/>
      <c r="K19" s="458"/>
      <c r="L19" s="466">
        <v>260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25600482</v>
      </c>
      <c r="BO19" s="407"/>
      <c r="BP19" s="407"/>
      <c r="BQ19" s="407"/>
      <c r="BR19" s="407"/>
      <c r="BS19" s="407"/>
      <c r="BT19" s="407"/>
      <c r="BU19" s="408"/>
      <c r="BV19" s="406">
        <v>25202365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151</v>
      </c>
      <c r="C20" s="457"/>
      <c r="D20" s="457"/>
      <c r="E20" s="458"/>
      <c r="F20" s="458"/>
      <c r="G20" s="458"/>
      <c r="H20" s="458"/>
      <c r="I20" s="458"/>
      <c r="J20" s="458"/>
      <c r="K20" s="458"/>
      <c r="L20" s="466">
        <v>24235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35973882</v>
      </c>
      <c r="BO22" s="436"/>
      <c r="BP22" s="436"/>
      <c r="BQ22" s="436"/>
      <c r="BR22" s="436"/>
      <c r="BS22" s="436"/>
      <c r="BT22" s="436"/>
      <c r="BU22" s="437"/>
      <c r="BV22" s="435">
        <v>37918085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29308494</v>
      </c>
      <c r="BO23" s="407"/>
      <c r="BP23" s="407"/>
      <c r="BQ23" s="407"/>
      <c r="BR23" s="407"/>
      <c r="BS23" s="407"/>
      <c r="BT23" s="407"/>
      <c r="BU23" s="408"/>
      <c r="BV23" s="406">
        <v>30749215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161</v>
      </c>
      <c r="F24" s="363"/>
      <c r="G24" s="363"/>
      <c r="H24" s="363"/>
      <c r="I24" s="363"/>
      <c r="J24" s="363"/>
      <c r="K24" s="364"/>
      <c r="L24" s="359">
        <v>1</v>
      </c>
      <c r="M24" s="360"/>
      <c r="N24" s="360"/>
      <c r="O24" s="360"/>
      <c r="P24" s="361"/>
      <c r="Q24" s="359">
        <v>8300</v>
      </c>
      <c r="R24" s="360"/>
      <c r="S24" s="360"/>
      <c r="T24" s="360"/>
      <c r="U24" s="360"/>
      <c r="V24" s="361"/>
      <c r="W24" s="449"/>
      <c r="X24" s="386"/>
      <c r="Y24" s="387"/>
      <c r="Z24" s="362" t="s">
        <v>162</v>
      </c>
      <c r="AA24" s="363"/>
      <c r="AB24" s="363"/>
      <c r="AC24" s="363"/>
      <c r="AD24" s="363"/>
      <c r="AE24" s="363"/>
      <c r="AF24" s="363"/>
      <c r="AG24" s="364"/>
      <c r="AH24" s="359">
        <v>598</v>
      </c>
      <c r="AI24" s="360"/>
      <c r="AJ24" s="360"/>
      <c r="AK24" s="360"/>
      <c r="AL24" s="361"/>
      <c r="AM24" s="359">
        <v>1811940</v>
      </c>
      <c r="AN24" s="360"/>
      <c r="AO24" s="360"/>
      <c r="AP24" s="360"/>
      <c r="AQ24" s="360"/>
      <c r="AR24" s="361"/>
      <c r="AS24" s="359">
        <v>3030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28651684</v>
      </c>
      <c r="BO24" s="407"/>
      <c r="BP24" s="407"/>
      <c r="BQ24" s="407"/>
      <c r="BR24" s="407"/>
      <c r="BS24" s="407"/>
      <c r="BT24" s="407"/>
      <c r="BU24" s="408"/>
      <c r="BV24" s="406">
        <v>29716601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164</v>
      </c>
      <c r="F25" s="363"/>
      <c r="G25" s="363"/>
      <c r="H25" s="363"/>
      <c r="I25" s="363"/>
      <c r="J25" s="363"/>
      <c r="K25" s="364"/>
      <c r="L25" s="359">
        <v>1</v>
      </c>
      <c r="M25" s="360"/>
      <c r="N25" s="360"/>
      <c r="O25" s="360"/>
      <c r="P25" s="361"/>
      <c r="Q25" s="359">
        <v>6600</v>
      </c>
      <c r="R25" s="360"/>
      <c r="S25" s="360"/>
      <c r="T25" s="360"/>
      <c r="U25" s="360"/>
      <c r="V25" s="361"/>
      <c r="W25" s="449"/>
      <c r="X25" s="386"/>
      <c r="Y25" s="387"/>
      <c r="Z25" s="362" t="s">
        <v>165</v>
      </c>
      <c r="AA25" s="363"/>
      <c r="AB25" s="363"/>
      <c r="AC25" s="363"/>
      <c r="AD25" s="363"/>
      <c r="AE25" s="363"/>
      <c r="AF25" s="363"/>
      <c r="AG25" s="364"/>
      <c r="AH25" s="359">
        <v>82</v>
      </c>
      <c r="AI25" s="360"/>
      <c r="AJ25" s="360"/>
      <c r="AK25" s="360"/>
      <c r="AL25" s="361"/>
      <c r="AM25" s="359">
        <v>244688</v>
      </c>
      <c r="AN25" s="360"/>
      <c r="AO25" s="360"/>
      <c r="AP25" s="360"/>
      <c r="AQ25" s="360"/>
      <c r="AR25" s="361"/>
      <c r="AS25" s="359">
        <v>2984</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20554177</v>
      </c>
      <c r="BO25" s="436"/>
      <c r="BP25" s="436"/>
      <c r="BQ25" s="436"/>
      <c r="BR25" s="436"/>
      <c r="BS25" s="436"/>
      <c r="BT25" s="436"/>
      <c r="BU25" s="437"/>
      <c r="BV25" s="435">
        <v>9226372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167</v>
      </c>
      <c r="F26" s="363"/>
      <c r="G26" s="363"/>
      <c r="H26" s="363"/>
      <c r="I26" s="363"/>
      <c r="J26" s="363"/>
      <c r="K26" s="364"/>
      <c r="L26" s="359">
        <v>1</v>
      </c>
      <c r="M26" s="360"/>
      <c r="N26" s="360"/>
      <c r="O26" s="360"/>
      <c r="P26" s="361"/>
      <c r="Q26" s="359">
        <v>6200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170</v>
      </c>
      <c r="F27" s="363"/>
      <c r="G27" s="363"/>
      <c r="H27" s="363"/>
      <c r="I27" s="363"/>
      <c r="J27" s="363"/>
      <c r="K27" s="364"/>
      <c r="L27" s="359">
        <v>1</v>
      </c>
      <c r="M27" s="360"/>
      <c r="N27" s="360"/>
      <c r="O27" s="360"/>
      <c r="P27" s="361"/>
      <c r="Q27" s="359">
        <v>4150</v>
      </c>
      <c r="R27" s="360"/>
      <c r="S27" s="360"/>
      <c r="T27" s="360"/>
      <c r="U27" s="360"/>
      <c r="V27" s="361"/>
      <c r="W27" s="449"/>
      <c r="X27" s="386"/>
      <c r="Y27" s="387"/>
      <c r="Z27" s="362" t="s">
        <v>171</v>
      </c>
      <c r="AA27" s="363"/>
      <c r="AB27" s="363"/>
      <c r="AC27" s="363"/>
      <c r="AD27" s="363"/>
      <c r="AE27" s="363"/>
      <c r="AF27" s="363"/>
      <c r="AG27" s="364"/>
      <c r="AH27" s="359">
        <v>15</v>
      </c>
      <c r="AI27" s="360"/>
      <c r="AJ27" s="360"/>
      <c r="AK27" s="360"/>
      <c r="AL27" s="361"/>
      <c r="AM27" s="359">
        <v>53502</v>
      </c>
      <c r="AN27" s="360"/>
      <c r="AO27" s="360"/>
      <c r="AP27" s="360"/>
      <c r="AQ27" s="360"/>
      <c r="AR27" s="361"/>
      <c r="AS27" s="359">
        <v>3567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173</v>
      </c>
      <c r="F28" s="363"/>
      <c r="G28" s="363"/>
      <c r="H28" s="363"/>
      <c r="I28" s="363"/>
      <c r="J28" s="363"/>
      <c r="K28" s="364"/>
      <c r="L28" s="359">
        <v>1</v>
      </c>
      <c r="M28" s="360"/>
      <c r="N28" s="360"/>
      <c r="O28" s="360"/>
      <c r="P28" s="361"/>
      <c r="Q28" s="359">
        <v>3630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8470416</v>
      </c>
      <c r="BO28" s="436"/>
      <c r="BP28" s="436"/>
      <c r="BQ28" s="436"/>
      <c r="BR28" s="436"/>
      <c r="BS28" s="436"/>
      <c r="BT28" s="436"/>
      <c r="BU28" s="437"/>
      <c r="BV28" s="435">
        <v>8638770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176</v>
      </c>
      <c r="F29" s="363"/>
      <c r="G29" s="363"/>
      <c r="H29" s="363"/>
      <c r="I29" s="363"/>
      <c r="J29" s="363"/>
      <c r="K29" s="364"/>
      <c r="L29" s="359">
        <v>22</v>
      </c>
      <c r="M29" s="360"/>
      <c r="N29" s="360"/>
      <c r="O29" s="360"/>
      <c r="P29" s="361"/>
      <c r="Q29" s="359">
        <v>3435</v>
      </c>
      <c r="R29" s="360"/>
      <c r="S29" s="360"/>
      <c r="T29" s="360"/>
      <c r="U29" s="360"/>
      <c r="V29" s="361"/>
      <c r="W29" s="450"/>
      <c r="X29" s="451"/>
      <c r="Y29" s="452"/>
      <c r="Z29" s="362" t="s">
        <v>177</v>
      </c>
      <c r="AA29" s="363"/>
      <c r="AB29" s="363"/>
      <c r="AC29" s="363"/>
      <c r="AD29" s="363"/>
      <c r="AE29" s="363"/>
      <c r="AF29" s="363"/>
      <c r="AG29" s="364"/>
      <c r="AH29" s="359">
        <v>613</v>
      </c>
      <c r="AI29" s="360"/>
      <c r="AJ29" s="360"/>
      <c r="AK29" s="360"/>
      <c r="AL29" s="361"/>
      <c r="AM29" s="359">
        <v>1865442</v>
      </c>
      <c r="AN29" s="360"/>
      <c r="AO29" s="360"/>
      <c r="AP29" s="360"/>
      <c r="AQ29" s="360"/>
      <c r="AR29" s="361"/>
      <c r="AS29" s="359">
        <v>3043</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994358</v>
      </c>
      <c r="BO29" s="407"/>
      <c r="BP29" s="407"/>
      <c r="BQ29" s="407"/>
      <c r="BR29" s="407"/>
      <c r="BS29" s="407"/>
      <c r="BT29" s="407"/>
      <c r="BU29" s="408"/>
      <c r="BV29" s="406">
        <v>987848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4114026</v>
      </c>
      <c r="BO30" s="441"/>
      <c r="BP30" s="441"/>
      <c r="BQ30" s="441"/>
      <c r="BR30" s="441"/>
      <c r="BS30" s="441"/>
      <c r="BT30" s="441"/>
      <c r="BU30" s="442"/>
      <c r="BV30" s="440">
        <v>4554945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IF('各会計、関係団体の財政状況及び健全化判断比率'!B35="","",'各会計、関係団体の財政状況及び健全化判断比率'!B35)</f>
        <v>港湾事業特別会計</v>
      </c>
      <c r="BH34" s="355"/>
      <c r="BI34" s="355"/>
      <c r="BJ34" s="355"/>
      <c r="BK34" s="355"/>
      <c r="BL34" s="355"/>
      <c r="BM34" s="355"/>
      <c r="BN34" s="355"/>
      <c r="BO34" s="355"/>
      <c r="BP34" s="355"/>
      <c r="BQ34" s="355"/>
      <c r="BR34" s="355"/>
      <c r="BS34" s="355"/>
      <c r="BT34" s="355"/>
      <c r="BU34" s="355"/>
      <c r="BV34" s="163"/>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5">
      <c r="A35" s="163"/>
      <c r="B35" s="187"/>
      <c r="C35" s="354">
        <f>IF(E35="","",C34+1)</f>
        <v>2</v>
      </c>
      <c r="D35" s="354"/>
      <c r="E35" s="355" t="str">
        <f>IF('各会計、関係団体の財政状況及び健全化判断比率'!B8="","",'各会計、関係団体の財政状況及び健全化判断比率'!B8)</f>
        <v>再生可能エネルギー運営事業特別会計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f t="shared" ref="BE35:BE43" si="1">IF(BG35="","",BE34+1)</f>
        <v>11</v>
      </c>
      <c r="BF35" s="354"/>
      <c r="BG35" s="355" t="str">
        <f>IF('各会計、関係団体の財政状況及び健全化判断比率'!B36="","",'各会計、関係団体の財政状況及び健全化判断比率'!B36)</f>
        <v>土地区画整理事業特別会計</v>
      </c>
      <c r="BH35" s="355"/>
      <c r="BI35" s="355"/>
      <c r="BJ35" s="355"/>
      <c r="BK35" s="355"/>
      <c r="BL35" s="355"/>
      <c r="BM35" s="355"/>
      <c r="BN35" s="355"/>
      <c r="BO35" s="355"/>
      <c r="BP35" s="355"/>
      <c r="BQ35" s="355"/>
      <c r="BR35" s="355"/>
      <c r="BS35" s="355"/>
      <c r="BT35" s="355"/>
      <c r="BU35" s="355"/>
      <c r="BV35" s="163"/>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農業集落排水事業会計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9</v>
      </c>
      <c r="AN37" s="354"/>
      <c r="AO37" s="355" t="str">
        <f>IF('各会計、関係団体の財政状況及び健全化判断比率'!B34="","",'各会計、関係団体の財政状況及び健全化判断比率'!B34)</f>
        <v>漁業集落排水事業会計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bQ86ra8FjJmV/tacpPuNlJTTmjFYhkScnXyXZPZShBvGzlUTBrRujEVmOuV6jaAcVqXpWQkstszITVpaZ2qYAg==" saltValue="o/7vjbVKxjAXs4bNRrsLe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5"/>
  <cols>
    <col min="1" max="1" width="6.69140625" style="23" customWidth="1"/>
    <col min="2" max="2" width="11" style="23" customWidth="1"/>
    <col min="3" max="3" width="17" style="23" customWidth="1"/>
    <col min="4" max="5" width="16.691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5">
      <c r="A34" s="22"/>
      <c r="B34" s="31"/>
      <c r="C34" s="1136" t="s">
        <v>542</v>
      </c>
      <c r="D34" s="1136"/>
      <c r="E34" s="1137"/>
      <c r="F34" s="32">
        <v>5.39</v>
      </c>
      <c r="G34" s="33">
        <v>4.8</v>
      </c>
      <c r="H34" s="33">
        <v>6.06</v>
      </c>
      <c r="I34" s="33">
        <v>6.38</v>
      </c>
      <c r="J34" s="34">
        <v>6.72</v>
      </c>
      <c r="K34" s="22"/>
      <c r="L34" s="22"/>
      <c r="M34" s="22"/>
      <c r="N34" s="22"/>
      <c r="O34" s="22"/>
      <c r="P34" s="22"/>
    </row>
    <row r="35" spans="1:16" ht="39" customHeight="1" x14ac:dyDescent="0.25">
      <c r="A35" s="22"/>
      <c r="B35" s="35"/>
      <c r="C35" s="1132" t="s">
        <v>543</v>
      </c>
      <c r="D35" s="1132"/>
      <c r="E35" s="1133"/>
      <c r="F35" s="36">
        <v>10.77</v>
      </c>
      <c r="G35" s="37">
        <v>10.48</v>
      </c>
      <c r="H35" s="37">
        <v>3.78</v>
      </c>
      <c r="I35" s="37">
        <v>5.97</v>
      </c>
      <c r="J35" s="38">
        <v>3.46</v>
      </c>
      <c r="K35" s="22"/>
      <c r="L35" s="22"/>
      <c r="M35" s="22"/>
      <c r="N35" s="22"/>
      <c r="O35" s="22"/>
      <c r="P35" s="22"/>
    </row>
    <row r="36" spans="1:16" ht="39" customHeight="1" x14ac:dyDescent="0.25">
      <c r="A36" s="22"/>
      <c r="B36" s="35"/>
      <c r="C36" s="1132" t="s">
        <v>544</v>
      </c>
      <c r="D36" s="1132"/>
      <c r="E36" s="1133"/>
      <c r="F36" s="36">
        <v>0</v>
      </c>
      <c r="G36" s="37">
        <v>0</v>
      </c>
      <c r="H36" s="37">
        <v>0.54</v>
      </c>
      <c r="I36" s="37">
        <v>0.5</v>
      </c>
      <c r="J36" s="38">
        <v>0.77</v>
      </c>
      <c r="K36" s="22"/>
      <c r="L36" s="22"/>
      <c r="M36" s="22"/>
      <c r="N36" s="22"/>
      <c r="O36" s="22"/>
      <c r="P36" s="22"/>
    </row>
    <row r="37" spans="1:16" ht="39" customHeight="1" x14ac:dyDescent="0.25">
      <c r="A37" s="22"/>
      <c r="B37" s="35"/>
      <c r="C37" s="1132" t="s">
        <v>545</v>
      </c>
      <c r="D37" s="1132"/>
      <c r="E37" s="1133"/>
      <c r="F37" s="36">
        <v>1.28</v>
      </c>
      <c r="G37" s="37">
        <v>2.5299999999999998</v>
      </c>
      <c r="H37" s="37">
        <v>1.89</v>
      </c>
      <c r="I37" s="37">
        <v>0.59</v>
      </c>
      <c r="J37" s="38">
        <v>0.21</v>
      </c>
      <c r="K37" s="22"/>
      <c r="L37" s="22"/>
      <c r="M37" s="22"/>
      <c r="N37" s="22"/>
      <c r="O37" s="22"/>
      <c r="P37" s="22"/>
    </row>
    <row r="38" spans="1:16" ht="39" customHeight="1" x14ac:dyDescent="0.25">
      <c r="A38" s="22"/>
      <c r="B38" s="35"/>
      <c r="C38" s="1132" t="s">
        <v>546</v>
      </c>
      <c r="D38" s="1132"/>
      <c r="E38" s="1133"/>
      <c r="F38" s="36">
        <v>0.95</v>
      </c>
      <c r="G38" s="37">
        <v>0.71</v>
      </c>
      <c r="H38" s="37">
        <v>1.27</v>
      </c>
      <c r="I38" s="37">
        <v>0.72</v>
      </c>
      <c r="J38" s="38">
        <v>0.17</v>
      </c>
      <c r="K38" s="22"/>
      <c r="L38" s="22"/>
      <c r="M38" s="22"/>
      <c r="N38" s="22"/>
      <c r="O38" s="22"/>
      <c r="P38" s="22"/>
    </row>
    <row r="39" spans="1:16" ht="39" customHeight="1" x14ac:dyDescent="0.25">
      <c r="A39" s="22"/>
      <c r="B39" s="35"/>
      <c r="C39" s="1132" t="s">
        <v>547</v>
      </c>
      <c r="D39" s="1132"/>
      <c r="E39" s="1133"/>
      <c r="F39" s="36">
        <v>0.01</v>
      </c>
      <c r="G39" s="37">
        <v>0.01</v>
      </c>
      <c r="H39" s="37">
        <v>0.04</v>
      </c>
      <c r="I39" s="37">
        <v>0.09</v>
      </c>
      <c r="J39" s="38">
        <v>0.11</v>
      </c>
      <c r="K39" s="22"/>
      <c r="L39" s="22"/>
      <c r="M39" s="22"/>
      <c r="N39" s="22"/>
      <c r="O39" s="22"/>
      <c r="P39" s="22"/>
    </row>
    <row r="40" spans="1:16" ht="39" customHeight="1" x14ac:dyDescent="0.25">
      <c r="A40" s="22"/>
      <c r="B40" s="35"/>
      <c r="C40" s="1132" t="s">
        <v>548</v>
      </c>
      <c r="D40" s="1132"/>
      <c r="E40" s="1133"/>
      <c r="F40" s="36">
        <v>0.01</v>
      </c>
      <c r="G40" s="37">
        <v>0.02</v>
      </c>
      <c r="H40" s="37">
        <v>0.01</v>
      </c>
      <c r="I40" s="37">
        <v>0.02</v>
      </c>
      <c r="J40" s="38">
        <v>0.02</v>
      </c>
      <c r="K40" s="22"/>
      <c r="L40" s="22"/>
      <c r="M40" s="22"/>
      <c r="N40" s="22"/>
      <c r="O40" s="22"/>
      <c r="P40" s="22"/>
    </row>
    <row r="41" spans="1:16" ht="39" customHeight="1" x14ac:dyDescent="0.25">
      <c r="A41" s="22"/>
      <c r="B41" s="35"/>
      <c r="C41" s="1132" t="s">
        <v>549</v>
      </c>
      <c r="D41" s="1132"/>
      <c r="E41" s="1133"/>
      <c r="F41" s="36" t="s">
        <v>550</v>
      </c>
      <c r="G41" s="37">
        <v>0.02</v>
      </c>
      <c r="H41" s="37">
        <v>0.02</v>
      </c>
      <c r="I41" s="37">
        <v>0.01</v>
      </c>
      <c r="J41" s="38">
        <v>0.01</v>
      </c>
      <c r="K41" s="22"/>
      <c r="L41" s="22"/>
      <c r="M41" s="22"/>
      <c r="N41" s="22"/>
      <c r="O41" s="22"/>
      <c r="P41" s="22"/>
    </row>
    <row r="42" spans="1:16" ht="39" customHeight="1" x14ac:dyDescent="0.25">
      <c r="A42" s="22"/>
      <c r="B42" s="39"/>
      <c r="C42" s="1132" t="s">
        <v>551</v>
      </c>
      <c r="D42" s="1132"/>
      <c r="E42" s="1133"/>
      <c r="F42" s="36" t="s">
        <v>494</v>
      </c>
      <c r="G42" s="37" t="s">
        <v>494</v>
      </c>
      <c r="H42" s="37" t="s">
        <v>494</v>
      </c>
      <c r="I42" s="37" t="s">
        <v>494</v>
      </c>
      <c r="J42" s="38" t="s">
        <v>494</v>
      </c>
      <c r="K42" s="22"/>
      <c r="L42" s="22"/>
      <c r="M42" s="22"/>
      <c r="N42" s="22"/>
      <c r="O42" s="22"/>
      <c r="P42" s="22"/>
    </row>
    <row r="43" spans="1:16" ht="39" customHeight="1" thickBot="1" x14ac:dyDescent="0.3">
      <c r="A43" s="22"/>
      <c r="B43" s="40"/>
      <c r="C43" s="1134" t="s">
        <v>552</v>
      </c>
      <c r="D43" s="1134"/>
      <c r="E43" s="1135"/>
      <c r="F43" s="41">
        <v>0.01</v>
      </c>
      <c r="G43" s="42">
        <v>0.02</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75" x14ac:dyDescent="0.25">
      <c r="A45" s="22"/>
      <c r="B45" s="22"/>
      <c r="C45" s="22"/>
      <c r="D45" s="22"/>
      <c r="E45" s="22"/>
      <c r="F45" s="22"/>
      <c r="G45" s="22"/>
      <c r="H45" s="22"/>
      <c r="I45" s="22"/>
      <c r="J45" s="22"/>
      <c r="K45" s="22"/>
      <c r="L45" s="22"/>
      <c r="M45" s="22"/>
      <c r="N45" s="22"/>
      <c r="O45" s="22"/>
      <c r="P45" s="22"/>
    </row>
  </sheetData>
  <sheetProtection algorithmName="SHA-512" hashValue="gCcMZIhrKCzt7AKT0xHLHuZmNq4SJTqhDOE2RX0+b52PqHmP8giEfh0FgUVace+wARQPScbrqCSDIKodAWReDg==" saltValue="Iiu6+WNqZVoZobT6/IH2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1" zoomScale="55" zoomScaleNormal="55" zoomScaleSheetLayoutView="55" workbookViewId="0"/>
  </sheetViews>
  <sheetFormatPr defaultColWidth="0" defaultRowHeight="12.65" customHeight="1" zeroHeight="1" x14ac:dyDescent="0.25"/>
  <cols>
    <col min="1" max="1" width="6.69140625" style="47" customWidth="1"/>
    <col min="2" max="3" width="10.84375" style="47" customWidth="1"/>
    <col min="4" max="4" width="10" style="47" customWidth="1"/>
    <col min="5" max="10" width="11" style="47" customWidth="1"/>
    <col min="11" max="15" width="13.07421875" style="47" customWidth="1"/>
    <col min="16" max="21" width="11.4609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3965</v>
      </c>
      <c r="L45" s="58">
        <v>4245</v>
      </c>
      <c r="M45" s="58">
        <v>4667</v>
      </c>
      <c r="N45" s="58">
        <v>4339</v>
      </c>
      <c r="O45" s="59">
        <v>4242</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494</v>
      </c>
      <c r="L46" s="62" t="s">
        <v>494</v>
      </c>
      <c r="M46" s="62" t="s">
        <v>494</v>
      </c>
      <c r="N46" s="62" t="s">
        <v>494</v>
      </c>
      <c r="O46" s="63" t="s">
        <v>494</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494</v>
      </c>
      <c r="L47" s="62" t="s">
        <v>494</v>
      </c>
      <c r="M47" s="62" t="s">
        <v>494</v>
      </c>
      <c r="N47" s="62" t="s">
        <v>494</v>
      </c>
      <c r="O47" s="63" t="s">
        <v>494</v>
      </c>
      <c r="P47" s="46"/>
      <c r="Q47" s="46"/>
      <c r="R47" s="46"/>
      <c r="S47" s="46"/>
      <c r="T47" s="46"/>
      <c r="U47" s="46"/>
    </row>
    <row r="48" spans="1:21" ht="30.75" customHeight="1" x14ac:dyDescent="0.25">
      <c r="A48" s="46"/>
      <c r="B48" s="1163"/>
      <c r="C48" s="1164"/>
      <c r="D48" s="60"/>
      <c r="E48" s="1140" t="s">
        <v>13</v>
      </c>
      <c r="F48" s="1140"/>
      <c r="G48" s="1140"/>
      <c r="H48" s="1140"/>
      <c r="I48" s="1140"/>
      <c r="J48" s="1141"/>
      <c r="K48" s="61">
        <v>208</v>
      </c>
      <c r="L48" s="62">
        <v>216</v>
      </c>
      <c r="M48" s="62">
        <v>278</v>
      </c>
      <c r="N48" s="62">
        <v>318</v>
      </c>
      <c r="O48" s="63">
        <v>270</v>
      </c>
      <c r="P48" s="46"/>
      <c r="Q48" s="46"/>
      <c r="R48" s="46"/>
      <c r="S48" s="46"/>
      <c r="T48" s="46"/>
      <c r="U48" s="46"/>
    </row>
    <row r="49" spans="1:21" ht="30.75" customHeight="1" x14ac:dyDescent="0.25">
      <c r="A49" s="46"/>
      <c r="B49" s="1163"/>
      <c r="C49" s="1164"/>
      <c r="D49" s="60"/>
      <c r="E49" s="1140" t="s">
        <v>14</v>
      </c>
      <c r="F49" s="1140"/>
      <c r="G49" s="1140"/>
      <c r="H49" s="1140"/>
      <c r="I49" s="1140"/>
      <c r="J49" s="1141"/>
      <c r="K49" s="61" t="s">
        <v>494</v>
      </c>
      <c r="L49" s="62" t="s">
        <v>494</v>
      </c>
      <c r="M49" s="62" t="s">
        <v>494</v>
      </c>
      <c r="N49" s="62" t="s">
        <v>494</v>
      </c>
      <c r="O49" s="63" t="s">
        <v>494</v>
      </c>
      <c r="P49" s="46"/>
      <c r="Q49" s="46"/>
      <c r="R49" s="46"/>
      <c r="S49" s="46"/>
      <c r="T49" s="46"/>
      <c r="U49" s="46"/>
    </row>
    <row r="50" spans="1:21" ht="30.75" customHeight="1" x14ac:dyDescent="0.25">
      <c r="A50" s="46"/>
      <c r="B50" s="1163"/>
      <c r="C50" s="1164"/>
      <c r="D50" s="60"/>
      <c r="E50" s="1140" t="s">
        <v>15</v>
      </c>
      <c r="F50" s="1140"/>
      <c r="G50" s="1140"/>
      <c r="H50" s="1140"/>
      <c r="I50" s="1140"/>
      <c r="J50" s="1141"/>
      <c r="K50" s="61" t="s">
        <v>494</v>
      </c>
      <c r="L50" s="62" t="s">
        <v>494</v>
      </c>
      <c r="M50" s="62" t="s">
        <v>494</v>
      </c>
      <c r="N50" s="62" t="s">
        <v>494</v>
      </c>
      <c r="O50" s="63" t="s">
        <v>494</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494</v>
      </c>
      <c r="L51" s="62" t="s">
        <v>494</v>
      </c>
      <c r="M51" s="62" t="s">
        <v>494</v>
      </c>
      <c r="N51" s="62" t="s">
        <v>494</v>
      </c>
      <c r="O51" s="63" t="s">
        <v>494</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2889</v>
      </c>
      <c r="L52" s="62">
        <v>3047</v>
      </c>
      <c r="M52" s="62">
        <v>3073</v>
      </c>
      <c r="N52" s="62">
        <v>3004</v>
      </c>
      <c r="O52" s="63">
        <v>2886</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1284</v>
      </c>
      <c r="L53" s="67">
        <v>1414</v>
      </c>
      <c r="M53" s="67">
        <v>1872</v>
      </c>
      <c r="N53" s="67">
        <v>1653</v>
      </c>
      <c r="O53" s="68">
        <v>1626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553</v>
      </c>
      <c r="L57" s="79" t="s">
        <v>554</v>
      </c>
      <c r="M57" s="79" t="s">
        <v>555</v>
      </c>
      <c r="N57" s="79" t="s">
        <v>556</v>
      </c>
      <c r="O57" s="80" t="s">
        <v>557</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VkCBD8FOu+m6NXpe0QsRjNTbApfuIikR4a/1kbBBKFvcCFO8LNsRxbfXx4uhUZBKhWEk2CEdzP+uT+SwkvEBA==" saltValue="ia3MCvXBZyL+p8gMMGtS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55" zoomScaleNormal="55" zoomScaleSheetLayoutView="100" workbookViewId="0"/>
  </sheetViews>
  <sheetFormatPr defaultColWidth="0" defaultRowHeight="13.5" customHeight="1" zeroHeight="1" x14ac:dyDescent="0.25"/>
  <cols>
    <col min="1" max="1" width="6.69140625" style="94" customWidth="1"/>
    <col min="2" max="3" width="12.69140625" style="94" customWidth="1"/>
    <col min="4" max="4" width="11.69140625" style="94" customWidth="1"/>
    <col min="5" max="8" width="10.3046875" style="94" customWidth="1"/>
    <col min="9" max="13" width="16.3046875" style="94" customWidth="1"/>
    <col min="14" max="19" width="12.691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
      <c r="B40" s="96" t="s">
        <v>8</v>
      </c>
      <c r="C40" s="97"/>
      <c r="D40" s="97"/>
      <c r="E40" s="98"/>
      <c r="F40" s="98"/>
      <c r="G40" s="98"/>
      <c r="H40" s="99" t="s">
        <v>2</v>
      </c>
      <c r="I40" s="100" t="s">
        <v>532</v>
      </c>
      <c r="J40" s="101" t="s">
        <v>533</v>
      </c>
      <c r="K40" s="101" t="s">
        <v>534</v>
      </c>
      <c r="L40" s="101" t="s">
        <v>535</v>
      </c>
      <c r="M40" s="102" t="s">
        <v>536</v>
      </c>
    </row>
    <row r="41" spans="2:13" ht="27.75" customHeight="1" x14ac:dyDescent="0.25">
      <c r="B41" s="1181" t="s">
        <v>30</v>
      </c>
      <c r="C41" s="1182"/>
      <c r="D41" s="103"/>
      <c r="E41" s="1183" t="s">
        <v>31</v>
      </c>
      <c r="F41" s="1183"/>
      <c r="G41" s="1183"/>
      <c r="H41" s="1184"/>
      <c r="I41" s="330">
        <v>45103</v>
      </c>
      <c r="J41" s="331">
        <v>43401</v>
      </c>
      <c r="K41" s="331">
        <v>40532</v>
      </c>
      <c r="L41" s="331">
        <v>37918</v>
      </c>
      <c r="M41" s="332">
        <v>35974</v>
      </c>
    </row>
    <row r="42" spans="2:13" ht="27.75" customHeight="1" x14ac:dyDescent="0.25">
      <c r="B42" s="1171"/>
      <c r="C42" s="1172"/>
      <c r="D42" s="104"/>
      <c r="E42" s="1175" t="s">
        <v>32</v>
      </c>
      <c r="F42" s="1175"/>
      <c r="G42" s="1175"/>
      <c r="H42" s="1176"/>
      <c r="I42" s="333" t="s">
        <v>494</v>
      </c>
      <c r="J42" s="334" t="s">
        <v>494</v>
      </c>
      <c r="K42" s="334" t="s">
        <v>494</v>
      </c>
      <c r="L42" s="334" t="s">
        <v>494</v>
      </c>
      <c r="M42" s="335" t="s">
        <v>494</v>
      </c>
    </row>
    <row r="43" spans="2:13" ht="27.75" customHeight="1" x14ac:dyDescent="0.25">
      <c r="B43" s="1171"/>
      <c r="C43" s="1172"/>
      <c r="D43" s="104"/>
      <c r="E43" s="1175" t="s">
        <v>33</v>
      </c>
      <c r="F43" s="1175"/>
      <c r="G43" s="1175"/>
      <c r="H43" s="1176"/>
      <c r="I43" s="333">
        <v>2112</v>
      </c>
      <c r="J43" s="334">
        <v>1873</v>
      </c>
      <c r="K43" s="334">
        <v>2152</v>
      </c>
      <c r="L43" s="334">
        <v>2450</v>
      </c>
      <c r="M43" s="335">
        <v>2982</v>
      </c>
    </row>
    <row r="44" spans="2:13" ht="27.75" customHeight="1" x14ac:dyDescent="0.25">
      <c r="B44" s="1171"/>
      <c r="C44" s="1172"/>
      <c r="D44" s="104"/>
      <c r="E44" s="1175" t="s">
        <v>34</v>
      </c>
      <c r="F44" s="1175"/>
      <c r="G44" s="1175"/>
      <c r="H44" s="1176"/>
      <c r="I44" s="333" t="s">
        <v>494</v>
      </c>
      <c r="J44" s="334" t="s">
        <v>494</v>
      </c>
      <c r="K44" s="334" t="s">
        <v>494</v>
      </c>
      <c r="L44" s="334" t="s">
        <v>494</v>
      </c>
      <c r="M44" s="335" t="s">
        <v>494</v>
      </c>
    </row>
    <row r="45" spans="2:13" ht="27.75" customHeight="1" x14ac:dyDescent="0.25">
      <c r="B45" s="1171"/>
      <c r="C45" s="1172"/>
      <c r="D45" s="104"/>
      <c r="E45" s="1175" t="s">
        <v>35</v>
      </c>
      <c r="F45" s="1175"/>
      <c r="G45" s="1175"/>
      <c r="H45" s="1176"/>
      <c r="I45" s="333">
        <v>1414</v>
      </c>
      <c r="J45" s="334">
        <v>1113</v>
      </c>
      <c r="K45" s="334">
        <v>922</v>
      </c>
      <c r="L45" s="334">
        <v>537</v>
      </c>
      <c r="M45" s="335">
        <v>649</v>
      </c>
    </row>
    <row r="46" spans="2:13" ht="27.75" customHeight="1" x14ac:dyDescent="0.25">
      <c r="B46" s="1171"/>
      <c r="C46" s="1172"/>
      <c r="D46" s="105"/>
      <c r="E46" s="1175" t="s">
        <v>36</v>
      </c>
      <c r="F46" s="1175"/>
      <c r="G46" s="1175"/>
      <c r="H46" s="1176"/>
      <c r="I46" s="333" t="s">
        <v>494</v>
      </c>
      <c r="J46" s="334" t="s">
        <v>494</v>
      </c>
      <c r="K46" s="334" t="s">
        <v>494</v>
      </c>
      <c r="L46" s="334" t="s">
        <v>494</v>
      </c>
      <c r="M46" s="335" t="s">
        <v>494</v>
      </c>
    </row>
    <row r="47" spans="2:13" ht="27.75" customHeight="1" x14ac:dyDescent="0.25">
      <c r="B47" s="1171"/>
      <c r="C47" s="1172"/>
      <c r="D47" s="106"/>
      <c r="E47" s="1185" t="s">
        <v>37</v>
      </c>
      <c r="F47" s="1186"/>
      <c r="G47" s="1186"/>
      <c r="H47" s="1187"/>
      <c r="I47" s="333" t="s">
        <v>494</v>
      </c>
      <c r="J47" s="334" t="s">
        <v>494</v>
      </c>
      <c r="K47" s="334" t="s">
        <v>494</v>
      </c>
      <c r="L47" s="334" t="s">
        <v>494</v>
      </c>
      <c r="M47" s="335" t="s">
        <v>494</v>
      </c>
    </row>
    <row r="48" spans="2:13" ht="27.75" customHeight="1" x14ac:dyDescent="0.25">
      <c r="B48" s="1171"/>
      <c r="C48" s="1172"/>
      <c r="D48" s="104"/>
      <c r="E48" s="1175" t="s">
        <v>38</v>
      </c>
      <c r="F48" s="1175"/>
      <c r="G48" s="1175"/>
      <c r="H48" s="1176"/>
      <c r="I48" s="333" t="s">
        <v>494</v>
      </c>
      <c r="J48" s="334" t="s">
        <v>494</v>
      </c>
      <c r="K48" s="334" t="s">
        <v>494</v>
      </c>
      <c r="L48" s="334" t="s">
        <v>494</v>
      </c>
      <c r="M48" s="335" t="s">
        <v>494</v>
      </c>
    </row>
    <row r="49" spans="2:13" ht="27.75" customHeight="1" x14ac:dyDescent="0.25">
      <c r="B49" s="1173"/>
      <c r="C49" s="1174"/>
      <c r="D49" s="104"/>
      <c r="E49" s="1175" t="s">
        <v>39</v>
      </c>
      <c r="F49" s="1175"/>
      <c r="G49" s="1175"/>
      <c r="H49" s="1176"/>
      <c r="I49" s="333" t="s">
        <v>494</v>
      </c>
      <c r="J49" s="334" t="s">
        <v>494</v>
      </c>
      <c r="K49" s="334" t="s">
        <v>494</v>
      </c>
      <c r="L49" s="334" t="s">
        <v>494</v>
      </c>
      <c r="M49" s="335" t="s">
        <v>494</v>
      </c>
    </row>
    <row r="50" spans="2:13" ht="27.75" customHeight="1" x14ac:dyDescent="0.25">
      <c r="B50" s="1169" t="s">
        <v>40</v>
      </c>
      <c r="C50" s="1170"/>
      <c r="D50" s="107"/>
      <c r="E50" s="1175" t="s">
        <v>41</v>
      </c>
      <c r="F50" s="1175"/>
      <c r="G50" s="1175"/>
      <c r="H50" s="1176"/>
      <c r="I50" s="333">
        <v>9699</v>
      </c>
      <c r="J50" s="334">
        <v>9743</v>
      </c>
      <c r="K50" s="334">
        <v>10098</v>
      </c>
      <c r="L50" s="334">
        <v>9672</v>
      </c>
      <c r="M50" s="335">
        <v>9465</v>
      </c>
    </row>
    <row r="51" spans="2:13" ht="27.75" customHeight="1" x14ac:dyDescent="0.25">
      <c r="B51" s="1171"/>
      <c r="C51" s="1172"/>
      <c r="D51" s="104"/>
      <c r="E51" s="1175" t="s">
        <v>42</v>
      </c>
      <c r="F51" s="1175"/>
      <c r="G51" s="1175"/>
      <c r="H51" s="1176"/>
      <c r="I51" s="333">
        <v>988</v>
      </c>
      <c r="J51" s="334">
        <v>857</v>
      </c>
      <c r="K51" s="334">
        <v>751</v>
      </c>
      <c r="L51" s="334">
        <v>656</v>
      </c>
      <c r="M51" s="335">
        <v>589</v>
      </c>
    </row>
    <row r="52" spans="2:13" ht="27.75" customHeight="1" x14ac:dyDescent="0.25">
      <c r="B52" s="1173"/>
      <c r="C52" s="1174"/>
      <c r="D52" s="104"/>
      <c r="E52" s="1175" t="s">
        <v>43</v>
      </c>
      <c r="F52" s="1175"/>
      <c r="G52" s="1175"/>
      <c r="H52" s="1176"/>
      <c r="I52" s="333">
        <v>29933</v>
      </c>
      <c r="J52" s="334">
        <v>30186</v>
      </c>
      <c r="K52" s="334">
        <v>29341</v>
      </c>
      <c r="L52" s="334">
        <v>27219</v>
      </c>
      <c r="M52" s="335">
        <v>26428</v>
      </c>
    </row>
    <row r="53" spans="2:13" ht="27.75" customHeight="1" thickBot="1" x14ac:dyDescent="0.3">
      <c r="B53" s="1177" t="s">
        <v>19</v>
      </c>
      <c r="C53" s="1178"/>
      <c r="D53" s="108"/>
      <c r="E53" s="1179" t="s">
        <v>44</v>
      </c>
      <c r="F53" s="1179"/>
      <c r="G53" s="1179"/>
      <c r="H53" s="1180"/>
      <c r="I53" s="336">
        <v>8008</v>
      </c>
      <c r="J53" s="337">
        <v>5601</v>
      </c>
      <c r="K53" s="337">
        <v>3416</v>
      </c>
      <c r="L53" s="337">
        <v>3359</v>
      </c>
      <c r="M53" s="338">
        <v>3123</v>
      </c>
    </row>
    <row r="54" spans="2:13" ht="27.75" customHeight="1" x14ac:dyDescent="0.25">
      <c r="B54" s="109"/>
      <c r="C54" s="110"/>
      <c r="D54" s="110"/>
      <c r="E54" s="111"/>
      <c r="F54" s="111"/>
      <c r="G54" s="111"/>
      <c r="H54" s="111"/>
      <c r="I54" s="112"/>
      <c r="J54" s="112"/>
      <c r="K54" s="112"/>
      <c r="L54" s="112"/>
      <c r="M54" s="112"/>
    </row>
    <row r="55" spans="2:13" ht="13.3" x14ac:dyDescent="0.25"/>
  </sheetData>
  <sheetProtection algorithmName="SHA-512" hashValue="xI/kKc/HmV7pGcw2Wb72d0BRoyZ45zUIss3bZd1bgEBdrUSK3XrGeLYIo8Tx5hnoHtPOgTm/DzTUMokZL7o0vw==" saltValue="hkuVtQwrXkd/xtmKMhTz8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x14ac:dyDescent="0.25"/>
  <cols>
    <col min="1" max="1" width="8.23046875" style="1" customWidth="1"/>
    <col min="2" max="2" width="16.3046875" style="1" customWidth="1"/>
    <col min="3" max="5" width="26.23046875" style="1" customWidth="1"/>
    <col min="6" max="8" width="24.23046875" style="1" customWidth="1"/>
    <col min="9" max="14" width="26" style="1" customWidth="1"/>
    <col min="15" max="15" width="6.074218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534</v>
      </c>
      <c r="G54" s="117" t="s">
        <v>535</v>
      </c>
      <c r="H54" s="118" t="s">
        <v>536</v>
      </c>
    </row>
    <row r="55" spans="2:8" ht="52.5" customHeight="1" x14ac:dyDescent="0.25">
      <c r="B55" s="119"/>
      <c r="C55" s="1196" t="s">
        <v>46</v>
      </c>
      <c r="D55" s="1196"/>
      <c r="E55" s="1197"/>
      <c r="F55" s="339">
        <v>9110</v>
      </c>
      <c r="G55" s="339">
        <v>8639</v>
      </c>
      <c r="H55" s="340">
        <v>8470</v>
      </c>
    </row>
    <row r="56" spans="2:8" ht="52.5" customHeight="1" x14ac:dyDescent="0.25">
      <c r="B56" s="120"/>
      <c r="C56" s="1198" t="s">
        <v>47</v>
      </c>
      <c r="D56" s="1198"/>
      <c r="E56" s="1199"/>
      <c r="F56" s="341">
        <v>988</v>
      </c>
      <c r="G56" s="341">
        <v>988</v>
      </c>
      <c r="H56" s="342">
        <v>994</v>
      </c>
    </row>
    <row r="57" spans="2:8" ht="53.25" customHeight="1" x14ac:dyDescent="0.25">
      <c r="B57" s="120"/>
      <c r="C57" s="1200" t="s">
        <v>48</v>
      </c>
      <c r="D57" s="1200"/>
      <c r="E57" s="1201"/>
      <c r="F57" s="343">
        <v>4326</v>
      </c>
      <c r="G57" s="343">
        <v>4555</v>
      </c>
      <c r="H57" s="344">
        <v>4114</v>
      </c>
    </row>
    <row r="58" spans="2:8" ht="45.75" customHeight="1" x14ac:dyDescent="0.25">
      <c r="B58" s="121"/>
      <c r="C58" s="1188" t="s">
        <v>558</v>
      </c>
      <c r="D58" s="1189"/>
      <c r="E58" s="1190"/>
      <c r="F58" s="345">
        <v>1434</v>
      </c>
      <c r="G58" s="345">
        <v>1832</v>
      </c>
      <c r="H58" s="346">
        <v>1348</v>
      </c>
    </row>
    <row r="59" spans="2:8" ht="45.75" customHeight="1" x14ac:dyDescent="0.25">
      <c r="B59" s="121"/>
      <c r="C59" s="1188" t="s">
        <v>559</v>
      </c>
      <c r="D59" s="1189"/>
      <c r="E59" s="1190"/>
      <c r="F59" s="345">
        <v>25</v>
      </c>
      <c r="G59" s="345">
        <v>38</v>
      </c>
      <c r="H59" s="346">
        <v>12</v>
      </c>
    </row>
    <row r="60" spans="2:8" ht="45.75" customHeight="1" x14ac:dyDescent="0.25">
      <c r="B60" s="121"/>
      <c r="C60" s="1188"/>
      <c r="D60" s="1189"/>
      <c r="E60" s="1190"/>
      <c r="F60" s="345"/>
      <c r="G60" s="345"/>
      <c r="H60" s="346"/>
    </row>
    <row r="61" spans="2:8" ht="45.75" customHeight="1" x14ac:dyDescent="0.25">
      <c r="B61" s="121"/>
      <c r="C61" s="1188"/>
      <c r="D61" s="1189"/>
      <c r="E61" s="1190"/>
      <c r="F61" s="345"/>
      <c r="G61" s="345"/>
      <c r="H61" s="346"/>
    </row>
    <row r="62" spans="2:8" ht="45.75" customHeight="1" thickBot="1" x14ac:dyDescent="0.3">
      <c r="B62" s="122"/>
      <c r="C62" s="1191"/>
      <c r="D62" s="1192"/>
      <c r="E62" s="1193"/>
      <c r="F62" s="347"/>
      <c r="G62" s="347"/>
      <c r="H62" s="348"/>
    </row>
    <row r="63" spans="2:8" ht="52.5" customHeight="1" thickBot="1" x14ac:dyDescent="0.3">
      <c r="B63" s="123"/>
      <c r="C63" s="1194" t="s">
        <v>49</v>
      </c>
      <c r="D63" s="1194"/>
      <c r="E63" s="1195"/>
      <c r="F63" s="349">
        <v>14424</v>
      </c>
      <c r="G63" s="349">
        <v>14182</v>
      </c>
      <c r="H63" s="350">
        <v>13579</v>
      </c>
    </row>
    <row r="64" spans="2:8" ht="13.3" x14ac:dyDescent="0.25"/>
  </sheetData>
  <sheetProtection algorithmName="SHA-512" hashValue="N8ZgFmZeFVvOPfFAMaf03kpZNppT6953Rb7rJgShEMjmibwmrKfB75/na8TGhjZol10jH1nVZRKX3tpgE436YA==" saltValue="OQhL4pNT1E9cGOsPj92K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7421875" defaultRowHeight="13.3" x14ac:dyDescent="0.25"/>
  <cols>
    <col min="1" max="1" width="45.84375" style="130" customWidth="1"/>
    <col min="2" max="8" width="13.3046875" style="130" customWidth="1"/>
    <col min="9" max="16384" width="11.07421875" style="130"/>
  </cols>
  <sheetData>
    <row r="1" spans="1:8" x14ac:dyDescent="0.25">
      <c r="A1" s="124"/>
      <c r="B1" s="125"/>
      <c r="C1" s="126"/>
      <c r="D1" s="127"/>
      <c r="E1" s="128"/>
      <c r="F1" s="128"/>
      <c r="G1" s="128"/>
      <c r="H1" s="129"/>
    </row>
    <row r="2" spans="1:8" x14ac:dyDescent="0.25">
      <c r="A2" s="131"/>
      <c r="B2" s="132"/>
      <c r="C2" s="133"/>
      <c r="D2" s="134" t="s">
        <v>50</v>
      </c>
      <c r="E2" s="135"/>
      <c r="F2" s="136" t="s">
        <v>531</v>
      </c>
      <c r="G2" s="137"/>
      <c r="H2" s="138"/>
    </row>
    <row r="3" spans="1:8" x14ac:dyDescent="0.25">
      <c r="A3" s="134" t="s">
        <v>524</v>
      </c>
      <c r="B3" s="139"/>
      <c r="C3" s="140"/>
      <c r="D3" s="141">
        <v>269662</v>
      </c>
      <c r="E3" s="142"/>
      <c r="F3" s="143">
        <v>70329</v>
      </c>
      <c r="G3" s="144"/>
      <c r="H3" s="145"/>
    </row>
    <row r="4" spans="1:8" x14ac:dyDescent="0.25">
      <c r="A4" s="146"/>
      <c r="B4" s="147"/>
      <c r="C4" s="148"/>
      <c r="D4" s="149">
        <v>163943</v>
      </c>
      <c r="E4" s="150"/>
      <c r="F4" s="151">
        <v>39403</v>
      </c>
      <c r="G4" s="152"/>
      <c r="H4" s="153"/>
    </row>
    <row r="5" spans="1:8" x14ac:dyDescent="0.25">
      <c r="A5" s="134" t="s">
        <v>526</v>
      </c>
      <c r="B5" s="139"/>
      <c r="C5" s="140"/>
      <c r="D5" s="141">
        <v>101718</v>
      </c>
      <c r="E5" s="142"/>
      <c r="F5" s="143">
        <v>71871</v>
      </c>
      <c r="G5" s="144"/>
      <c r="H5" s="145"/>
    </row>
    <row r="6" spans="1:8" x14ac:dyDescent="0.25">
      <c r="A6" s="146"/>
      <c r="B6" s="147"/>
      <c r="C6" s="148"/>
      <c r="D6" s="149">
        <v>10654</v>
      </c>
      <c r="E6" s="150"/>
      <c r="F6" s="151">
        <v>38232</v>
      </c>
      <c r="G6" s="152"/>
      <c r="H6" s="153"/>
    </row>
    <row r="7" spans="1:8" x14ac:dyDescent="0.25">
      <c r="A7" s="134" t="s">
        <v>527</v>
      </c>
      <c r="B7" s="139"/>
      <c r="C7" s="140"/>
      <c r="D7" s="141">
        <v>80499</v>
      </c>
      <c r="E7" s="142"/>
      <c r="F7" s="143">
        <v>71807</v>
      </c>
      <c r="G7" s="144"/>
      <c r="H7" s="145"/>
    </row>
    <row r="8" spans="1:8" x14ac:dyDescent="0.25">
      <c r="A8" s="146"/>
      <c r="B8" s="147"/>
      <c r="C8" s="148"/>
      <c r="D8" s="149">
        <v>7410</v>
      </c>
      <c r="E8" s="150"/>
      <c r="F8" s="151">
        <v>37333</v>
      </c>
      <c r="G8" s="152"/>
      <c r="H8" s="153"/>
    </row>
    <row r="9" spans="1:8" x14ac:dyDescent="0.25">
      <c r="A9" s="134" t="s">
        <v>528</v>
      </c>
      <c r="B9" s="139"/>
      <c r="C9" s="140"/>
      <c r="D9" s="141">
        <v>85361</v>
      </c>
      <c r="E9" s="142"/>
      <c r="F9" s="143">
        <v>80821</v>
      </c>
      <c r="G9" s="144"/>
      <c r="H9" s="145"/>
    </row>
    <row r="10" spans="1:8" x14ac:dyDescent="0.25">
      <c r="A10" s="146"/>
      <c r="B10" s="147"/>
      <c r="C10" s="148"/>
      <c r="D10" s="149">
        <v>6100</v>
      </c>
      <c r="E10" s="150"/>
      <c r="F10" s="151">
        <v>49586</v>
      </c>
      <c r="G10" s="152"/>
      <c r="H10" s="153"/>
    </row>
    <row r="11" spans="1:8" x14ac:dyDescent="0.25">
      <c r="A11" s="134" t="s">
        <v>529</v>
      </c>
      <c r="B11" s="139"/>
      <c r="C11" s="140"/>
      <c r="D11" s="141">
        <v>128957</v>
      </c>
      <c r="E11" s="142"/>
      <c r="F11" s="143">
        <v>79840</v>
      </c>
      <c r="G11" s="144"/>
      <c r="H11" s="145"/>
    </row>
    <row r="12" spans="1:8" x14ac:dyDescent="0.25">
      <c r="A12" s="146"/>
      <c r="B12" s="147"/>
      <c r="C12" s="154"/>
      <c r="D12" s="149">
        <v>9888</v>
      </c>
      <c r="E12" s="150"/>
      <c r="F12" s="151">
        <v>45238</v>
      </c>
      <c r="G12" s="152"/>
      <c r="H12" s="153"/>
    </row>
    <row r="13" spans="1:8" x14ac:dyDescent="0.25">
      <c r="A13" s="134"/>
      <c r="B13" s="139"/>
      <c r="C13" s="140"/>
      <c r="D13" s="141">
        <v>133239</v>
      </c>
      <c r="E13" s="142"/>
      <c r="F13" s="143">
        <v>74934</v>
      </c>
      <c r="G13" s="155"/>
      <c r="H13" s="145"/>
    </row>
    <row r="14" spans="1:8" x14ac:dyDescent="0.25">
      <c r="A14" s="146"/>
      <c r="B14" s="147"/>
      <c r="C14" s="148"/>
      <c r="D14" s="149">
        <v>39599</v>
      </c>
      <c r="E14" s="150"/>
      <c r="F14" s="151">
        <v>41958</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10.79</v>
      </c>
      <c r="C19" s="156">
        <f>ROUND(VALUE(SUBSTITUTE(実質収支比率等に係る経年分析!G$48,"▲","-")),2)</f>
        <v>10.51</v>
      </c>
      <c r="D19" s="156">
        <f>ROUND(VALUE(SUBSTITUTE(実質収支比率等に係る経年分析!H$48,"▲","-")),2)</f>
        <v>3.78</v>
      </c>
      <c r="E19" s="156">
        <f>ROUND(VALUE(SUBSTITUTE(実質収支比率等に係る経年分析!I$48,"▲","-")),2)</f>
        <v>5.98</v>
      </c>
      <c r="F19" s="156">
        <f>ROUND(VALUE(SUBSTITUTE(実質収支比率等に係る経年分析!J$48,"▲","-")),2)</f>
        <v>3.46</v>
      </c>
    </row>
    <row r="20" spans="1:11" x14ac:dyDescent="0.25">
      <c r="A20" s="156" t="s">
        <v>53</v>
      </c>
      <c r="B20" s="156">
        <f>ROUND(VALUE(SUBSTITUTE(実質収支比率等に係る経年分析!F$47,"▲","-")),2)</f>
        <v>48.43</v>
      </c>
      <c r="C20" s="156">
        <f>ROUND(VALUE(SUBSTITUTE(実質収支比率等に係る経年分析!G$47,"▲","-")),2)</f>
        <v>42.91</v>
      </c>
      <c r="D20" s="156">
        <f>ROUND(VALUE(SUBSTITUTE(実質収支比率等に係る経年分析!H$47,"▲","-")),2)</f>
        <v>46.79</v>
      </c>
      <c r="E20" s="156">
        <f>ROUND(VALUE(SUBSTITUTE(実質収支比率等に係る経年分析!I$47,"▲","-")),2)</f>
        <v>44.15</v>
      </c>
      <c r="F20" s="156">
        <f>ROUND(VALUE(SUBSTITUTE(実質収支比率等に係る経年分析!J$47,"▲","-")),2)</f>
        <v>42.56</v>
      </c>
    </row>
    <row r="21" spans="1:11" x14ac:dyDescent="0.25">
      <c r="A21" s="156" t="s">
        <v>54</v>
      </c>
      <c r="B21" s="156">
        <f>IF(ISNUMBER(VALUE(SUBSTITUTE(実質収支比率等に係る経年分析!F$49,"▲","-"))),ROUND(VALUE(SUBSTITUTE(実質収支比率等に係る経年分析!F$49,"▲","-")),2),NA())</f>
        <v>-3.11</v>
      </c>
      <c r="C21" s="156">
        <f>IF(ISNUMBER(VALUE(SUBSTITUTE(実質収支比率等に係る経年分析!G$49,"▲","-"))),ROUND(VALUE(SUBSTITUTE(実質収支比率等に係る経年分析!G$49,"▲","-")),2),NA())</f>
        <v>-3.18</v>
      </c>
      <c r="D21" s="156">
        <f>IF(ISNUMBER(VALUE(SUBSTITUTE(実質収支比率等に係る経年分析!H$49,"▲","-"))),ROUND(VALUE(SUBSTITUTE(実質収支比率等に係る経年分析!H$49,"▲","-")),2),NA())</f>
        <v>-2.67</v>
      </c>
      <c r="E21" s="156">
        <f>IF(ISNUMBER(VALUE(SUBSTITUTE(実質収支比率等に係る経年分析!I$49,"▲","-"))),ROUND(VALUE(SUBSTITUTE(実質収支比率等に係る経年分析!I$49,"▲","-")),2),NA())</f>
        <v>-0.2</v>
      </c>
      <c r="F21" s="156">
        <f>IF(ISNUMBER(VALUE(SUBSTITUTE(実質収支比率等に係る経年分析!J$49,"▲","-"))),ROUND(VALUE(SUBSTITUTE(実質収支比率等に係る経年分析!J$49,"▲","-")),2),NA())</f>
        <v>-3.26</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5">
      <c r="A30" s="157" t="str">
        <f>IF(連結実質赤字比率に係る赤字・黒字の構成分析!C$40="",NA(),連結実質赤字比率に係る赤字・黒字の構成分析!C$40)</f>
        <v>漁業集落排水事業会計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5">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2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2.5299999999999998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0.21</v>
      </c>
    </row>
    <row r="34" spans="1:16" x14ac:dyDescent="0.2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0.77</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10.77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10.48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3.78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3.46</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4.8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6.06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6.38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6.72</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2889</v>
      </c>
      <c r="E42" s="158"/>
      <c r="F42" s="158"/>
      <c r="G42" s="158">
        <f>'実質公債費比率（分子）の構造'!L$52</f>
        <v>3047</v>
      </c>
      <c r="H42" s="158"/>
      <c r="I42" s="158"/>
      <c r="J42" s="158">
        <f>'実質公債費比率（分子）の構造'!M$52</f>
        <v>3073</v>
      </c>
      <c r="K42" s="158"/>
      <c r="L42" s="158"/>
      <c r="M42" s="158">
        <f>'実質公債費比率（分子）の構造'!N$52</f>
        <v>3004</v>
      </c>
      <c r="N42" s="158"/>
      <c r="O42" s="158"/>
      <c r="P42" s="158">
        <f>'実質公債費比率（分子）の構造'!O$52</f>
        <v>2886</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5">
      <c r="A46" s="158" t="s">
        <v>64</v>
      </c>
      <c r="B46" s="158">
        <f>'実質公債費比率（分子）の構造'!K$48</f>
        <v>208</v>
      </c>
      <c r="C46" s="158"/>
      <c r="D46" s="158"/>
      <c r="E46" s="158">
        <f>'実質公債費比率（分子）の構造'!L$48</f>
        <v>216</v>
      </c>
      <c r="F46" s="158"/>
      <c r="G46" s="158"/>
      <c r="H46" s="158">
        <f>'実質公債費比率（分子）の構造'!M$48</f>
        <v>278</v>
      </c>
      <c r="I46" s="158"/>
      <c r="J46" s="158"/>
      <c r="K46" s="158">
        <f>'実質公債費比率（分子）の構造'!N$48</f>
        <v>318</v>
      </c>
      <c r="L46" s="158"/>
      <c r="M46" s="158"/>
      <c r="N46" s="158">
        <f>'実質公債費比率（分子）の構造'!O$48</f>
        <v>270</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3965</v>
      </c>
      <c r="C49" s="158"/>
      <c r="D49" s="158"/>
      <c r="E49" s="158">
        <f>'実質公債費比率（分子）の構造'!L$45</f>
        <v>4245</v>
      </c>
      <c r="F49" s="158"/>
      <c r="G49" s="158"/>
      <c r="H49" s="158">
        <f>'実質公債費比率（分子）の構造'!M$45</f>
        <v>4667</v>
      </c>
      <c r="I49" s="158"/>
      <c r="J49" s="158"/>
      <c r="K49" s="158">
        <f>'実質公債費比率（分子）の構造'!N$45</f>
        <v>4339</v>
      </c>
      <c r="L49" s="158"/>
      <c r="M49" s="158"/>
      <c r="N49" s="158">
        <f>'実質公債費比率（分子）の構造'!O$45</f>
        <v>4242</v>
      </c>
      <c r="O49" s="158"/>
      <c r="P49" s="158"/>
    </row>
    <row r="50" spans="1:16" x14ac:dyDescent="0.25">
      <c r="A50" s="158" t="s">
        <v>67</v>
      </c>
      <c r="B50" s="158" t="e">
        <f>NA()</f>
        <v>#N/A</v>
      </c>
      <c r="C50" s="158">
        <f>IF(ISNUMBER('実質公債費比率（分子）の構造'!K$53),'実質公債費比率（分子）の構造'!K$53,NA())</f>
        <v>1284</v>
      </c>
      <c r="D50" s="158" t="e">
        <f>NA()</f>
        <v>#N/A</v>
      </c>
      <c r="E50" s="158" t="e">
        <f>NA()</f>
        <v>#N/A</v>
      </c>
      <c r="F50" s="158">
        <f>IF(ISNUMBER('実質公債費比率（分子）の構造'!L$53),'実質公債費比率（分子）の構造'!L$53,NA())</f>
        <v>1414</v>
      </c>
      <c r="G50" s="158" t="e">
        <f>NA()</f>
        <v>#N/A</v>
      </c>
      <c r="H50" s="158" t="e">
        <f>NA()</f>
        <v>#N/A</v>
      </c>
      <c r="I50" s="158">
        <f>IF(ISNUMBER('実質公債費比率（分子）の構造'!M$53),'実質公債費比率（分子）の構造'!M$53,NA())</f>
        <v>1872</v>
      </c>
      <c r="J50" s="158" t="e">
        <f>NA()</f>
        <v>#N/A</v>
      </c>
      <c r="K50" s="158" t="e">
        <f>NA()</f>
        <v>#N/A</v>
      </c>
      <c r="L50" s="158">
        <f>IF(ISNUMBER('実質公債費比率（分子）の構造'!N$53),'実質公債費比率（分子）の構造'!N$53,NA())</f>
        <v>1653</v>
      </c>
      <c r="M50" s="158" t="e">
        <f>NA()</f>
        <v>#N/A</v>
      </c>
      <c r="N50" s="158" t="e">
        <f>NA()</f>
        <v>#N/A</v>
      </c>
      <c r="O50" s="158">
        <f>IF(ISNUMBER('実質公債費比率（分子）の構造'!O$53),'実質公債費比率（分子）の構造'!O$53,NA())</f>
        <v>1626</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29933</v>
      </c>
      <c r="E56" s="157"/>
      <c r="F56" s="157"/>
      <c r="G56" s="157">
        <f>'将来負担比率（分子）の構造'!J$52</f>
        <v>30186</v>
      </c>
      <c r="H56" s="157"/>
      <c r="I56" s="157"/>
      <c r="J56" s="157">
        <f>'将来負担比率（分子）の構造'!K$52</f>
        <v>29341</v>
      </c>
      <c r="K56" s="157"/>
      <c r="L56" s="157"/>
      <c r="M56" s="157">
        <f>'将来負担比率（分子）の構造'!L$52</f>
        <v>27219</v>
      </c>
      <c r="N56" s="157"/>
      <c r="O56" s="157"/>
      <c r="P56" s="157">
        <f>'将来負担比率（分子）の構造'!M$52</f>
        <v>26428</v>
      </c>
    </row>
    <row r="57" spans="1:16" x14ac:dyDescent="0.25">
      <c r="A57" s="157" t="s">
        <v>42</v>
      </c>
      <c r="B57" s="157"/>
      <c r="C57" s="157"/>
      <c r="D57" s="157">
        <f>'将来負担比率（分子）の構造'!I$51</f>
        <v>988</v>
      </c>
      <c r="E57" s="157"/>
      <c r="F57" s="157"/>
      <c r="G57" s="157">
        <f>'将来負担比率（分子）の構造'!J$51</f>
        <v>857</v>
      </c>
      <c r="H57" s="157"/>
      <c r="I57" s="157"/>
      <c r="J57" s="157">
        <f>'将来負担比率（分子）の構造'!K$51</f>
        <v>751</v>
      </c>
      <c r="K57" s="157"/>
      <c r="L57" s="157"/>
      <c r="M57" s="157">
        <f>'将来負担比率（分子）の構造'!L$51</f>
        <v>656</v>
      </c>
      <c r="N57" s="157"/>
      <c r="O57" s="157"/>
      <c r="P57" s="157">
        <f>'将来負担比率（分子）の構造'!M$51</f>
        <v>589</v>
      </c>
    </row>
    <row r="58" spans="1:16" x14ac:dyDescent="0.25">
      <c r="A58" s="157" t="s">
        <v>41</v>
      </c>
      <c r="B58" s="157"/>
      <c r="C58" s="157"/>
      <c r="D58" s="157">
        <f>'将来負担比率（分子）の構造'!I$50</f>
        <v>9699</v>
      </c>
      <c r="E58" s="157"/>
      <c r="F58" s="157"/>
      <c r="G58" s="157">
        <f>'将来負担比率（分子）の構造'!J$50</f>
        <v>9743</v>
      </c>
      <c r="H58" s="157"/>
      <c r="I58" s="157"/>
      <c r="J58" s="157">
        <f>'将来負担比率（分子）の構造'!K$50</f>
        <v>10098</v>
      </c>
      <c r="K58" s="157"/>
      <c r="L58" s="157"/>
      <c r="M58" s="157">
        <f>'将来負担比率（分子）の構造'!L$50</f>
        <v>9672</v>
      </c>
      <c r="N58" s="157"/>
      <c r="O58" s="157"/>
      <c r="P58" s="157">
        <f>'将来負担比率（分子）の構造'!M$50</f>
        <v>9465</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1414</v>
      </c>
      <c r="C62" s="157"/>
      <c r="D62" s="157"/>
      <c r="E62" s="157">
        <f>'将来負担比率（分子）の構造'!J$45</f>
        <v>1113</v>
      </c>
      <c r="F62" s="157"/>
      <c r="G62" s="157"/>
      <c r="H62" s="157">
        <f>'将来負担比率（分子）の構造'!K$45</f>
        <v>922</v>
      </c>
      <c r="I62" s="157"/>
      <c r="J62" s="157"/>
      <c r="K62" s="157">
        <f>'将来負担比率（分子）の構造'!L$45</f>
        <v>537</v>
      </c>
      <c r="L62" s="157"/>
      <c r="M62" s="157"/>
      <c r="N62" s="157">
        <f>'将来負担比率（分子）の構造'!M$45</f>
        <v>649</v>
      </c>
      <c r="O62" s="157"/>
      <c r="P62" s="157"/>
    </row>
    <row r="63" spans="1:16" x14ac:dyDescent="0.2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5">
      <c r="A64" s="157" t="s">
        <v>33</v>
      </c>
      <c r="B64" s="157">
        <f>'将来負担比率（分子）の構造'!I$43</f>
        <v>2112</v>
      </c>
      <c r="C64" s="157"/>
      <c r="D64" s="157"/>
      <c r="E64" s="157">
        <f>'将来負担比率（分子）の構造'!J$43</f>
        <v>1873</v>
      </c>
      <c r="F64" s="157"/>
      <c r="G64" s="157"/>
      <c r="H64" s="157">
        <f>'将来負担比率（分子）の構造'!K$43</f>
        <v>2152</v>
      </c>
      <c r="I64" s="157"/>
      <c r="J64" s="157"/>
      <c r="K64" s="157">
        <f>'将来負担比率（分子）の構造'!L$43</f>
        <v>2450</v>
      </c>
      <c r="L64" s="157"/>
      <c r="M64" s="157"/>
      <c r="N64" s="157">
        <f>'将来負担比率（分子）の構造'!M$43</f>
        <v>2982</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45103</v>
      </c>
      <c r="C66" s="157"/>
      <c r="D66" s="157"/>
      <c r="E66" s="157">
        <f>'将来負担比率（分子）の構造'!J$41</f>
        <v>43401</v>
      </c>
      <c r="F66" s="157"/>
      <c r="G66" s="157"/>
      <c r="H66" s="157">
        <f>'将来負担比率（分子）の構造'!K$41</f>
        <v>40532</v>
      </c>
      <c r="I66" s="157"/>
      <c r="J66" s="157"/>
      <c r="K66" s="157">
        <f>'将来負担比率（分子）の構造'!L$41</f>
        <v>37918</v>
      </c>
      <c r="L66" s="157"/>
      <c r="M66" s="157"/>
      <c r="N66" s="157">
        <f>'将来負担比率（分子）の構造'!M$41</f>
        <v>35974</v>
      </c>
      <c r="O66" s="157"/>
      <c r="P66" s="157"/>
    </row>
    <row r="67" spans="1:16" x14ac:dyDescent="0.25">
      <c r="A67" s="157" t="s">
        <v>71</v>
      </c>
      <c r="B67" s="157" t="e">
        <f>NA()</f>
        <v>#N/A</v>
      </c>
      <c r="C67" s="157">
        <f>IF(ISNUMBER('将来負担比率（分子）の構造'!I$53), IF('将来負担比率（分子）の構造'!I$53 &lt; 0, 0, '将来負担比率（分子）の構造'!I$53), NA())</f>
        <v>8008</v>
      </c>
      <c r="D67" s="157" t="e">
        <f>NA()</f>
        <v>#N/A</v>
      </c>
      <c r="E67" s="157" t="e">
        <f>NA()</f>
        <v>#N/A</v>
      </c>
      <c r="F67" s="157">
        <f>IF(ISNUMBER('将来負担比率（分子）の構造'!J$53), IF('将来負担比率（分子）の構造'!J$53 &lt; 0, 0, '将来負担比率（分子）の構造'!J$53), NA())</f>
        <v>5601</v>
      </c>
      <c r="G67" s="157" t="e">
        <f>NA()</f>
        <v>#N/A</v>
      </c>
      <c r="H67" s="157" t="e">
        <f>NA()</f>
        <v>#N/A</v>
      </c>
      <c r="I67" s="157">
        <f>IF(ISNUMBER('将来負担比率（分子）の構造'!K$53), IF('将来負担比率（分子）の構造'!K$53 &lt; 0, 0, '将来負担比率（分子）の構造'!K$53), NA())</f>
        <v>3416</v>
      </c>
      <c r="J67" s="157" t="e">
        <f>NA()</f>
        <v>#N/A</v>
      </c>
      <c r="K67" s="157" t="e">
        <f>NA()</f>
        <v>#N/A</v>
      </c>
      <c r="L67" s="157">
        <f>IF(ISNUMBER('将来負担比率（分子）の構造'!L$53), IF('将来負担比率（分子）の構造'!L$53 &lt; 0, 0, '将来負担比率（分子）の構造'!L$53), NA())</f>
        <v>3359</v>
      </c>
      <c r="M67" s="157" t="e">
        <f>NA()</f>
        <v>#N/A</v>
      </c>
      <c r="N67" s="157" t="e">
        <f>NA()</f>
        <v>#N/A</v>
      </c>
      <c r="O67" s="157">
        <f>IF(ISNUMBER('将来負担比率（分子）の構造'!M$53), IF('将来負担比率（分子）の構造'!M$53 &lt; 0, 0, '将来負担比率（分子）の構造'!M$53), NA())</f>
        <v>3123</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9110</v>
      </c>
      <c r="C72" s="161">
        <f>基金残高に係る経年分析!G55</f>
        <v>8639</v>
      </c>
      <c r="D72" s="161">
        <f>基金残高に係る経年分析!H55</f>
        <v>8470</v>
      </c>
    </row>
    <row r="73" spans="1:16" x14ac:dyDescent="0.25">
      <c r="A73" s="160" t="s">
        <v>74</v>
      </c>
      <c r="B73" s="161">
        <f>基金残高に係る経年分析!F56</f>
        <v>988</v>
      </c>
      <c r="C73" s="161">
        <f>基金残高に係る経年分析!G56</f>
        <v>988</v>
      </c>
      <c r="D73" s="161">
        <f>基金残高に係る経年分析!H56</f>
        <v>994</v>
      </c>
    </row>
    <row r="74" spans="1:16" x14ac:dyDescent="0.25">
      <c r="A74" s="160" t="s">
        <v>75</v>
      </c>
      <c r="B74" s="161">
        <f>基金残高に係る経年分析!F57</f>
        <v>4326</v>
      </c>
      <c r="C74" s="161">
        <f>基金残高に係る経年分析!G57</f>
        <v>4555</v>
      </c>
      <c r="D74" s="161">
        <f>基金残高に係る経年分析!H57</f>
        <v>4114</v>
      </c>
    </row>
  </sheetData>
  <sheetProtection algorithmName="SHA-512" hashValue="hQ1xml0ht/giRrjvlD2AgWG1VKSxR5fulJD0OwqUUfAXKAfEKXoASi/VXtiq1tlXe3VeQ42k+e6vzPzRO3T4CA==" saltValue="ANVS+OOcmBiBxupWH5t1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3" workbookViewId="0"/>
  </sheetViews>
  <sheetFormatPr defaultColWidth="0" defaultRowHeight="11.25" customHeight="1" zeroHeight="1" x14ac:dyDescent="0.25"/>
  <cols>
    <col min="1" max="1" width="1.69140625" style="196" customWidth="1"/>
    <col min="2" max="2" width="2.3046875" style="196" customWidth="1"/>
    <col min="3" max="16" width="2.69140625" style="196" customWidth="1"/>
    <col min="17" max="17" width="2.3046875" style="196" customWidth="1"/>
    <col min="18" max="95" width="1.69140625" style="196" customWidth="1"/>
    <col min="96" max="133" width="1.69140625" style="208" customWidth="1"/>
    <col min="134" max="143" width="1.69140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215</v>
      </c>
      <c r="C5" s="667"/>
      <c r="D5" s="667"/>
      <c r="E5" s="667"/>
      <c r="F5" s="667"/>
      <c r="G5" s="667"/>
      <c r="H5" s="667"/>
      <c r="I5" s="667"/>
      <c r="J5" s="667"/>
      <c r="K5" s="667"/>
      <c r="L5" s="667"/>
      <c r="M5" s="667"/>
      <c r="N5" s="667"/>
      <c r="O5" s="667"/>
      <c r="P5" s="667"/>
      <c r="Q5" s="668"/>
      <c r="R5" s="663">
        <v>7460748</v>
      </c>
      <c r="S5" s="664"/>
      <c r="T5" s="664"/>
      <c r="U5" s="664"/>
      <c r="V5" s="664"/>
      <c r="W5" s="664"/>
      <c r="X5" s="664"/>
      <c r="Y5" s="689"/>
      <c r="Z5" s="702">
        <v>16.100000000000001</v>
      </c>
      <c r="AA5" s="702"/>
      <c r="AB5" s="702"/>
      <c r="AC5" s="702"/>
      <c r="AD5" s="703">
        <v>7154263</v>
      </c>
      <c r="AE5" s="703"/>
      <c r="AF5" s="703"/>
      <c r="AG5" s="703"/>
      <c r="AH5" s="703"/>
      <c r="AI5" s="703"/>
      <c r="AJ5" s="703"/>
      <c r="AK5" s="703"/>
      <c r="AL5" s="690">
        <v>35.799999999999997</v>
      </c>
      <c r="AM5" s="672"/>
      <c r="AN5" s="672"/>
      <c r="AO5" s="691"/>
      <c r="AP5" s="666" t="s">
        <v>216</v>
      </c>
      <c r="AQ5" s="667"/>
      <c r="AR5" s="667"/>
      <c r="AS5" s="667"/>
      <c r="AT5" s="667"/>
      <c r="AU5" s="667"/>
      <c r="AV5" s="667"/>
      <c r="AW5" s="667"/>
      <c r="AX5" s="667"/>
      <c r="AY5" s="667"/>
      <c r="AZ5" s="667"/>
      <c r="BA5" s="667"/>
      <c r="BB5" s="667"/>
      <c r="BC5" s="667"/>
      <c r="BD5" s="667"/>
      <c r="BE5" s="667"/>
      <c r="BF5" s="668"/>
      <c r="BG5" s="608">
        <v>7446736</v>
      </c>
      <c r="BH5" s="609"/>
      <c r="BI5" s="609"/>
      <c r="BJ5" s="609"/>
      <c r="BK5" s="609"/>
      <c r="BL5" s="609"/>
      <c r="BM5" s="609"/>
      <c r="BN5" s="610"/>
      <c r="BO5" s="646">
        <v>99.8</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5">
      <c r="B6" s="605" t="s">
        <v>220</v>
      </c>
      <c r="C6" s="606"/>
      <c r="D6" s="606"/>
      <c r="E6" s="606"/>
      <c r="F6" s="606"/>
      <c r="G6" s="606"/>
      <c r="H6" s="606"/>
      <c r="I6" s="606"/>
      <c r="J6" s="606"/>
      <c r="K6" s="606"/>
      <c r="L6" s="606"/>
      <c r="M6" s="606"/>
      <c r="N6" s="606"/>
      <c r="O6" s="606"/>
      <c r="P6" s="606"/>
      <c r="Q6" s="607"/>
      <c r="R6" s="608">
        <v>387075</v>
      </c>
      <c r="S6" s="609"/>
      <c r="T6" s="609"/>
      <c r="U6" s="609"/>
      <c r="V6" s="609"/>
      <c r="W6" s="609"/>
      <c r="X6" s="609"/>
      <c r="Y6" s="610"/>
      <c r="Z6" s="646">
        <v>0.8</v>
      </c>
      <c r="AA6" s="646"/>
      <c r="AB6" s="646"/>
      <c r="AC6" s="646"/>
      <c r="AD6" s="647">
        <v>387075</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7446736</v>
      </c>
      <c r="BH6" s="609"/>
      <c r="BI6" s="609"/>
      <c r="BJ6" s="609"/>
      <c r="BK6" s="609"/>
      <c r="BL6" s="609"/>
      <c r="BM6" s="609"/>
      <c r="BN6" s="610"/>
      <c r="BO6" s="646">
        <v>99.8</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229477</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229317</v>
      </c>
      <c r="DR6" s="609"/>
      <c r="DS6" s="609"/>
      <c r="DT6" s="609"/>
      <c r="DU6" s="609"/>
      <c r="DV6" s="609"/>
      <c r="DW6" s="609"/>
      <c r="DX6" s="609"/>
      <c r="DY6" s="609"/>
      <c r="DZ6" s="609"/>
      <c r="EA6" s="609"/>
      <c r="EB6" s="609"/>
      <c r="EC6" s="645"/>
    </row>
    <row r="7" spans="2:143" ht="11.25" customHeight="1" x14ac:dyDescent="0.25">
      <c r="B7" s="605" t="s">
        <v>223</v>
      </c>
      <c r="C7" s="606"/>
      <c r="D7" s="606"/>
      <c r="E7" s="606"/>
      <c r="F7" s="606"/>
      <c r="G7" s="606"/>
      <c r="H7" s="606"/>
      <c r="I7" s="606"/>
      <c r="J7" s="606"/>
      <c r="K7" s="606"/>
      <c r="L7" s="606"/>
      <c r="M7" s="606"/>
      <c r="N7" s="606"/>
      <c r="O7" s="606"/>
      <c r="P7" s="606"/>
      <c r="Q7" s="607"/>
      <c r="R7" s="608">
        <v>1566</v>
      </c>
      <c r="S7" s="609"/>
      <c r="T7" s="609"/>
      <c r="U7" s="609"/>
      <c r="V7" s="609"/>
      <c r="W7" s="609"/>
      <c r="X7" s="609"/>
      <c r="Y7" s="610"/>
      <c r="Z7" s="646">
        <v>0</v>
      </c>
      <c r="AA7" s="646"/>
      <c r="AB7" s="646"/>
      <c r="AC7" s="646"/>
      <c r="AD7" s="647">
        <v>1566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2774762</v>
      </c>
      <c r="BH7" s="609"/>
      <c r="BI7" s="609"/>
      <c r="BJ7" s="609"/>
      <c r="BK7" s="609"/>
      <c r="BL7" s="609"/>
      <c r="BM7" s="609"/>
      <c r="BN7" s="610"/>
      <c r="BO7" s="646">
        <v>37.200000000000003</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5451093</v>
      </c>
      <c r="CS7" s="609"/>
      <c r="CT7" s="609"/>
      <c r="CU7" s="609"/>
      <c r="CV7" s="609"/>
      <c r="CW7" s="609"/>
      <c r="CX7" s="609"/>
      <c r="CY7" s="610"/>
      <c r="CZ7" s="646">
        <v>12.1</v>
      </c>
      <c r="DA7" s="646"/>
      <c r="DB7" s="646"/>
      <c r="DC7" s="646"/>
      <c r="DD7" s="614">
        <v>47464</v>
      </c>
      <c r="DE7" s="609"/>
      <c r="DF7" s="609"/>
      <c r="DG7" s="609"/>
      <c r="DH7" s="609"/>
      <c r="DI7" s="609"/>
      <c r="DJ7" s="609"/>
      <c r="DK7" s="609"/>
      <c r="DL7" s="609"/>
      <c r="DM7" s="609"/>
      <c r="DN7" s="609"/>
      <c r="DO7" s="609"/>
      <c r="DP7" s="610"/>
      <c r="DQ7" s="614">
        <v>4630536</v>
      </c>
      <c r="DR7" s="609"/>
      <c r="DS7" s="609"/>
      <c r="DT7" s="609"/>
      <c r="DU7" s="609"/>
      <c r="DV7" s="609"/>
      <c r="DW7" s="609"/>
      <c r="DX7" s="609"/>
      <c r="DY7" s="609"/>
      <c r="DZ7" s="609"/>
      <c r="EA7" s="609"/>
      <c r="EB7" s="609"/>
      <c r="EC7" s="645"/>
    </row>
    <row r="8" spans="2:143" ht="11.25" customHeight="1" x14ac:dyDescent="0.25">
      <c r="B8" s="605" t="s">
        <v>226</v>
      </c>
      <c r="C8" s="606"/>
      <c r="D8" s="606"/>
      <c r="E8" s="606"/>
      <c r="F8" s="606"/>
      <c r="G8" s="606"/>
      <c r="H8" s="606"/>
      <c r="I8" s="606"/>
      <c r="J8" s="606"/>
      <c r="K8" s="606"/>
      <c r="L8" s="606"/>
      <c r="M8" s="606"/>
      <c r="N8" s="606"/>
      <c r="O8" s="606"/>
      <c r="P8" s="606"/>
      <c r="Q8" s="607"/>
      <c r="R8" s="608">
        <v>15820</v>
      </c>
      <c r="S8" s="609"/>
      <c r="T8" s="609"/>
      <c r="U8" s="609"/>
      <c r="V8" s="609"/>
      <c r="W8" s="609"/>
      <c r="X8" s="609"/>
      <c r="Y8" s="610"/>
      <c r="Z8" s="646">
        <v>0</v>
      </c>
      <c r="AA8" s="646"/>
      <c r="AB8" s="646"/>
      <c r="AC8" s="646"/>
      <c r="AD8" s="647">
        <v>15820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78394</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15318941</v>
      </c>
      <c r="CS8" s="609"/>
      <c r="CT8" s="609"/>
      <c r="CU8" s="609"/>
      <c r="CV8" s="609"/>
      <c r="CW8" s="609"/>
      <c r="CX8" s="609"/>
      <c r="CY8" s="610"/>
      <c r="CZ8" s="646">
        <v>34</v>
      </c>
      <c r="DA8" s="646"/>
      <c r="DB8" s="646"/>
      <c r="DC8" s="646"/>
      <c r="DD8" s="614">
        <v>252819</v>
      </c>
      <c r="DE8" s="609"/>
      <c r="DF8" s="609"/>
      <c r="DG8" s="609"/>
      <c r="DH8" s="609"/>
      <c r="DI8" s="609"/>
      <c r="DJ8" s="609"/>
      <c r="DK8" s="609"/>
      <c r="DL8" s="609"/>
      <c r="DM8" s="609"/>
      <c r="DN8" s="609"/>
      <c r="DO8" s="609"/>
      <c r="DP8" s="610"/>
      <c r="DQ8" s="614">
        <v>6943744</v>
      </c>
      <c r="DR8" s="609"/>
      <c r="DS8" s="609"/>
      <c r="DT8" s="609"/>
      <c r="DU8" s="609"/>
      <c r="DV8" s="609"/>
      <c r="DW8" s="609"/>
      <c r="DX8" s="609"/>
      <c r="DY8" s="609"/>
      <c r="DZ8" s="609"/>
      <c r="EA8" s="609"/>
      <c r="EB8" s="609"/>
      <c r="EC8" s="645"/>
    </row>
    <row r="9" spans="2:143" ht="11.25" customHeight="1" x14ac:dyDescent="0.25">
      <c r="B9" s="605" t="s">
        <v>229</v>
      </c>
      <c r="C9" s="606"/>
      <c r="D9" s="606"/>
      <c r="E9" s="606"/>
      <c r="F9" s="606"/>
      <c r="G9" s="606"/>
      <c r="H9" s="606"/>
      <c r="I9" s="606"/>
      <c r="J9" s="606"/>
      <c r="K9" s="606"/>
      <c r="L9" s="606"/>
      <c r="M9" s="606"/>
      <c r="N9" s="606"/>
      <c r="O9" s="606"/>
      <c r="P9" s="606"/>
      <c r="Q9" s="607"/>
      <c r="R9" s="608">
        <v>35270</v>
      </c>
      <c r="S9" s="609"/>
      <c r="T9" s="609"/>
      <c r="U9" s="609"/>
      <c r="V9" s="609"/>
      <c r="W9" s="609"/>
      <c r="X9" s="609"/>
      <c r="Y9" s="610"/>
      <c r="Z9" s="646">
        <v>0.1</v>
      </c>
      <c r="AA9" s="646"/>
      <c r="AB9" s="646"/>
      <c r="AC9" s="646"/>
      <c r="AD9" s="647">
        <v>35270</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2246243</v>
      </c>
      <c r="BH9" s="609"/>
      <c r="BI9" s="609"/>
      <c r="BJ9" s="609"/>
      <c r="BK9" s="609"/>
      <c r="BL9" s="609"/>
      <c r="BM9" s="609"/>
      <c r="BN9" s="610"/>
      <c r="BO9" s="646">
        <v>30.1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4359295</v>
      </c>
      <c r="CS9" s="609"/>
      <c r="CT9" s="609"/>
      <c r="CU9" s="609"/>
      <c r="CV9" s="609"/>
      <c r="CW9" s="609"/>
      <c r="CX9" s="609"/>
      <c r="CY9" s="610"/>
      <c r="CZ9" s="646">
        <v>9.6999999999999993</v>
      </c>
      <c r="DA9" s="646"/>
      <c r="DB9" s="646"/>
      <c r="DC9" s="646"/>
      <c r="DD9" s="614">
        <v>2184372</v>
      </c>
      <c r="DE9" s="609"/>
      <c r="DF9" s="609"/>
      <c r="DG9" s="609"/>
      <c r="DH9" s="609"/>
      <c r="DI9" s="609"/>
      <c r="DJ9" s="609"/>
      <c r="DK9" s="609"/>
      <c r="DL9" s="609"/>
      <c r="DM9" s="609"/>
      <c r="DN9" s="609"/>
      <c r="DO9" s="609"/>
      <c r="DP9" s="610"/>
      <c r="DQ9" s="614">
        <v>1756780</v>
      </c>
      <c r="DR9" s="609"/>
      <c r="DS9" s="609"/>
      <c r="DT9" s="609"/>
      <c r="DU9" s="609"/>
      <c r="DV9" s="609"/>
      <c r="DW9" s="609"/>
      <c r="DX9" s="609"/>
      <c r="DY9" s="609"/>
      <c r="DZ9" s="609"/>
      <c r="EA9" s="609"/>
      <c r="EB9" s="609"/>
      <c r="EC9" s="645"/>
    </row>
    <row r="10" spans="2:143" ht="11.25" customHeight="1" x14ac:dyDescent="0.2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193263</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9030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9030</v>
      </c>
      <c r="DR10" s="609"/>
      <c r="DS10" s="609"/>
      <c r="DT10" s="609"/>
      <c r="DU10" s="609"/>
      <c r="DV10" s="609"/>
      <c r="DW10" s="609"/>
      <c r="DX10" s="609"/>
      <c r="DY10" s="609"/>
      <c r="DZ10" s="609"/>
      <c r="EA10" s="609"/>
      <c r="EB10" s="609"/>
      <c r="EC10" s="645"/>
    </row>
    <row r="11" spans="2:143" ht="11.25" customHeight="1" x14ac:dyDescent="0.25">
      <c r="B11" s="605" t="s">
        <v>235</v>
      </c>
      <c r="C11" s="606"/>
      <c r="D11" s="606"/>
      <c r="E11" s="606"/>
      <c r="F11" s="606"/>
      <c r="G11" s="606"/>
      <c r="H11" s="606"/>
      <c r="I11" s="606"/>
      <c r="J11" s="606"/>
      <c r="K11" s="606"/>
      <c r="L11" s="606"/>
      <c r="M11" s="606"/>
      <c r="N11" s="606"/>
      <c r="O11" s="606"/>
      <c r="P11" s="606"/>
      <c r="Q11" s="607"/>
      <c r="R11" s="608">
        <v>1350052</v>
      </c>
      <c r="S11" s="609"/>
      <c r="T11" s="609"/>
      <c r="U11" s="609"/>
      <c r="V11" s="609"/>
      <c r="W11" s="609"/>
      <c r="X11" s="609"/>
      <c r="Y11" s="610"/>
      <c r="Z11" s="611">
        <v>2.9</v>
      </c>
      <c r="AA11" s="612"/>
      <c r="AB11" s="612"/>
      <c r="AC11" s="613"/>
      <c r="AD11" s="614">
        <v>1350052</v>
      </c>
      <c r="AE11" s="609"/>
      <c r="AF11" s="609"/>
      <c r="AG11" s="609"/>
      <c r="AH11" s="609"/>
      <c r="AI11" s="609"/>
      <c r="AJ11" s="609"/>
      <c r="AK11" s="610"/>
      <c r="AL11" s="611">
        <v>6.8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256862</v>
      </c>
      <c r="BH11" s="609"/>
      <c r="BI11" s="609"/>
      <c r="BJ11" s="609"/>
      <c r="BK11" s="609"/>
      <c r="BL11" s="609"/>
      <c r="BM11" s="609"/>
      <c r="BN11" s="610"/>
      <c r="BO11" s="646">
        <v>3.4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4283623</v>
      </c>
      <c r="CS11" s="609"/>
      <c r="CT11" s="609"/>
      <c r="CU11" s="609"/>
      <c r="CV11" s="609"/>
      <c r="CW11" s="609"/>
      <c r="CX11" s="609"/>
      <c r="CY11" s="610"/>
      <c r="CZ11" s="646">
        <v>9.5</v>
      </c>
      <c r="DA11" s="646"/>
      <c r="DB11" s="646"/>
      <c r="DC11" s="646"/>
      <c r="DD11" s="614">
        <v>1764974</v>
      </c>
      <c r="DE11" s="609"/>
      <c r="DF11" s="609"/>
      <c r="DG11" s="609"/>
      <c r="DH11" s="609"/>
      <c r="DI11" s="609"/>
      <c r="DJ11" s="609"/>
      <c r="DK11" s="609"/>
      <c r="DL11" s="609"/>
      <c r="DM11" s="609"/>
      <c r="DN11" s="609"/>
      <c r="DO11" s="609"/>
      <c r="DP11" s="610"/>
      <c r="DQ11" s="614">
        <v>1237748</v>
      </c>
      <c r="DR11" s="609"/>
      <c r="DS11" s="609"/>
      <c r="DT11" s="609"/>
      <c r="DU11" s="609"/>
      <c r="DV11" s="609"/>
      <c r="DW11" s="609"/>
      <c r="DX11" s="609"/>
      <c r="DY11" s="609"/>
      <c r="DZ11" s="609"/>
      <c r="EA11" s="609"/>
      <c r="EB11" s="609"/>
      <c r="EC11" s="645"/>
    </row>
    <row r="12" spans="2:143" ht="11.25" customHeight="1" x14ac:dyDescent="0.25">
      <c r="B12" s="605" t="s">
        <v>238</v>
      </c>
      <c r="C12" s="606"/>
      <c r="D12" s="606"/>
      <c r="E12" s="606"/>
      <c r="F12" s="606"/>
      <c r="G12" s="606"/>
      <c r="H12" s="606"/>
      <c r="I12" s="606"/>
      <c r="J12" s="606"/>
      <c r="K12" s="606"/>
      <c r="L12" s="606"/>
      <c r="M12" s="606"/>
      <c r="N12" s="606"/>
      <c r="O12" s="606"/>
      <c r="P12" s="606"/>
      <c r="Q12" s="607"/>
      <c r="R12" s="608">
        <v>62128</v>
      </c>
      <c r="S12" s="609"/>
      <c r="T12" s="609"/>
      <c r="U12" s="609"/>
      <c r="V12" s="609"/>
      <c r="W12" s="609"/>
      <c r="X12" s="609"/>
      <c r="Y12" s="610"/>
      <c r="Z12" s="646">
        <v>0.1</v>
      </c>
      <c r="AA12" s="646"/>
      <c r="AB12" s="646"/>
      <c r="AC12" s="646"/>
      <c r="AD12" s="647">
        <v>62128</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3819602</v>
      </c>
      <c r="BH12" s="609"/>
      <c r="BI12" s="609"/>
      <c r="BJ12" s="609"/>
      <c r="BK12" s="609"/>
      <c r="BL12" s="609"/>
      <c r="BM12" s="609"/>
      <c r="BN12" s="610"/>
      <c r="BO12" s="646">
        <v>51.2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671814</v>
      </c>
      <c r="CS12" s="609"/>
      <c r="CT12" s="609"/>
      <c r="CU12" s="609"/>
      <c r="CV12" s="609"/>
      <c r="CW12" s="609"/>
      <c r="CX12" s="609"/>
      <c r="CY12" s="610"/>
      <c r="CZ12" s="646">
        <v>1.5</v>
      </c>
      <c r="DA12" s="646"/>
      <c r="DB12" s="646"/>
      <c r="DC12" s="646"/>
      <c r="DD12" s="614">
        <v>20818</v>
      </c>
      <c r="DE12" s="609"/>
      <c r="DF12" s="609"/>
      <c r="DG12" s="609"/>
      <c r="DH12" s="609"/>
      <c r="DI12" s="609"/>
      <c r="DJ12" s="609"/>
      <c r="DK12" s="609"/>
      <c r="DL12" s="609"/>
      <c r="DM12" s="609"/>
      <c r="DN12" s="609"/>
      <c r="DO12" s="609"/>
      <c r="DP12" s="610"/>
      <c r="DQ12" s="614">
        <v>458054</v>
      </c>
      <c r="DR12" s="609"/>
      <c r="DS12" s="609"/>
      <c r="DT12" s="609"/>
      <c r="DU12" s="609"/>
      <c r="DV12" s="609"/>
      <c r="DW12" s="609"/>
      <c r="DX12" s="609"/>
      <c r="DY12" s="609"/>
      <c r="DZ12" s="609"/>
      <c r="EA12" s="609"/>
      <c r="EB12" s="609"/>
      <c r="EC12" s="645"/>
    </row>
    <row r="13" spans="2:143" ht="11.25" customHeight="1" x14ac:dyDescent="0.2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3680563</v>
      </c>
      <c r="BH13" s="609"/>
      <c r="BI13" s="609"/>
      <c r="BJ13" s="609"/>
      <c r="BK13" s="609"/>
      <c r="BL13" s="609"/>
      <c r="BM13" s="609"/>
      <c r="BN13" s="610"/>
      <c r="BO13" s="646">
        <v>49.3</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3752544</v>
      </c>
      <c r="CS13" s="609"/>
      <c r="CT13" s="609"/>
      <c r="CU13" s="609"/>
      <c r="CV13" s="609"/>
      <c r="CW13" s="609"/>
      <c r="CX13" s="609"/>
      <c r="CY13" s="610"/>
      <c r="CZ13" s="646">
        <v>8.3000000000000007</v>
      </c>
      <c r="DA13" s="646"/>
      <c r="DB13" s="646"/>
      <c r="DC13" s="646"/>
      <c r="DD13" s="614">
        <v>2110901</v>
      </c>
      <c r="DE13" s="609"/>
      <c r="DF13" s="609"/>
      <c r="DG13" s="609"/>
      <c r="DH13" s="609"/>
      <c r="DI13" s="609"/>
      <c r="DJ13" s="609"/>
      <c r="DK13" s="609"/>
      <c r="DL13" s="609"/>
      <c r="DM13" s="609"/>
      <c r="DN13" s="609"/>
      <c r="DO13" s="609"/>
      <c r="DP13" s="610"/>
      <c r="DQ13" s="614">
        <v>1490573</v>
      </c>
      <c r="DR13" s="609"/>
      <c r="DS13" s="609"/>
      <c r="DT13" s="609"/>
      <c r="DU13" s="609"/>
      <c r="DV13" s="609"/>
      <c r="DW13" s="609"/>
      <c r="DX13" s="609"/>
      <c r="DY13" s="609"/>
      <c r="DZ13" s="609"/>
      <c r="EA13" s="609"/>
      <c r="EB13" s="609"/>
      <c r="EC13" s="645"/>
    </row>
    <row r="14" spans="2:143" ht="11.25" customHeight="1" x14ac:dyDescent="0.2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306484</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904800</v>
      </c>
      <c r="CS14" s="609"/>
      <c r="CT14" s="609"/>
      <c r="CU14" s="609"/>
      <c r="CV14" s="609"/>
      <c r="CW14" s="609"/>
      <c r="CX14" s="609"/>
      <c r="CY14" s="610"/>
      <c r="CZ14" s="646">
        <v>2</v>
      </c>
      <c r="DA14" s="646"/>
      <c r="DB14" s="646"/>
      <c r="DC14" s="646"/>
      <c r="DD14" s="614">
        <v>4197</v>
      </c>
      <c r="DE14" s="609"/>
      <c r="DF14" s="609"/>
      <c r="DG14" s="609"/>
      <c r="DH14" s="609"/>
      <c r="DI14" s="609"/>
      <c r="DJ14" s="609"/>
      <c r="DK14" s="609"/>
      <c r="DL14" s="609"/>
      <c r="DM14" s="609"/>
      <c r="DN14" s="609"/>
      <c r="DO14" s="609"/>
      <c r="DP14" s="610"/>
      <c r="DQ14" s="614">
        <v>797924</v>
      </c>
      <c r="DR14" s="609"/>
      <c r="DS14" s="609"/>
      <c r="DT14" s="609"/>
      <c r="DU14" s="609"/>
      <c r="DV14" s="609"/>
      <c r="DW14" s="609"/>
      <c r="DX14" s="609"/>
      <c r="DY14" s="609"/>
      <c r="DZ14" s="609"/>
      <c r="EA14" s="609"/>
      <c r="EB14" s="609"/>
      <c r="EC14" s="645"/>
    </row>
    <row r="15" spans="2:143" ht="11.25" customHeight="1" x14ac:dyDescent="0.25">
      <c r="B15" s="605" t="s">
        <v>247</v>
      </c>
      <c r="C15" s="606"/>
      <c r="D15" s="606"/>
      <c r="E15" s="606"/>
      <c r="F15" s="606"/>
      <c r="G15" s="606"/>
      <c r="H15" s="606"/>
      <c r="I15" s="606"/>
      <c r="J15" s="606"/>
      <c r="K15" s="606"/>
      <c r="L15" s="606"/>
      <c r="M15" s="606"/>
      <c r="N15" s="606"/>
      <c r="O15" s="606"/>
      <c r="P15" s="606"/>
      <c r="Q15" s="607"/>
      <c r="R15" s="608">
        <v>36239</v>
      </c>
      <c r="S15" s="609"/>
      <c r="T15" s="609"/>
      <c r="U15" s="609"/>
      <c r="V15" s="609"/>
      <c r="W15" s="609"/>
      <c r="X15" s="609"/>
      <c r="Y15" s="610"/>
      <c r="Z15" s="646">
        <v>0.1</v>
      </c>
      <c r="AA15" s="646"/>
      <c r="AB15" s="646"/>
      <c r="AC15" s="646"/>
      <c r="AD15" s="647">
        <v>36239</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545480</v>
      </c>
      <c r="BH15" s="609"/>
      <c r="BI15" s="609"/>
      <c r="BJ15" s="609"/>
      <c r="BK15" s="609"/>
      <c r="BL15" s="609"/>
      <c r="BM15" s="609"/>
      <c r="BN15" s="610"/>
      <c r="BO15" s="646">
        <v>7.3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4543945</v>
      </c>
      <c r="CS15" s="609"/>
      <c r="CT15" s="609"/>
      <c r="CU15" s="609"/>
      <c r="CV15" s="609"/>
      <c r="CW15" s="609"/>
      <c r="CX15" s="609"/>
      <c r="CY15" s="610"/>
      <c r="CZ15" s="646">
        <v>10.1</v>
      </c>
      <c r="DA15" s="646"/>
      <c r="DB15" s="646"/>
      <c r="DC15" s="646"/>
      <c r="DD15" s="614">
        <v>791688</v>
      </c>
      <c r="DE15" s="609"/>
      <c r="DF15" s="609"/>
      <c r="DG15" s="609"/>
      <c r="DH15" s="609"/>
      <c r="DI15" s="609"/>
      <c r="DJ15" s="609"/>
      <c r="DK15" s="609"/>
      <c r="DL15" s="609"/>
      <c r="DM15" s="609"/>
      <c r="DN15" s="609"/>
      <c r="DO15" s="609"/>
      <c r="DP15" s="610"/>
      <c r="DQ15" s="614">
        <v>2767563</v>
      </c>
      <c r="DR15" s="609"/>
      <c r="DS15" s="609"/>
      <c r="DT15" s="609"/>
      <c r="DU15" s="609"/>
      <c r="DV15" s="609"/>
      <c r="DW15" s="609"/>
      <c r="DX15" s="609"/>
      <c r="DY15" s="609"/>
      <c r="DZ15" s="609"/>
      <c r="EA15" s="609"/>
      <c r="EB15" s="609"/>
      <c r="EC15" s="645"/>
    </row>
    <row r="16" spans="2:143" ht="11.25" customHeight="1" x14ac:dyDescent="0.25">
      <c r="B16" s="605" t="s">
        <v>250</v>
      </c>
      <c r="C16" s="606"/>
      <c r="D16" s="606"/>
      <c r="E16" s="606"/>
      <c r="F16" s="606"/>
      <c r="G16" s="606"/>
      <c r="H16" s="606"/>
      <c r="I16" s="606"/>
      <c r="J16" s="606"/>
      <c r="K16" s="606"/>
      <c r="L16" s="606"/>
      <c r="M16" s="606"/>
      <c r="N16" s="606"/>
      <c r="O16" s="606"/>
      <c r="P16" s="606"/>
      <c r="Q16" s="607"/>
      <c r="R16" s="608">
        <v>111505</v>
      </c>
      <c r="S16" s="609"/>
      <c r="T16" s="609"/>
      <c r="U16" s="609"/>
      <c r="V16" s="609"/>
      <c r="W16" s="609"/>
      <c r="X16" s="609"/>
      <c r="Y16" s="610"/>
      <c r="Z16" s="646">
        <v>0.2</v>
      </c>
      <c r="AA16" s="646"/>
      <c r="AB16" s="646"/>
      <c r="AC16" s="646"/>
      <c r="AD16" s="647">
        <v>111505</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v>408</v>
      </c>
      <c r="BH16" s="609"/>
      <c r="BI16" s="609"/>
      <c r="BJ16" s="609"/>
      <c r="BK16" s="609"/>
      <c r="BL16" s="609"/>
      <c r="BM16" s="609"/>
      <c r="BN16" s="610"/>
      <c r="BO16" s="646">
        <v>0</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6101</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6101</v>
      </c>
      <c r="DR16" s="609"/>
      <c r="DS16" s="609"/>
      <c r="DT16" s="609"/>
      <c r="DU16" s="609"/>
      <c r="DV16" s="609"/>
      <c r="DW16" s="609"/>
      <c r="DX16" s="609"/>
      <c r="DY16" s="609"/>
      <c r="DZ16" s="609"/>
      <c r="EA16" s="609"/>
      <c r="EB16" s="609"/>
      <c r="EC16" s="645"/>
    </row>
    <row r="17" spans="2:133" ht="11.25" customHeight="1" x14ac:dyDescent="0.25">
      <c r="B17" s="605" t="s">
        <v>253</v>
      </c>
      <c r="C17" s="606"/>
      <c r="D17" s="606"/>
      <c r="E17" s="606"/>
      <c r="F17" s="606"/>
      <c r="G17" s="606"/>
      <c r="H17" s="606"/>
      <c r="I17" s="606"/>
      <c r="J17" s="606"/>
      <c r="K17" s="606"/>
      <c r="L17" s="606"/>
      <c r="M17" s="606"/>
      <c r="N17" s="606"/>
      <c r="O17" s="606"/>
      <c r="P17" s="606"/>
      <c r="Q17" s="607"/>
      <c r="R17" s="608">
        <v>236516</v>
      </c>
      <c r="S17" s="609"/>
      <c r="T17" s="609"/>
      <c r="U17" s="609"/>
      <c r="V17" s="609"/>
      <c r="W17" s="609"/>
      <c r="X17" s="609"/>
      <c r="Y17" s="610"/>
      <c r="Z17" s="646">
        <v>0.5</v>
      </c>
      <c r="AA17" s="646"/>
      <c r="AB17" s="646"/>
      <c r="AC17" s="646"/>
      <c r="AD17" s="647">
        <v>236516</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4242285</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4144968</v>
      </c>
      <c r="DR17" s="609"/>
      <c r="DS17" s="609"/>
      <c r="DT17" s="609"/>
      <c r="DU17" s="609"/>
      <c r="DV17" s="609"/>
      <c r="DW17" s="609"/>
      <c r="DX17" s="609"/>
      <c r="DY17" s="609"/>
      <c r="DZ17" s="609"/>
      <c r="EA17" s="609"/>
      <c r="EB17" s="609"/>
      <c r="EC17" s="645"/>
    </row>
    <row r="18" spans="2:133" ht="11.25" customHeight="1" x14ac:dyDescent="0.25">
      <c r="B18" s="605" t="s">
        <v>256</v>
      </c>
      <c r="C18" s="606"/>
      <c r="D18" s="606"/>
      <c r="E18" s="606"/>
      <c r="F18" s="606"/>
      <c r="G18" s="606"/>
      <c r="H18" s="606"/>
      <c r="I18" s="606"/>
      <c r="J18" s="606"/>
      <c r="K18" s="606"/>
      <c r="L18" s="606"/>
      <c r="M18" s="606"/>
      <c r="N18" s="606"/>
      <c r="O18" s="606"/>
      <c r="P18" s="606"/>
      <c r="Q18" s="607"/>
      <c r="R18" s="608">
        <v>18249</v>
      </c>
      <c r="S18" s="609"/>
      <c r="T18" s="609"/>
      <c r="U18" s="609"/>
      <c r="V18" s="609"/>
      <c r="W18" s="609"/>
      <c r="X18" s="609"/>
      <c r="Y18" s="610"/>
      <c r="Z18" s="646">
        <v>0</v>
      </c>
      <c r="AA18" s="646"/>
      <c r="AB18" s="646"/>
      <c r="AC18" s="646"/>
      <c r="AD18" s="647">
        <v>18249</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1348293</v>
      </c>
      <c r="CS18" s="609"/>
      <c r="CT18" s="609"/>
      <c r="CU18" s="609"/>
      <c r="CV18" s="609"/>
      <c r="CW18" s="609"/>
      <c r="CX18" s="609"/>
      <c r="CY18" s="610"/>
      <c r="CZ18" s="646">
        <v>3</v>
      </c>
      <c r="DA18" s="646"/>
      <c r="DB18" s="646"/>
      <c r="DC18" s="646"/>
      <c r="DD18" s="614" t="s">
        <v>122</v>
      </c>
      <c r="DE18" s="609"/>
      <c r="DF18" s="609"/>
      <c r="DG18" s="609"/>
      <c r="DH18" s="609"/>
      <c r="DI18" s="609"/>
      <c r="DJ18" s="609"/>
      <c r="DK18" s="609"/>
      <c r="DL18" s="609"/>
      <c r="DM18" s="609"/>
      <c r="DN18" s="609"/>
      <c r="DO18" s="609"/>
      <c r="DP18" s="610"/>
      <c r="DQ18" s="614">
        <v>724</v>
      </c>
      <c r="DR18" s="609"/>
      <c r="DS18" s="609"/>
      <c r="DT18" s="609"/>
      <c r="DU18" s="609"/>
      <c r="DV18" s="609"/>
      <c r="DW18" s="609"/>
      <c r="DX18" s="609"/>
      <c r="DY18" s="609"/>
      <c r="DZ18" s="609"/>
      <c r="EA18" s="609"/>
      <c r="EB18" s="609"/>
      <c r="EC18" s="645"/>
    </row>
    <row r="19" spans="2:133" ht="11.25" customHeight="1" x14ac:dyDescent="0.25">
      <c r="B19" s="605" t="s">
        <v>259</v>
      </c>
      <c r="C19" s="606"/>
      <c r="D19" s="606"/>
      <c r="E19" s="606"/>
      <c r="F19" s="606"/>
      <c r="G19" s="606"/>
      <c r="H19" s="606"/>
      <c r="I19" s="606"/>
      <c r="J19" s="606"/>
      <c r="K19" s="606"/>
      <c r="L19" s="606"/>
      <c r="M19" s="606"/>
      <c r="N19" s="606"/>
      <c r="O19" s="606"/>
      <c r="P19" s="606"/>
      <c r="Q19" s="607"/>
      <c r="R19" s="608">
        <v>212492</v>
      </c>
      <c r="S19" s="609"/>
      <c r="T19" s="609"/>
      <c r="U19" s="609"/>
      <c r="V19" s="609"/>
      <c r="W19" s="609"/>
      <c r="X19" s="609"/>
      <c r="Y19" s="610"/>
      <c r="Z19" s="646">
        <v>0.5</v>
      </c>
      <c r="AA19" s="646"/>
      <c r="AB19" s="646"/>
      <c r="AC19" s="646"/>
      <c r="AD19" s="647">
        <v>212492</v>
      </c>
      <c r="AE19" s="647"/>
      <c r="AF19" s="647"/>
      <c r="AG19" s="647"/>
      <c r="AH19" s="647"/>
      <c r="AI19" s="647"/>
      <c r="AJ19" s="647"/>
      <c r="AK19" s="647"/>
      <c r="AL19" s="611">
        <v>1.1000000000000001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14012</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83" t="s">
        <v>262</v>
      </c>
      <c r="C20" s="684"/>
      <c r="D20" s="684"/>
      <c r="E20" s="684"/>
      <c r="F20" s="684"/>
      <c r="G20" s="684"/>
      <c r="H20" s="684"/>
      <c r="I20" s="684"/>
      <c r="J20" s="684"/>
      <c r="K20" s="684"/>
      <c r="L20" s="684"/>
      <c r="M20" s="684"/>
      <c r="N20" s="684"/>
      <c r="O20" s="684"/>
      <c r="P20" s="684"/>
      <c r="Q20" s="685"/>
      <c r="R20" s="608">
        <v>5775</v>
      </c>
      <c r="S20" s="609"/>
      <c r="T20" s="609"/>
      <c r="U20" s="609"/>
      <c r="V20" s="609"/>
      <c r="W20" s="609"/>
      <c r="X20" s="609"/>
      <c r="Y20" s="610"/>
      <c r="Z20" s="646">
        <v>0</v>
      </c>
      <c r="AA20" s="646"/>
      <c r="AB20" s="646"/>
      <c r="AC20" s="646"/>
      <c r="AD20" s="647">
        <v>5775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14012</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45121241</v>
      </c>
      <c r="CS20" s="609"/>
      <c r="CT20" s="609"/>
      <c r="CU20" s="609"/>
      <c r="CV20" s="609"/>
      <c r="CW20" s="609"/>
      <c r="CX20" s="609"/>
      <c r="CY20" s="610"/>
      <c r="CZ20" s="646">
        <v>100</v>
      </c>
      <c r="DA20" s="646"/>
      <c r="DB20" s="646"/>
      <c r="DC20" s="646"/>
      <c r="DD20" s="614">
        <v>7177233</v>
      </c>
      <c r="DE20" s="609"/>
      <c r="DF20" s="609"/>
      <c r="DG20" s="609"/>
      <c r="DH20" s="609"/>
      <c r="DI20" s="609"/>
      <c r="DJ20" s="609"/>
      <c r="DK20" s="609"/>
      <c r="DL20" s="609"/>
      <c r="DM20" s="609"/>
      <c r="DN20" s="609"/>
      <c r="DO20" s="609"/>
      <c r="DP20" s="610"/>
      <c r="DQ20" s="614">
        <v>24473062</v>
      </c>
      <c r="DR20" s="609"/>
      <c r="DS20" s="609"/>
      <c r="DT20" s="609"/>
      <c r="DU20" s="609"/>
      <c r="DV20" s="609"/>
      <c r="DW20" s="609"/>
      <c r="DX20" s="609"/>
      <c r="DY20" s="609"/>
      <c r="DZ20" s="609"/>
      <c r="EA20" s="609"/>
      <c r="EB20" s="609"/>
      <c r="EC20" s="645"/>
    </row>
    <row r="21" spans="2:133" ht="11.25" customHeight="1" x14ac:dyDescent="0.25">
      <c r="B21" s="605" t="s">
        <v>265</v>
      </c>
      <c r="C21" s="606"/>
      <c r="D21" s="606"/>
      <c r="E21" s="606"/>
      <c r="F21" s="606"/>
      <c r="G21" s="606"/>
      <c r="H21" s="606"/>
      <c r="I21" s="606"/>
      <c r="J21" s="606"/>
      <c r="K21" s="606"/>
      <c r="L21" s="606"/>
      <c r="M21" s="606"/>
      <c r="N21" s="606"/>
      <c r="O21" s="606"/>
      <c r="P21" s="606"/>
      <c r="Q21" s="607"/>
      <c r="R21" s="608">
        <v>11928974</v>
      </c>
      <c r="S21" s="609"/>
      <c r="T21" s="609"/>
      <c r="U21" s="609"/>
      <c r="V21" s="609"/>
      <c r="W21" s="609"/>
      <c r="X21" s="609"/>
      <c r="Y21" s="610"/>
      <c r="Z21" s="646">
        <v>25.8</v>
      </c>
      <c r="AA21" s="646"/>
      <c r="AB21" s="646"/>
      <c r="AC21" s="646"/>
      <c r="AD21" s="647">
        <v>10530317</v>
      </c>
      <c r="AE21" s="647"/>
      <c r="AF21" s="647"/>
      <c r="AG21" s="647"/>
      <c r="AH21" s="647"/>
      <c r="AI21" s="647"/>
      <c r="AJ21" s="647"/>
      <c r="AK21" s="647"/>
      <c r="AL21" s="611">
        <v>52.7</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14012</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267</v>
      </c>
      <c r="C22" s="606"/>
      <c r="D22" s="606"/>
      <c r="E22" s="606"/>
      <c r="F22" s="606"/>
      <c r="G22" s="606"/>
      <c r="H22" s="606"/>
      <c r="I22" s="606"/>
      <c r="J22" s="606"/>
      <c r="K22" s="606"/>
      <c r="L22" s="606"/>
      <c r="M22" s="606"/>
      <c r="N22" s="606"/>
      <c r="O22" s="606"/>
      <c r="P22" s="606"/>
      <c r="Q22" s="607"/>
      <c r="R22" s="608">
        <v>10530317</v>
      </c>
      <c r="S22" s="609"/>
      <c r="T22" s="609"/>
      <c r="U22" s="609"/>
      <c r="V22" s="609"/>
      <c r="W22" s="609"/>
      <c r="X22" s="609"/>
      <c r="Y22" s="610"/>
      <c r="Z22" s="646">
        <v>22.8</v>
      </c>
      <c r="AA22" s="646"/>
      <c r="AB22" s="646"/>
      <c r="AC22" s="646"/>
      <c r="AD22" s="647">
        <v>10530317</v>
      </c>
      <c r="AE22" s="647"/>
      <c r="AF22" s="647"/>
      <c r="AG22" s="647"/>
      <c r="AH22" s="647"/>
      <c r="AI22" s="647"/>
      <c r="AJ22" s="647"/>
      <c r="AK22" s="647"/>
      <c r="AL22" s="611">
        <v>52.7</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270</v>
      </c>
      <c r="C23" s="606"/>
      <c r="D23" s="606"/>
      <c r="E23" s="606"/>
      <c r="F23" s="606"/>
      <c r="G23" s="606"/>
      <c r="H23" s="606"/>
      <c r="I23" s="606"/>
      <c r="J23" s="606"/>
      <c r="K23" s="606"/>
      <c r="L23" s="606"/>
      <c r="M23" s="606"/>
      <c r="N23" s="606"/>
      <c r="O23" s="606"/>
      <c r="P23" s="606"/>
      <c r="Q23" s="607"/>
      <c r="R23" s="608">
        <v>1398657</v>
      </c>
      <c r="S23" s="609"/>
      <c r="T23" s="609"/>
      <c r="U23" s="609"/>
      <c r="V23" s="609"/>
      <c r="W23" s="609"/>
      <c r="X23" s="609"/>
      <c r="Y23" s="610"/>
      <c r="Z23" s="646">
        <v>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21195357</v>
      </c>
      <c r="CS24" s="664"/>
      <c r="CT24" s="664"/>
      <c r="CU24" s="664"/>
      <c r="CV24" s="664"/>
      <c r="CW24" s="664"/>
      <c r="CX24" s="664"/>
      <c r="CY24" s="689"/>
      <c r="CZ24" s="690">
        <v>47</v>
      </c>
      <c r="DA24" s="672"/>
      <c r="DB24" s="672"/>
      <c r="DC24" s="692"/>
      <c r="DD24" s="688">
        <v>13337552</v>
      </c>
      <c r="DE24" s="664"/>
      <c r="DF24" s="664"/>
      <c r="DG24" s="664"/>
      <c r="DH24" s="664"/>
      <c r="DI24" s="664"/>
      <c r="DJ24" s="664"/>
      <c r="DK24" s="689"/>
      <c r="DL24" s="688">
        <v>12915371</v>
      </c>
      <c r="DM24" s="664"/>
      <c r="DN24" s="664"/>
      <c r="DO24" s="664"/>
      <c r="DP24" s="664"/>
      <c r="DQ24" s="664"/>
      <c r="DR24" s="664"/>
      <c r="DS24" s="664"/>
      <c r="DT24" s="664"/>
      <c r="DU24" s="664"/>
      <c r="DV24" s="689"/>
      <c r="DW24" s="690">
        <v>64.5</v>
      </c>
      <c r="DX24" s="672"/>
      <c r="DY24" s="672"/>
      <c r="DZ24" s="672"/>
      <c r="EA24" s="672"/>
      <c r="EB24" s="672"/>
      <c r="EC24" s="691"/>
    </row>
    <row r="25" spans="2:133" ht="11.25" customHeight="1" x14ac:dyDescent="0.25">
      <c r="B25" s="605" t="s">
        <v>280</v>
      </c>
      <c r="C25" s="606"/>
      <c r="D25" s="606"/>
      <c r="E25" s="606"/>
      <c r="F25" s="606"/>
      <c r="G25" s="606"/>
      <c r="H25" s="606"/>
      <c r="I25" s="606"/>
      <c r="J25" s="606"/>
      <c r="K25" s="606"/>
      <c r="L25" s="606"/>
      <c r="M25" s="606"/>
      <c r="N25" s="606"/>
      <c r="O25" s="606"/>
      <c r="P25" s="606"/>
      <c r="Q25" s="607"/>
      <c r="R25" s="608">
        <v>21625893</v>
      </c>
      <c r="S25" s="609"/>
      <c r="T25" s="609"/>
      <c r="U25" s="609"/>
      <c r="V25" s="609"/>
      <c r="W25" s="609"/>
      <c r="X25" s="609"/>
      <c r="Y25" s="610"/>
      <c r="Z25" s="646">
        <v>46.8</v>
      </c>
      <c r="AA25" s="646"/>
      <c r="AB25" s="646"/>
      <c r="AC25" s="646"/>
      <c r="AD25" s="647">
        <v>19920751</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6870103</v>
      </c>
      <c r="CS25" s="621"/>
      <c r="CT25" s="621"/>
      <c r="CU25" s="621"/>
      <c r="CV25" s="621"/>
      <c r="CW25" s="621"/>
      <c r="CX25" s="621"/>
      <c r="CY25" s="622"/>
      <c r="CZ25" s="611">
        <v>15.2</v>
      </c>
      <c r="DA25" s="623"/>
      <c r="DB25" s="623"/>
      <c r="DC25" s="624"/>
      <c r="DD25" s="614">
        <v>6405385</v>
      </c>
      <c r="DE25" s="621"/>
      <c r="DF25" s="621"/>
      <c r="DG25" s="621"/>
      <c r="DH25" s="621"/>
      <c r="DI25" s="621"/>
      <c r="DJ25" s="621"/>
      <c r="DK25" s="622"/>
      <c r="DL25" s="614">
        <v>6304344</v>
      </c>
      <c r="DM25" s="621"/>
      <c r="DN25" s="621"/>
      <c r="DO25" s="621"/>
      <c r="DP25" s="621"/>
      <c r="DQ25" s="621"/>
      <c r="DR25" s="621"/>
      <c r="DS25" s="621"/>
      <c r="DT25" s="621"/>
      <c r="DU25" s="621"/>
      <c r="DV25" s="622"/>
      <c r="DW25" s="611">
        <v>31.5</v>
      </c>
      <c r="DX25" s="623"/>
      <c r="DY25" s="623"/>
      <c r="DZ25" s="623"/>
      <c r="EA25" s="623"/>
      <c r="EB25" s="623"/>
      <c r="EC25" s="635"/>
    </row>
    <row r="26" spans="2:133" ht="11.25" customHeight="1" x14ac:dyDescent="0.25">
      <c r="B26" s="605" t="s">
        <v>283</v>
      </c>
      <c r="C26" s="606"/>
      <c r="D26" s="606"/>
      <c r="E26" s="606"/>
      <c r="F26" s="606"/>
      <c r="G26" s="606"/>
      <c r="H26" s="606"/>
      <c r="I26" s="606"/>
      <c r="J26" s="606"/>
      <c r="K26" s="606"/>
      <c r="L26" s="606"/>
      <c r="M26" s="606"/>
      <c r="N26" s="606"/>
      <c r="O26" s="606"/>
      <c r="P26" s="606"/>
      <c r="Q26" s="607"/>
      <c r="R26" s="608">
        <v>7228</v>
      </c>
      <c r="S26" s="609"/>
      <c r="T26" s="609"/>
      <c r="U26" s="609"/>
      <c r="V26" s="609"/>
      <c r="W26" s="609"/>
      <c r="X26" s="609"/>
      <c r="Y26" s="610"/>
      <c r="Z26" s="646">
        <v>0</v>
      </c>
      <c r="AA26" s="646"/>
      <c r="AB26" s="646"/>
      <c r="AC26" s="646"/>
      <c r="AD26" s="647">
        <v>7228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3631140</v>
      </c>
      <c r="CS26" s="609"/>
      <c r="CT26" s="609"/>
      <c r="CU26" s="609"/>
      <c r="CV26" s="609"/>
      <c r="CW26" s="609"/>
      <c r="CX26" s="609"/>
      <c r="CY26" s="610"/>
      <c r="CZ26" s="611">
        <v>8</v>
      </c>
      <c r="DA26" s="623"/>
      <c r="DB26" s="623"/>
      <c r="DC26" s="624"/>
      <c r="DD26" s="614">
        <v>3486516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286</v>
      </c>
      <c r="C27" s="606"/>
      <c r="D27" s="606"/>
      <c r="E27" s="606"/>
      <c r="F27" s="606"/>
      <c r="G27" s="606"/>
      <c r="H27" s="606"/>
      <c r="I27" s="606"/>
      <c r="J27" s="606"/>
      <c r="K27" s="606"/>
      <c r="L27" s="606"/>
      <c r="M27" s="606"/>
      <c r="N27" s="606"/>
      <c r="O27" s="606"/>
      <c r="P27" s="606"/>
      <c r="Q27" s="607"/>
      <c r="R27" s="608">
        <v>201815</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7460748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10082969</v>
      </c>
      <c r="CS27" s="621"/>
      <c r="CT27" s="621"/>
      <c r="CU27" s="621"/>
      <c r="CV27" s="621"/>
      <c r="CW27" s="621"/>
      <c r="CX27" s="621"/>
      <c r="CY27" s="622"/>
      <c r="CZ27" s="611">
        <v>22.3</v>
      </c>
      <c r="DA27" s="623"/>
      <c r="DB27" s="623"/>
      <c r="DC27" s="624"/>
      <c r="DD27" s="614">
        <v>2787199</v>
      </c>
      <c r="DE27" s="621"/>
      <c r="DF27" s="621"/>
      <c r="DG27" s="621"/>
      <c r="DH27" s="621"/>
      <c r="DI27" s="621"/>
      <c r="DJ27" s="621"/>
      <c r="DK27" s="622"/>
      <c r="DL27" s="614">
        <v>2466059</v>
      </c>
      <c r="DM27" s="621"/>
      <c r="DN27" s="621"/>
      <c r="DO27" s="621"/>
      <c r="DP27" s="621"/>
      <c r="DQ27" s="621"/>
      <c r="DR27" s="621"/>
      <c r="DS27" s="621"/>
      <c r="DT27" s="621"/>
      <c r="DU27" s="621"/>
      <c r="DV27" s="622"/>
      <c r="DW27" s="611">
        <v>12.3</v>
      </c>
      <c r="DX27" s="623"/>
      <c r="DY27" s="623"/>
      <c r="DZ27" s="623"/>
      <c r="EA27" s="623"/>
      <c r="EB27" s="623"/>
      <c r="EC27" s="635"/>
    </row>
    <row r="28" spans="2:133" ht="11.25" customHeight="1" x14ac:dyDescent="0.25">
      <c r="B28" s="605" t="s">
        <v>289</v>
      </c>
      <c r="C28" s="606"/>
      <c r="D28" s="606"/>
      <c r="E28" s="606"/>
      <c r="F28" s="606"/>
      <c r="G28" s="606"/>
      <c r="H28" s="606"/>
      <c r="I28" s="606"/>
      <c r="J28" s="606"/>
      <c r="K28" s="606"/>
      <c r="L28" s="606"/>
      <c r="M28" s="606"/>
      <c r="N28" s="606"/>
      <c r="O28" s="606"/>
      <c r="P28" s="606"/>
      <c r="Q28" s="607"/>
      <c r="R28" s="608">
        <v>515067</v>
      </c>
      <c r="S28" s="609"/>
      <c r="T28" s="609"/>
      <c r="U28" s="609"/>
      <c r="V28" s="609"/>
      <c r="W28" s="609"/>
      <c r="X28" s="609"/>
      <c r="Y28" s="610"/>
      <c r="Z28" s="646">
        <v>1.1000000000000001</v>
      </c>
      <c r="AA28" s="646"/>
      <c r="AB28" s="646"/>
      <c r="AC28" s="646"/>
      <c r="AD28" s="647">
        <v>7551</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4242285</v>
      </c>
      <c r="CS28" s="609"/>
      <c r="CT28" s="609"/>
      <c r="CU28" s="609"/>
      <c r="CV28" s="609"/>
      <c r="CW28" s="609"/>
      <c r="CX28" s="609"/>
      <c r="CY28" s="610"/>
      <c r="CZ28" s="611">
        <v>9.4</v>
      </c>
      <c r="DA28" s="623"/>
      <c r="DB28" s="623"/>
      <c r="DC28" s="624"/>
      <c r="DD28" s="614">
        <v>4144968</v>
      </c>
      <c r="DE28" s="609"/>
      <c r="DF28" s="609"/>
      <c r="DG28" s="609"/>
      <c r="DH28" s="609"/>
      <c r="DI28" s="609"/>
      <c r="DJ28" s="609"/>
      <c r="DK28" s="610"/>
      <c r="DL28" s="614">
        <v>4144968</v>
      </c>
      <c r="DM28" s="609"/>
      <c r="DN28" s="609"/>
      <c r="DO28" s="609"/>
      <c r="DP28" s="609"/>
      <c r="DQ28" s="609"/>
      <c r="DR28" s="609"/>
      <c r="DS28" s="609"/>
      <c r="DT28" s="609"/>
      <c r="DU28" s="609"/>
      <c r="DV28" s="610"/>
      <c r="DW28" s="611">
        <v>20.7</v>
      </c>
      <c r="DX28" s="623"/>
      <c r="DY28" s="623"/>
      <c r="DZ28" s="623"/>
      <c r="EA28" s="623"/>
      <c r="EB28" s="623"/>
      <c r="EC28" s="635"/>
    </row>
    <row r="29" spans="2:133" ht="11.25" customHeight="1" x14ac:dyDescent="0.25">
      <c r="B29" s="605" t="s">
        <v>291</v>
      </c>
      <c r="C29" s="606"/>
      <c r="D29" s="606"/>
      <c r="E29" s="606"/>
      <c r="F29" s="606"/>
      <c r="G29" s="606"/>
      <c r="H29" s="606"/>
      <c r="I29" s="606"/>
      <c r="J29" s="606"/>
      <c r="K29" s="606"/>
      <c r="L29" s="606"/>
      <c r="M29" s="606"/>
      <c r="N29" s="606"/>
      <c r="O29" s="606"/>
      <c r="P29" s="606"/>
      <c r="Q29" s="607"/>
      <c r="R29" s="608">
        <v>185170</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4242285</v>
      </c>
      <c r="CS29" s="621"/>
      <c r="CT29" s="621"/>
      <c r="CU29" s="621"/>
      <c r="CV29" s="621"/>
      <c r="CW29" s="621"/>
      <c r="CX29" s="621"/>
      <c r="CY29" s="622"/>
      <c r="CZ29" s="611">
        <v>9.4</v>
      </c>
      <c r="DA29" s="623"/>
      <c r="DB29" s="623"/>
      <c r="DC29" s="624"/>
      <c r="DD29" s="614">
        <v>4144968</v>
      </c>
      <c r="DE29" s="621"/>
      <c r="DF29" s="621"/>
      <c r="DG29" s="621"/>
      <c r="DH29" s="621"/>
      <c r="DI29" s="621"/>
      <c r="DJ29" s="621"/>
      <c r="DK29" s="622"/>
      <c r="DL29" s="614">
        <v>4144968</v>
      </c>
      <c r="DM29" s="621"/>
      <c r="DN29" s="621"/>
      <c r="DO29" s="621"/>
      <c r="DP29" s="621"/>
      <c r="DQ29" s="621"/>
      <c r="DR29" s="621"/>
      <c r="DS29" s="621"/>
      <c r="DT29" s="621"/>
      <c r="DU29" s="621"/>
      <c r="DV29" s="622"/>
      <c r="DW29" s="611">
        <v>20.7</v>
      </c>
      <c r="DX29" s="623"/>
      <c r="DY29" s="623"/>
      <c r="DZ29" s="623"/>
      <c r="EA29" s="623"/>
      <c r="EB29" s="623"/>
      <c r="EC29" s="635"/>
    </row>
    <row r="30" spans="2:133" ht="11.25" customHeight="1" x14ac:dyDescent="0.25">
      <c r="B30" s="605" t="s">
        <v>293</v>
      </c>
      <c r="C30" s="606"/>
      <c r="D30" s="606"/>
      <c r="E30" s="606"/>
      <c r="F30" s="606"/>
      <c r="G30" s="606"/>
      <c r="H30" s="606"/>
      <c r="I30" s="606"/>
      <c r="J30" s="606"/>
      <c r="K30" s="606"/>
      <c r="L30" s="606"/>
      <c r="M30" s="606"/>
      <c r="N30" s="606"/>
      <c r="O30" s="606"/>
      <c r="P30" s="606"/>
      <c r="Q30" s="607"/>
      <c r="R30" s="608">
        <v>8784419</v>
      </c>
      <c r="S30" s="609"/>
      <c r="T30" s="609"/>
      <c r="U30" s="609"/>
      <c r="V30" s="609"/>
      <c r="W30" s="609"/>
      <c r="X30" s="609"/>
      <c r="Y30" s="610"/>
      <c r="Z30" s="646">
        <v>19</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4079970</v>
      </c>
      <c r="CS30" s="609"/>
      <c r="CT30" s="609"/>
      <c r="CU30" s="609"/>
      <c r="CV30" s="609"/>
      <c r="CW30" s="609"/>
      <c r="CX30" s="609"/>
      <c r="CY30" s="610"/>
      <c r="CZ30" s="611">
        <v>9</v>
      </c>
      <c r="DA30" s="623"/>
      <c r="DB30" s="623"/>
      <c r="DC30" s="624"/>
      <c r="DD30" s="614">
        <v>3984060</v>
      </c>
      <c r="DE30" s="609"/>
      <c r="DF30" s="609"/>
      <c r="DG30" s="609"/>
      <c r="DH30" s="609"/>
      <c r="DI30" s="609"/>
      <c r="DJ30" s="609"/>
      <c r="DK30" s="610"/>
      <c r="DL30" s="614">
        <v>3984060</v>
      </c>
      <c r="DM30" s="609"/>
      <c r="DN30" s="609"/>
      <c r="DO30" s="609"/>
      <c r="DP30" s="609"/>
      <c r="DQ30" s="609"/>
      <c r="DR30" s="609"/>
      <c r="DS30" s="609"/>
      <c r="DT30" s="609"/>
      <c r="DU30" s="609"/>
      <c r="DV30" s="610"/>
      <c r="DW30" s="611">
        <v>19.899999999999999</v>
      </c>
      <c r="DX30" s="623"/>
      <c r="DY30" s="623"/>
      <c r="DZ30" s="623"/>
      <c r="EA30" s="623"/>
      <c r="EB30" s="623"/>
      <c r="EC30" s="635"/>
    </row>
    <row r="31" spans="2:133" ht="11.25" customHeight="1" x14ac:dyDescent="0.25">
      <c r="B31" s="683" t="s">
        <v>297</v>
      </c>
      <c r="C31" s="684"/>
      <c r="D31" s="684"/>
      <c r="E31" s="684"/>
      <c r="F31" s="684"/>
      <c r="G31" s="684"/>
      <c r="H31" s="684"/>
      <c r="I31" s="684"/>
      <c r="J31" s="684"/>
      <c r="K31" s="684"/>
      <c r="L31" s="684"/>
      <c r="M31" s="684"/>
      <c r="N31" s="684"/>
      <c r="O31" s="684"/>
      <c r="P31" s="684"/>
      <c r="Q31" s="685"/>
      <c r="R31" s="608">
        <v>49813</v>
      </c>
      <c r="S31" s="609"/>
      <c r="T31" s="609"/>
      <c r="U31" s="609"/>
      <c r="V31" s="609"/>
      <c r="W31" s="609"/>
      <c r="X31" s="609"/>
      <c r="Y31" s="610"/>
      <c r="Z31" s="646">
        <v>0.1</v>
      </c>
      <c r="AA31" s="646"/>
      <c r="AB31" s="646"/>
      <c r="AC31" s="646"/>
      <c r="AD31" s="647">
        <v>49813</v>
      </c>
      <c r="AE31" s="647"/>
      <c r="AF31" s="647"/>
      <c r="AG31" s="647"/>
      <c r="AH31" s="647"/>
      <c r="AI31" s="647"/>
      <c r="AJ31" s="647"/>
      <c r="AK31" s="647"/>
      <c r="AL31" s="611">
        <v>0.2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v>
      </c>
      <c r="BH31" s="671"/>
      <c r="BI31" s="671"/>
      <c r="BJ31" s="671"/>
      <c r="BK31" s="671"/>
      <c r="BL31" s="671"/>
      <c r="BM31" s="672">
        <v>97.7</v>
      </c>
      <c r="BN31" s="671"/>
      <c r="BO31" s="671"/>
      <c r="BP31" s="671"/>
      <c r="BQ31" s="673"/>
      <c r="BR31" s="670">
        <v>98.8</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162315</v>
      </c>
      <c r="CS31" s="621"/>
      <c r="CT31" s="621"/>
      <c r="CU31" s="621"/>
      <c r="CV31" s="621"/>
      <c r="CW31" s="621"/>
      <c r="CX31" s="621"/>
      <c r="CY31" s="622"/>
      <c r="CZ31" s="611">
        <v>0.4</v>
      </c>
      <c r="DA31" s="623"/>
      <c r="DB31" s="623"/>
      <c r="DC31" s="624"/>
      <c r="DD31" s="614">
        <v>160908</v>
      </c>
      <c r="DE31" s="621"/>
      <c r="DF31" s="621"/>
      <c r="DG31" s="621"/>
      <c r="DH31" s="621"/>
      <c r="DI31" s="621"/>
      <c r="DJ31" s="621"/>
      <c r="DK31" s="622"/>
      <c r="DL31" s="614">
        <v>160908</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5">
      <c r="B32" s="605" t="s">
        <v>301</v>
      </c>
      <c r="C32" s="606"/>
      <c r="D32" s="606"/>
      <c r="E32" s="606"/>
      <c r="F32" s="606"/>
      <c r="G32" s="606"/>
      <c r="H32" s="606"/>
      <c r="I32" s="606"/>
      <c r="J32" s="606"/>
      <c r="K32" s="606"/>
      <c r="L32" s="606"/>
      <c r="M32" s="606"/>
      <c r="N32" s="606"/>
      <c r="O32" s="606"/>
      <c r="P32" s="606"/>
      <c r="Q32" s="607"/>
      <c r="R32" s="608">
        <v>6496856</v>
      </c>
      <c r="S32" s="609"/>
      <c r="T32" s="609"/>
      <c r="U32" s="609"/>
      <c r="V32" s="609"/>
      <c r="W32" s="609"/>
      <c r="X32" s="609"/>
      <c r="Y32" s="610"/>
      <c r="Z32" s="646">
        <v>14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99.1</v>
      </c>
      <c r="BH32" s="621"/>
      <c r="BI32" s="621"/>
      <c r="BJ32" s="621"/>
      <c r="BK32" s="621"/>
      <c r="BL32" s="621"/>
      <c r="BM32" s="612">
        <v>97.1</v>
      </c>
      <c r="BN32" s="621"/>
      <c r="BO32" s="621"/>
      <c r="BP32" s="621"/>
      <c r="BQ32" s="644"/>
      <c r="BR32" s="679">
        <v>98.3</v>
      </c>
      <c r="BS32" s="621"/>
      <c r="BT32" s="621"/>
      <c r="BU32" s="621"/>
      <c r="BV32" s="621"/>
      <c r="BW32" s="621"/>
      <c r="BX32" s="612">
        <v>97.2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5">
      <c r="B33" s="605" t="s">
        <v>305</v>
      </c>
      <c r="C33" s="606"/>
      <c r="D33" s="606"/>
      <c r="E33" s="606"/>
      <c r="F33" s="606"/>
      <c r="G33" s="606"/>
      <c r="H33" s="606"/>
      <c r="I33" s="606"/>
      <c r="J33" s="606"/>
      <c r="K33" s="606"/>
      <c r="L33" s="606"/>
      <c r="M33" s="606"/>
      <c r="N33" s="606"/>
      <c r="O33" s="606"/>
      <c r="P33" s="606"/>
      <c r="Q33" s="607"/>
      <c r="R33" s="608">
        <v>168077</v>
      </c>
      <c r="S33" s="609"/>
      <c r="T33" s="609"/>
      <c r="U33" s="609"/>
      <c r="V33" s="609"/>
      <c r="W33" s="609"/>
      <c r="X33" s="609"/>
      <c r="Y33" s="610"/>
      <c r="Z33" s="646">
        <v>0.4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98.9</v>
      </c>
      <c r="BH33" s="593"/>
      <c r="BI33" s="593"/>
      <c r="BJ33" s="593"/>
      <c r="BK33" s="593"/>
      <c r="BL33" s="593"/>
      <c r="BM33" s="639">
        <v>97.9</v>
      </c>
      <c r="BN33" s="593"/>
      <c r="BO33" s="593"/>
      <c r="BP33" s="593"/>
      <c r="BQ33" s="656"/>
      <c r="BR33" s="669">
        <v>99</v>
      </c>
      <c r="BS33" s="593"/>
      <c r="BT33" s="593"/>
      <c r="BU33" s="593"/>
      <c r="BV33" s="593"/>
      <c r="BW33" s="593"/>
      <c r="BX33" s="639">
        <v>98.1</v>
      </c>
      <c r="BY33" s="593"/>
      <c r="BZ33" s="593"/>
      <c r="CA33" s="593"/>
      <c r="CB33" s="656"/>
      <c r="CD33" s="605" t="s">
        <v>307</v>
      </c>
      <c r="CE33" s="606"/>
      <c r="CF33" s="606"/>
      <c r="CG33" s="606"/>
      <c r="CH33" s="606"/>
      <c r="CI33" s="606"/>
      <c r="CJ33" s="606"/>
      <c r="CK33" s="606"/>
      <c r="CL33" s="606"/>
      <c r="CM33" s="606"/>
      <c r="CN33" s="606"/>
      <c r="CO33" s="606"/>
      <c r="CP33" s="606"/>
      <c r="CQ33" s="607"/>
      <c r="CR33" s="608">
        <v>16742550</v>
      </c>
      <c r="CS33" s="621"/>
      <c r="CT33" s="621"/>
      <c r="CU33" s="621"/>
      <c r="CV33" s="621"/>
      <c r="CW33" s="621"/>
      <c r="CX33" s="621"/>
      <c r="CY33" s="622"/>
      <c r="CZ33" s="611">
        <v>37.1</v>
      </c>
      <c r="DA33" s="623"/>
      <c r="DB33" s="623"/>
      <c r="DC33" s="624"/>
      <c r="DD33" s="614">
        <v>10165305</v>
      </c>
      <c r="DE33" s="621"/>
      <c r="DF33" s="621"/>
      <c r="DG33" s="621"/>
      <c r="DH33" s="621"/>
      <c r="DI33" s="621"/>
      <c r="DJ33" s="621"/>
      <c r="DK33" s="622"/>
      <c r="DL33" s="614">
        <v>6639176</v>
      </c>
      <c r="DM33" s="621"/>
      <c r="DN33" s="621"/>
      <c r="DO33" s="621"/>
      <c r="DP33" s="621"/>
      <c r="DQ33" s="621"/>
      <c r="DR33" s="621"/>
      <c r="DS33" s="621"/>
      <c r="DT33" s="621"/>
      <c r="DU33" s="621"/>
      <c r="DV33" s="622"/>
      <c r="DW33" s="611">
        <v>33.1</v>
      </c>
      <c r="DX33" s="623"/>
      <c r="DY33" s="623"/>
      <c r="DZ33" s="623"/>
      <c r="EA33" s="623"/>
      <c r="EB33" s="623"/>
      <c r="EC33" s="635"/>
    </row>
    <row r="34" spans="2:133" ht="11.25" customHeight="1" x14ac:dyDescent="0.25">
      <c r="B34" s="605" t="s">
        <v>308</v>
      </c>
      <c r="C34" s="606"/>
      <c r="D34" s="606"/>
      <c r="E34" s="606"/>
      <c r="F34" s="606"/>
      <c r="G34" s="606"/>
      <c r="H34" s="606"/>
      <c r="I34" s="606"/>
      <c r="J34" s="606"/>
      <c r="K34" s="606"/>
      <c r="L34" s="606"/>
      <c r="M34" s="606"/>
      <c r="N34" s="606"/>
      <c r="O34" s="606"/>
      <c r="P34" s="606"/>
      <c r="Q34" s="607"/>
      <c r="R34" s="608">
        <v>1364904</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8128426</v>
      </c>
      <c r="CS34" s="609"/>
      <c r="CT34" s="609"/>
      <c r="CU34" s="609"/>
      <c r="CV34" s="609"/>
      <c r="CW34" s="609"/>
      <c r="CX34" s="609"/>
      <c r="CY34" s="610"/>
      <c r="CZ34" s="611">
        <v>18</v>
      </c>
      <c r="DA34" s="623"/>
      <c r="DB34" s="623"/>
      <c r="DC34" s="624"/>
      <c r="DD34" s="614">
        <v>5401539</v>
      </c>
      <c r="DE34" s="609"/>
      <c r="DF34" s="609"/>
      <c r="DG34" s="609"/>
      <c r="DH34" s="609"/>
      <c r="DI34" s="609"/>
      <c r="DJ34" s="609"/>
      <c r="DK34" s="610"/>
      <c r="DL34" s="614">
        <v>4122054</v>
      </c>
      <c r="DM34" s="609"/>
      <c r="DN34" s="609"/>
      <c r="DO34" s="609"/>
      <c r="DP34" s="609"/>
      <c r="DQ34" s="609"/>
      <c r="DR34" s="609"/>
      <c r="DS34" s="609"/>
      <c r="DT34" s="609"/>
      <c r="DU34" s="609"/>
      <c r="DV34" s="610"/>
      <c r="DW34" s="611">
        <v>20.6</v>
      </c>
      <c r="DX34" s="623"/>
      <c r="DY34" s="623"/>
      <c r="DZ34" s="623"/>
      <c r="EA34" s="623"/>
      <c r="EB34" s="623"/>
      <c r="EC34" s="635"/>
    </row>
    <row r="35" spans="2:133" ht="11.25" customHeight="1" x14ac:dyDescent="0.25">
      <c r="B35" s="605" t="s">
        <v>310</v>
      </c>
      <c r="C35" s="606"/>
      <c r="D35" s="606"/>
      <c r="E35" s="606"/>
      <c r="F35" s="606"/>
      <c r="G35" s="606"/>
      <c r="H35" s="606"/>
      <c r="I35" s="606"/>
      <c r="J35" s="606"/>
      <c r="K35" s="606"/>
      <c r="L35" s="606"/>
      <c r="M35" s="606"/>
      <c r="N35" s="606"/>
      <c r="O35" s="606"/>
      <c r="P35" s="606"/>
      <c r="Q35" s="607"/>
      <c r="R35" s="608">
        <v>3002443</v>
      </c>
      <c r="S35" s="609"/>
      <c r="T35" s="609"/>
      <c r="U35" s="609"/>
      <c r="V35" s="609"/>
      <c r="W35" s="609"/>
      <c r="X35" s="609"/>
      <c r="Y35" s="610"/>
      <c r="Z35" s="646">
        <v>6.5</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403010</v>
      </c>
      <c r="CS35" s="621"/>
      <c r="CT35" s="621"/>
      <c r="CU35" s="621"/>
      <c r="CV35" s="621"/>
      <c r="CW35" s="621"/>
      <c r="CX35" s="621"/>
      <c r="CY35" s="622"/>
      <c r="CZ35" s="611">
        <v>0.9</v>
      </c>
      <c r="DA35" s="623"/>
      <c r="DB35" s="623"/>
      <c r="DC35" s="624"/>
      <c r="DD35" s="614">
        <v>177401</v>
      </c>
      <c r="DE35" s="621"/>
      <c r="DF35" s="621"/>
      <c r="DG35" s="621"/>
      <c r="DH35" s="621"/>
      <c r="DI35" s="621"/>
      <c r="DJ35" s="621"/>
      <c r="DK35" s="622"/>
      <c r="DL35" s="614">
        <v>123850</v>
      </c>
      <c r="DM35" s="621"/>
      <c r="DN35" s="621"/>
      <c r="DO35" s="621"/>
      <c r="DP35" s="621"/>
      <c r="DQ35" s="621"/>
      <c r="DR35" s="621"/>
      <c r="DS35" s="621"/>
      <c r="DT35" s="621"/>
      <c r="DU35" s="621"/>
      <c r="DV35" s="622"/>
      <c r="DW35" s="611">
        <v>0.6</v>
      </c>
      <c r="DX35" s="623"/>
      <c r="DY35" s="623"/>
      <c r="DZ35" s="623"/>
      <c r="EA35" s="623"/>
      <c r="EB35" s="623"/>
      <c r="EC35" s="635"/>
    </row>
    <row r="36" spans="2:133" ht="11.25" customHeight="1" x14ac:dyDescent="0.25">
      <c r="B36" s="605" t="s">
        <v>314</v>
      </c>
      <c r="C36" s="606"/>
      <c r="D36" s="606"/>
      <c r="E36" s="606"/>
      <c r="F36" s="606"/>
      <c r="G36" s="606"/>
      <c r="H36" s="606"/>
      <c r="I36" s="606"/>
      <c r="J36" s="606"/>
      <c r="K36" s="606"/>
      <c r="L36" s="606"/>
      <c r="M36" s="606"/>
      <c r="N36" s="606"/>
      <c r="O36" s="606"/>
      <c r="P36" s="606"/>
      <c r="Q36" s="607"/>
      <c r="R36" s="608">
        <v>1329566</v>
      </c>
      <c r="S36" s="609"/>
      <c r="T36" s="609"/>
      <c r="U36" s="609"/>
      <c r="V36" s="609"/>
      <c r="W36" s="609"/>
      <c r="X36" s="609"/>
      <c r="Y36" s="610"/>
      <c r="Z36" s="646">
        <v>2.9</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3032246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41890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3208667</v>
      </c>
      <c r="CS36" s="609"/>
      <c r="CT36" s="609"/>
      <c r="CU36" s="609"/>
      <c r="CV36" s="609"/>
      <c r="CW36" s="609"/>
      <c r="CX36" s="609"/>
      <c r="CY36" s="610"/>
      <c r="CZ36" s="611">
        <v>7.1</v>
      </c>
      <c r="DA36" s="623"/>
      <c r="DB36" s="623"/>
      <c r="DC36" s="624"/>
      <c r="DD36" s="614">
        <v>1439502</v>
      </c>
      <c r="DE36" s="609"/>
      <c r="DF36" s="609"/>
      <c r="DG36" s="609"/>
      <c r="DH36" s="609"/>
      <c r="DI36" s="609"/>
      <c r="DJ36" s="609"/>
      <c r="DK36" s="610"/>
      <c r="DL36" s="614">
        <v>293357</v>
      </c>
      <c r="DM36" s="609"/>
      <c r="DN36" s="609"/>
      <c r="DO36" s="609"/>
      <c r="DP36" s="609"/>
      <c r="DQ36" s="609"/>
      <c r="DR36" s="609"/>
      <c r="DS36" s="609"/>
      <c r="DT36" s="609"/>
      <c r="DU36" s="609"/>
      <c r="DV36" s="610"/>
      <c r="DW36" s="611">
        <v>1.5</v>
      </c>
      <c r="DX36" s="623"/>
      <c r="DY36" s="623"/>
      <c r="DZ36" s="623"/>
      <c r="EA36" s="623"/>
      <c r="EB36" s="623"/>
      <c r="EC36" s="635"/>
    </row>
    <row r="37" spans="2:133" ht="11.25" customHeight="1" x14ac:dyDescent="0.25">
      <c r="B37" s="605" t="s">
        <v>318</v>
      </c>
      <c r="C37" s="606"/>
      <c r="D37" s="606"/>
      <c r="E37" s="606"/>
      <c r="F37" s="606"/>
      <c r="G37" s="606"/>
      <c r="H37" s="606"/>
      <c r="I37" s="606"/>
      <c r="J37" s="606"/>
      <c r="K37" s="606"/>
      <c r="L37" s="606"/>
      <c r="M37" s="606"/>
      <c r="N37" s="606"/>
      <c r="O37" s="606"/>
      <c r="P37" s="606"/>
      <c r="Q37" s="607"/>
      <c r="R37" s="608">
        <v>381643</v>
      </c>
      <c r="S37" s="609"/>
      <c r="T37" s="609"/>
      <c r="U37" s="609"/>
      <c r="V37" s="609"/>
      <c r="W37" s="609"/>
      <c r="X37" s="609"/>
      <c r="Y37" s="610"/>
      <c r="Z37" s="646">
        <v>0.8</v>
      </c>
      <c r="AA37" s="646"/>
      <c r="AB37" s="646"/>
      <c r="AC37" s="646"/>
      <c r="AD37" s="647">
        <v>751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335778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-49676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10142</v>
      </c>
      <c r="CS37" s="621"/>
      <c r="CT37" s="621"/>
      <c r="CU37" s="621"/>
      <c r="CV37" s="621"/>
      <c r="CW37" s="621"/>
      <c r="CX37" s="621"/>
      <c r="CY37" s="622"/>
      <c r="CZ37" s="611">
        <v>0</v>
      </c>
      <c r="DA37" s="623"/>
      <c r="DB37" s="623"/>
      <c r="DC37" s="624"/>
      <c r="DD37" s="614">
        <v>9848</v>
      </c>
      <c r="DE37" s="621"/>
      <c r="DF37" s="621"/>
      <c r="DG37" s="621"/>
      <c r="DH37" s="621"/>
      <c r="DI37" s="621"/>
      <c r="DJ37" s="621"/>
      <c r="DK37" s="622"/>
      <c r="DL37" s="614">
        <v>6162</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5">
      <c r="B38" s="605" t="s">
        <v>322</v>
      </c>
      <c r="C38" s="606"/>
      <c r="D38" s="606"/>
      <c r="E38" s="606"/>
      <c r="F38" s="606"/>
      <c r="G38" s="606"/>
      <c r="H38" s="606"/>
      <c r="I38" s="606"/>
      <c r="J38" s="606"/>
      <c r="K38" s="606"/>
      <c r="L38" s="606"/>
      <c r="M38" s="606"/>
      <c r="N38" s="606"/>
      <c r="O38" s="606"/>
      <c r="P38" s="606"/>
      <c r="Q38" s="607"/>
      <c r="R38" s="608">
        <v>2135767</v>
      </c>
      <c r="S38" s="609"/>
      <c r="T38" s="609"/>
      <c r="U38" s="609"/>
      <c r="V38" s="609"/>
      <c r="W38" s="609"/>
      <c r="X38" s="609"/>
      <c r="Y38" s="610"/>
      <c r="Z38" s="646">
        <v>4.5999999999999996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95201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10200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2601267</v>
      </c>
      <c r="CS38" s="609"/>
      <c r="CT38" s="609"/>
      <c r="CU38" s="609"/>
      <c r="CV38" s="609"/>
      <c r="CW38" s="609"/>
      <c r="CX38" s="609"/>
      <c r="CY38" s="610"/>
      <c r="CZ38" s="611">
        <v>5.8</v>
      </c>
      <c r="DA38" s="623"/>
      <c r="DB38" s="623"/>
      <c r="DC38" s="624"/>
      <c r="DD38" s="614">
        <v>2101262</v>
      </c>
      <c r="DE38" s="609"/>
      <c r="DF38" s="609"/>
      <c r="DG38" s="609"/>
      <c r="DH38" s="609"/>
      <c r="DI38" s="609"/>
      <c r="DJ38" s="609"/>
      <c r="DK38" s="610"/>
      <c r="DL38" s="614">
        <v>2099915</v>
      </c>
      <c r="DM38" s="609"/>
      <c r="DN38" s="609"/>
      <c r="DO38" s="609"/>
      <c r="DP38" s="609"/>
      <c r="DQ38" s="609"/>
      <c r="DR38" s="609"/>
      <c r="DS38" s="609"/>
      <c r="DT38" s="609"/>
      <c r="DU38" s="609"/>
      <c r="DV38" s="610"/>
      <c r="DW38" s="611">
        <v>10.5</v>
      </c>
      <c r="DX38" s="623"/>
      <c r="DY38" s="623"/>
      <c r="DZ38" s="623"/>
      <c r="EA38" s="623"/>
      <c r="EB38" s="623"/>
      <c r="EC38" s="635"/>
    </row>
    <row r="39" spans="2:133" ht="11.25" customHeight="1" x14ac:dyDescent="0.2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69638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15305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2399680</v>
      </c>
      <c r="CS39" s="621"/>
      <c r="CT39" s="621"/>
      <c r="CU39" s="621"/>
      <c r="CV39" s="621"/>
      <c r="CW39" s="621"/>
      <c r="CX39" s="621"/>
      <c r="CY39" s="622"/>
      <c r="CZ39" s="611">
        <v>5.3</v>
      </c>
      <c r="DA39" s="623"/>
      <c r="DB39" s="623"/>
      <c r="DC39" s="624"/>
      <c r="DD39" s="614">
        <v>1045601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330</v>
      </c>
      <c r="C40" s="606"/>
      <c r="D40" s="606"/>
      <c r="E40" s="606"/>
      <c r="F40" s="606"/>
      <c r="G40" s="606"/>
      <c r="H40" s="606"/>
      <c r="I40" s="606"/>
      <c r="J40" s="606"/>
      <c r="K40" s="606"/>
      <c r="L40" s="606"/>
      <c r="M40" s="606"/>
      <c r="N40" s="606"/>
      <c r="O40" s="606"/>
      <c r="P40" s="606"/>
      <c r="Q40" s="607"/>
      <c r="R40" s="608">
        <v>47267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68014</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79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1500</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5">
      <c r="B41" s="589" t="s">
        <v>335</v>
      </c>
      <c r="C41" s="590"/>
      <c r="D41" s="590"/>
      <c r="E41" s="590"/>
      <c r="F41" s="590"/>
      <c r="G41" s="590"/>
      <c r="H41" s="590"/>
      <c r="I41" s="590"/>
      <c r="J41" s="590"/>
      <c r="K41" s="590"/>
      <c r="L41" s="590"/>
      <c r="M41" s="590"/>
      <c r="N41" s="590"/>
      <c r="O41" s="590"/>
      <c r="P41" s="590"/>
      <c r="Q41" s="591"/>
      <c r="R41" s="592">
        <v>46248661</v>
      </c>
      <c r="S41" s="633"/>
      <c r="T41" s="633"/>
      <c r="U41" s="633"/>
      <c r="V41" s="633"/>
      <c r="W41" s="633"/>
      <c r="X41" s="633"/>
      <c r="Y41" s="636"/>
      <c r="Z41" s="637">
        <v>100</v>
      </c>
      <c r="AA41" s="637"/>
      <c r="AB41" s="637"/>
      <c r="AC41" s="637"/>
      <c r="AD41" s="638">
        <v>19986094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670394</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339</v>
      </c>
      <c r="AR42" s="654"/>
      <c r="AS42" s="654"/>
      <c r="AT42" s="654"/>
      <c r="AU42" s="654"/>
      <c r="AV42" s="654"/>
      <c r="AW42" s="654"/>
      <c r="AX42" s="654"/>
      <c r="AY42" s="655"/>
      <c r="AZ42" s="592">
        <v>1793221</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317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7183334</v>
      </c>
      <c r="CS42" s="621"/>
      <c r="CT42" s="621"/>
      <c r="CU42" s="621"/>
      <c r="CV42" s="621"/>
      <c r="CW42" s="621"/>
      <c r="CX42" s="621"/>
      <c r="CY42" s="622"/>
      <c r="CZ42" s="611">
        <v>15.9</v>
      </c>
      <c r="DA42" s="623"/>
      <c r="DB42" s="623"/>
      <c r="DC42" s="624"/>
      <c r="DD42" s="614">
        <v>970205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7177233</v>
      </c>
      <c r="CS44" s="609"/>
      <c r="CT44" s="609"/>
      <c r="CU44" s="609"/>
      <c r="CV44" s="609"/>
      <c r="CW44" s="609"/>
      <c r="CX44" s="609"/>
      <c r="CY44" s="610"/>
      <c r="CZ44" s="611">
        <v>15.9</v>
      </c>
      <c r="DA44" s="612"/>
      <c r="DB44" s="612"/>
      <c r="DC44" s="613"/>
      <c r="DD44" s="614">
        <v>964104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6353730</v>
      </c>
      <c r="CS45" s="621"/>
      <c r="CT45" s="621"/>
      <c r="CU45" s="621"/>
      <c r="CV45" s="621"/>
      <c r="CW45" s="621"/>
      <c r="CX45" s="621"/>
      <c r="CY45" s="622"/>
      <c r="CZ45" s="611">
        <v>14.1</v>
      </c>
      <c r="DA45" s="623"/>
      <c r="DB45" s="623"/>
      <c r="DC45" s="624"/>
      <c r="DD45" s="614">
        <v>569248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348</v>
      </c>
      <c r="CG46" s="606"/>
      <c r="CH46" s="606"/>
      <c r="CI46" s="606"/>
      <c r="CJ46" s="606"/>
      <c r="CK46" s="606"/>
      <c r="CL46" s="606"/>
      <c r="CM46" s="606"/>
      <c r="CN46" s="606"/>
      <c r="CO46" s="606"/>
      <c r="CP46" s="606"/>
      <c r="CQ46" s="607"/>
      <c r="CR46" s="608">
        <v>550325</v>
      </c>
      <c r="CS46" s="609"/>
      <c r="CT46" s="609"/>
      <c r="CU46" s="609"/>
      <c r="CV46" s="609"/>
      <c r="CW46" s="609"/>
      <c r="CX46" s="609"/>
      <c r="CY46" s="610"/>
      <c r="CZ46" s="611">
        <v>1.2</v>
      </c>
      <c r="DA46" s="612"/>
      <c r="DB46" s="612"/>
      <c r="DC46" s="613"/>
      <c r="DD46" s="614">
        <v>309378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349</v>
      </c>
      <c r="CG47" s="606"/>
      <c r="CH47" s="606"/>
      <c r="CI47" s="606"/>
      <c r="CJ47" s="606"/>
      <c r="CK47" s="606"/>
      <c r="CL47" s="606"/>
      <c r="CM47" s="606"/>
      <c r="CN47" s="606"/>
      <c r="CO47" s="606"/>
      <c r="CP47" s="606"/>
      <c r="CQ47" s="607"/>
      <c r="CR47" s="608">
        <v>6101</v>
      </c>
      <c r="CS47" s="621"/>
      <c r="CT47" s="621"/>
      <c r="CU47" s="621"/>
      <c r="CV47" s="621"/>
      <c r="CW47" s="621"/>
      <c r="CX47" s="621"/>
      <c r="CY47" s="622"/>
      <c r="CZ47" s="611">
        <v>0</v>
      </c>
      <c r="DA47" s="623"/>
      <c r="DB47" s="623"/>
      <c r="DC47" s="624"/>
      <c r="DD47" s="614">
        <v>6101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75" x14ac:dyDescent="0.2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351</v>
      </c>
      <c r="CE49" s="590"/>
      <c r="CF49" s="590"/>
      <c r="CG49" s="590"/>
      <c r="CH49" s="590"/>
      <c r="CI49" s="590"/>
      <c r="CJ49" s="590"/>
      <c r="CK49" s="590"/>
      <c r="CL49" s="590"/>
      <c r="CM49" s="590"/>
      <c r="CN49" s="590"/>
      <c r="CO49" s="590"/>
      <c r="CP49" s="590"/>
      <c r="CQ49" s="591"/>
      <c r="CR49" s="592">
        <v>45121241</v>
      </c>
      <c r="CS49" s="593"/>
      <c r="CT49" s="593"/>
      <c r="CU49" s="593"/>
      <c r="CV49" s="593"/>
      <c r="CW49" s="593"/>
      <c r="CX49" s="593"/>
      <c r="CY49" s="594"/>
      <c r="CZ49" s="595">
        <v>100</v>
      </c>
      <c r="DA49" s="596"/>
      <c r="DB49" s="596"/>
      <c r="DC49" s="597"/>
      <c r="DD49" s="598">
        <v>24473062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zePm9mALYYaDRR37tz+Mg+Dh+HlB0iiwJvI1CrVO6/ChT/jmfaEsnmGCXwaw39NtCcNPixi8E/evj2/7I1HFA==" saltValue="pedTN/PtbortWK7ykm/k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12" zoomScale="70" zoomScaleNormal="25" zoomScaleSheetLayoutView="70" workbookViewId="0">
      <selection activeCell="BS18" sqref="BS18:CG18"/>
    </sheetView>
  </sheetViews>
  <sheetFormatPr defaultColWidth="0" defaultRowHeight="13.3" zeroHeight="1" x14ac:dyDescent="0.25"/>
  <cols>
    <col min="1" max="130" width="2.765625" style="213" customWidth="1"/>
    <col min="131" max="131" width="1.69140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5">
      <c r="A7" s="218">
        <v>1</v>
      </c>
      <c r="B7" s="1034" t="s">
        <v>374</v>
      </c>
      <c r="C7" s="1035"/>
      <c r="D7" s="1035"/>
      <c r="E7" s="1035"/>
      <c r="F7" s="1035"/>
      <c r="G7" s="1035"/>
      <c r="H7" s="1035"/>
      <c r="I7" s="1035"/>
      <c r="J7" s="1035"/>
      <c r="K7" s="1035"/>
      <c r="L7" s="1035"/>
      <c r="M7" s="1035"/>
      <c r="N7" s="1035"/>
      <c r="O7" s="1035"/>
      <c r="P7" s="1036"/>
      <c r="Q7" s="1089"/>
      <c r="R7" s="1090"/>
      <c r="S7" s="1090"/>
      <c r="T7" s="1090"/>
      <c r="U7" s="1090"/>
      <c r="V7" s="1090"/>
      <c r="W7" s="1090"/>
      <c r="X7" s="1090"/>
      <c r="Y7" s="1090"/>
      <c r="Z7" s="1090"/>
      <c r="AA7" s="1090"/>
      <c r="AB7" s="1090"/>
      <c r="AC7" s="1090"/>
      <c r="AD7" s="1090"/>
      <c r="AE7" s="1091"/>
      <c r="AF7" s="1092">
        <v>689</v>
      </c>
      <c r="AG7" s="1093"/>
      <c r="AH7" s="1093"/>
      <c r="AI7" s="1093"/>
      <c r="AJ7" s="1094"/>
      <c r="AK7" s="1095"/>
      <c r="AL7" s="1096"/>
      <c r="AM7" s="1096"/>
      <c r="AN7" s="1096"/>
      <c r="AO7" s="1096"/>
      <c r="AP7" s="1096"/>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5">
      <c r="A8" s="220">
        <v>2</v>
      </c>
      <c r="B8" s="1017" t="s">
        <v>375</v>
      </c>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t="s">
        <v>122</v>
      </c>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3">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3">
      <c r="A23" s="222"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689</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3">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4">
        <v>1</v>
      </c>
      <c r="B28" s="1034" t="s">
        <v>389</v>
      </c>
      <c r="C28" s="1035"/>
      <c r="D28" s="1035"/>
      <c r="E28" s="1035"/>
      <c r="F28" s="1035"/>
      <c r="G28" s="1035"/>
      <c r="H28" s="1035"/>
      <c r="I28" s="1035"/>
      <c r="J28" s="1035"/>
      <c r="K28" s="1035"/>
      <c r="L28" s="1035"/>
      <c r="M28" s="1035"/>
      <c r="N28" s="1035"/>
      <c r="O28" s="1035"/>
      <c r="P28" s="1036"/>
      <c r="Q28" s="1037"/>
      <c r="R28" s="1038"/>
      <c r="S28" s="1038"/>
      <c r="T28" s="1038"/>
      <c r="U28" s="1038"/>
      <c r="V28" s="1038"/>
      <c r="W28" s="1038"/>
      <c r="X28" s="1038"/>
      <c r="Y28" s="1038"/>
      <c r="Z28" s="1038"/>
      <c r="AA28" s="1038"/>
      <c r="AB28" s="1038"/>
      <c r="AC28" s="1038"/>
      <c r="AD28" s="1038"/>
      <c r="AE28" s="1039"/>
      <c r="AF28" s="1040">
        <v>42</v>
      </c>
      <c r="AG28" s="1038"/>
      <c r="AH28" s="1038"/>
      <c r="AI28" s="1038"/>
      <c r="AJ28" s="1041"/>
      <c r="AK28" s="1029"/>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4">
        <v>2</v>
      </c>
      <c r="B29" s="1017" t="s">
        <v>390</v>
      </c>
      <c r="C29" s="1018"/>
      <c r="D29" s="1018"/>
      <c r="E29" s="1018"/>
      <c r="F29" s="1018"/>
      <c r="G29" s="1018"/>
      <c r="H29" s="1018"/>
      <c r="I29" s="1018"/>
      <c r="J29" s="1018"/>
      <c r="K29" s="1018"/>
      <c r="L29" s="1018"/>
      <c r="M29" s="1018"/>
      <c r="N29" s="1018"/>
      <c r="O29" s="1018"/>
      <c r="P29" s="1019"/>
      <c r="Q29" s="1025"/>
      <c r="R29" s="1026"/>
      <c r="S29" s="1026"/>
      <c r="T29" s="1026"/>
      <c r="U29" s="1026"/>
      <c r="V29" s="1026"/>
      <c r="W29" s="1026"/>
      <c r="X29" s="1026"/>
      <c r="Y29" s="1026"/>
      <c r="Z29" s="1026"/>
      <c r="AA29" s="1026"/>
      <c r="AB29" s="1026"/>
      <c r="AC29" s="1026"/>
      <c r="AD29" s="1026"/>
      <c r="AE29" s="1027"/>
      <c r="AF29" s="1022">
        <v>34</v>
      </c>
      <c r="AG29" s="1023"/>
      <c r="AH29" s="1023"/>
      <c r="AI29" s="1023"/>
      <c r="AJ29" s="1024"/>
      <c r="AK29" s="967"/>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4">
        <v>3</v>
      </c>
      <c r="B30" s="1017" t="s">
        <v>391</v>
      </c>
      <c r="C30" s="1018"/>
      <c r="D30" s="1018"/>
      <c r="E30" s="1018"/>
      <c r="F30" s="1018"/>
      <c r="G30" s="1018"/>
      <c r="H30" s="1018"/>
      <c r="I30" s="1018"/>
      <c r="J30" s="1018"/>
      <c r="K30" s="1018"/>
      <c r="L30" s="1018"/>
      <c r="M30" s="1018"/>
      <c r="N30" s="1018"/>
      <c r="O30" s="1018"/>
      <c r="P30" s="1019"/>
      <c r="Q30" s="1025"/>
      <c r="R30" s="1026"/>
      <c r="S30" s="1026"/>
      <c r="T30" s="1026"/>
      <c r="U30" s="1026"/>
      <c r="V30" s="1026"/>
      <c r="W30" s="1026"/>
      <c r="X30" s="1026"/>
      <c r="Y30" s="1026"/>
      <c r="Z30" s="1026"/>
      <c r="AA30" s="1026"/>
      <c r="AB30" s="1026"/>
      <c r="AC30" s="1026"/>
      <c r="AD30" s="1026"/>
      <c r="AE30" s="1027"/>
      <c r="AF30" s="1022">
        <v>2</v>
      </c>
      <c r="AG30" s="1023"/>
      <c r="AH30" s="1023"/>
      <c r="AI30" s="1023"/>
      <c r="AJ30" s="1024"/>
      <c r="AK30" s="967"/>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4">
        <v>4</v>
      </c>
      <c r="B31" s="1017" t="s">
        <v>392</v>
      </c>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v>1338</v>
      </c>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4">
        <v>5</v>
      </c>
      <c r="B32" s="1017" t="s">
        <v>394</v>
      </c>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v>153</v>
      </c>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4">
        <v>6</v>
      </c>
      <c r="B33" s="1017" t="s">
        <v>395</v>
      </c>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v>23</v>
      </c>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4">
        <v>7</v>
      </c>
      <c r="B34" s="1017" t="s">
        <v>396</v>
      </c>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v>5</v>
      </c>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4">
        <v>8</v>
      </c>
      <c r="B35" s="1017" t="s">
        <v>397</v>
      </c>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t="s">
        <v>122</v>
      </c>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t="s">
        <v>398</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4">
        <v>9</v>
      </c>
      <c r="B36" s="1017" t="s">
        <v>399</v>
      </c>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t="s">
        <v>122</v>
      </c>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t="s">
        <v>398</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2" t="s">
        <v>377</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1598</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403</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404</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8">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0">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0">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0">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2" t="s">
        <v>377</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294</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294</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294</v>
      </c>
      <c r="DR109" s="883"/>
      <c r="DS109" s="883"/>
      <c r="DT109" s="883"/>
      <c r="DU109" s="884"/>
      <c r="DV109" s="885" t="s">
        <v>416</v>
      </c>
      <c r="DW109" s="883"/>
      <c r="DX109" s="883"/>
      <c r="DY109" s="883"/>
      <c r="DZ109" s="916"/>
    </row>
    <row r="110" spans="1:131" s="212" customFormat="1" ht="26.25" customHeight="1" x14ac:dyDescent="0.2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4666521</v>
      </c>
      <c r="AB110" s="876"/>
      <c r="AC110" s="876"/>
      <c r="AD110" s="876"/>
      <c r="AE110" s="877"/>
      <c r="AF110" s="878">
        <v>4339410</v>
      </c>
      <c r="AG110" s="876"/>
      <c r="AH110" s="876"/>
      <c r="AI110" s="876"/>
      <c r="AJ110" s="877"/>
      <c r="AK110" s="878">
        <v>4242285</v>
      </c>
      <c r="AL110" s="876"/>
      <c r="AM110" s="876"/>
      <c r="AN110" s="876"/>
      <c r="AO110" s="877"/>
      <c r="AP110" s="879">
        <v>24.8</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40532033</v>
      </c>
      <c r="BR110" s="829"/>
      <c r="BS110" s="829"/>
      <c r="BT110" s="829"/>
      <c r="BU110" s="829"/>
      <c r="BV110" s="829">
        <v>37918085</v>
      </c>
      <c r="BW110" s="829"/>
      <c r="BX110" s="829"/>
      <c r="BY110" s="829"/>
      <c r="BZ110" s="829"/>
      <c r="CA110" s="829">
        <v>35973882</v>
      </c>
      <c r="CB110" s="829"/>
      <c r="CC110" s="829"/>
      <c r="CD110" s="829"/>
      <c r="CE110" s="829"/>
      <c r="CF110" s="853">
        <v>210.2</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2152165</v>
      </c>
      <c r="BR112" s="804"/>
      <c r="BS112" s="804"/>
      <c r="BT112" s="804"/>
      <c r="BU112" s="804"/>
      <c r="BV112" s="804">
        <v>2450199</v>
      </c>
      <c r="BW112" s="804"/>
      <c r="BX112" s="804"/>
      <c r="BY112" s="804"/>
      <c r="BZ112" s="804"/>
      <c r="CA112" s="804">
        <v>2982207</v>
      </c>
      <c r="CB112" s="804"/>
      <c r="CC112" s="804"/>
      <c r="CD112" s="804"/>
      <c r="CE112" s="804"/>
      <c r="CF112" s="862">
        <v>17.399999999999999</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277939</v>
      </c>
      <c r="AB113" s="906"/>
      <c r="AC113" s="906"/>
      <c r="AD113" s="906"/>
      <c r="AE113" s="907"/>
      <c r="AF113" s="908">
        <v>318048</v>
      </c>
      <c r="AG113" s="906"/>
      <c r="AH113" s="906"/>
      <c r="AI113" s="906"/>
      <c r="AJ113" s="907"/>
      <c r="AK113" s="908">
        <v>269766</v>
      </c>
      <c r="AL113" s="906"/>
      <c r="AM113" s="906"/>
      <c r="AN113" s="906"/>
      <c r="AO113" s="907"/>
      <c r="AP113" s="909">
        <v>1.6</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922235</v>
      </c>
      <c r="BR114" s="804"/>
      <c r="BS114" s="804"/>
      <c r="BT114" s="804"/>
      <c r="BU114" s="804"/>
      <c r="BV114" s="804">
        <v>537401</v>
      </c>
      <c r="BW114" s="804"/>
      <c r="BX114" s="804"/>
      <c r="BY114" s="804"/>
      <c r="BZ114" s="804"/>
      <c r="CA114" s="804">
        <v>648917</v>
      </c>
      <c r="CB114" s="804"/>
      <c r="CC114" s="804"/>
      <c r="CD114" s="804"/>
      <c r="CE114" s="804"/>
      <c r="CF114" s="862">
        <v>3.8</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4944460</v>
      </c>
      <c r="AB117" s="890"/>
      <c r="AC117" s="890"/>
      <c r="AD117" s="890"/>
      <c r="AE117" s="891"/>
      <c r="AF117" s="892">
        <v>4657458</v>
      </c>
      <c r="AG117" s="890"/>
      <c r="AH117" s="890"/>
      <c r="AI117" s="890"/>
      <c r="AJ117" s="891"/>
      <c r="AK117" s="892">
        <v>4512051</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294</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446</v>
      </c>
      <c r="BP119" s="865"/>
      <c r="BQ119" s="866">
        <v>43606433</v>
      </c>
      <c r="BR119" s="832"/>
      <c r="BS119" s="832"/>
      <c r="BT119" s="832"/>
      <c r="BU119" s="832"/>
      <c r="BV119" s="832">
        <v>40905685</v>
      </c>
      <c r="BW119" s="832"/>
      <c r="BX119" s="832"/>
      <c r="BY119" s="832"/>
      <c r="BZ119" s="832"/>
      <c r="CA119" s="832">
        <v>39605006</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10098165</v>
      </c>
      <c r="BR120" s="829"/>
      <c r="BS120" s="829"/>
      <c r="BT120" s="829"/>
      <c r="BU120" s="829"/>
      <c r="BV120" s="829">
        <v>9671616</v>
      </c>
      <c r="BW120" s="829"/>
      <c r="BX120" s="829"/>
      <c r="BY120" s="829"/>
      <c r="BZ120" s="829"/>
      <c r="CA120" s="829">
        <v>9464773</v>
      </c>
      <c r="CB120" s="829"/>
      <c r="CC120" s="829"/>
      <c r="CD120" s="829"/>
      <c r="CE120" s="829"/>
      <c r="CF120" s="853">
        <v>55.3</v>
      </c>
      <c r="CG120" s="854"/>
      <c r="CH120" s="854"/>
      <c r="CI120" s="854"/>
      <c r="CJ120" s="854"/>
      <c r="CK120" s="855" t="s">
        <v>450</v>
      </c>
      <c r="CL120" s="839"/>
      <c r="CM120" s="839"/>
      <c r="CN120" s="839"/>
      <c r="CO120" s="840"/>
      <c r="CP120" s="859" t="s">
        <v>451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2703567</v>
      </c>
      <c r="DR120" s="829"/>
      <c r="DS120" s="829"/>
      <c r="DT120" s="829"/>
      <c r="DU120" s="829"/>
      <c r="DV120" s="830">
        <v>15.8</v>
      </c>
      <c r="DW120" s="830"/>
      <c r="DX120" s="830"/>
      <c r="DY120" s="830"/>
      <c r="DZ120" s="831"/>
    </row>
    <row r="121" spans="1:130" s="212" customFormat="1" ht="26.25" customHeight="1" x14ac:dyDescent="0.2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750820</v>
      </c>
      <c r="BR121" s="804"/>
      <c r="BS121" s="804"/>
      <c r="BT121" s="804"/>
      <c r="BU121" s="804"/>
      <c r="BV121" s="804">
        <v>656165</v>
      </c>
      <c r="BW121" s="804"/>
      <c r="BX121" s="804"/>
      <c r="BY121" s="804"/>
      <c r="BZ121" s="804"/>
      <c r="CA121" s="804">
        <v>588948</v>
      </c>
      <c r="CB121" s="804"/>
      <c r="CC121" s="804"/>
      <c r="CD121" s="804"/>
      <c r="CE121" s="804"/>
      <c r="CF121" s="862">
        <v>3.4</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v>210771</v>
      </c>
      <c r="DM121" s="804"/>
      <c r="DN121" s="804"/>
      <c r="DO121" s="804"/>
      <c r="DP121" s="804"/>
      <c r="DQ121" s="804">
        <v>344785</v>
      </c>
      <c r="DR121" s="804"/>
      <c r="DS121" s="804"/>
      <c r="DT121" s="804"/>
      <c r="DU121" s="804"/>
      <c r="DV121" s="781">
        <v>2</v>
      </c>
      <c r="DW121" s="781"/>
      <c r="DX121" s="781"/>
      <c r="DY121" s="781"/>
      <c r="DZ121" s="782"/>
    </row>
    <row r="122" spans="1:130" s="212" customFormat="1" ht="26.25" customHeight="1" x14ac:dyDescent="0.2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454</v>
      </c>
      <c r="BA122" s="826"/>
      <c r="BB122" s="826"/>
      <c r="BC122" s="826"/>
      <c r="BD122" s="826"/>
      <c r="BE122" s="826"/>
      <c r="BF122" s="826"/>
      <c r="BG122" s="826"/>
      <c r="BH122" s="826"/>
      <c r="BI122" s="826"/>
      <c r="BJ122" s="826"/>
      <c r="BK122" s="826"/>
      <c r="BL122" s="826"/>
      <c r="BM122" s="826"/>
      <c r="BN122" s="826"/>
      <c r="BO122" s="826"/>
      <c r="BP122" s="827"/>
      <c r="BQ122" s="866">
        <v>29341021</v>
      </c>
      <c r="BR122" s="832"/>
      <c r="BS122" s="832"/>
      <c r="BT122" s="832"/>
      <c r="BU122" s="832"/>
      <c r="BV122" s="832">
        <v>27219386</v>
      </c>
      <c r="BW122" s="832"/>
      <c r="BX122" s="832"/>
      <c r="BY122" s="832"/>
      <c r="BZ122" s="832"/>
      <c r="CA122" s="832">
        <v>26428106</v>
      </c>
      <c r="CB122" s="832"/>
      <c r="CC122" s="832"/>
      <c r="CD122" s="832"/>
      <c r="CE122" s="832"/>
      <c r="CF122" s="833">
        <v>154.4</v>
      </c>
      <c r="CG122" s="834"/>
      <c r="CH122" s="834"/>
      <c r="CI122" s="834"/>
      <c r="CJ122" s="834"/>
      <c r="CK122" s="856"/>
      <c r="CL122" s="842"/>
      <c r="CM122" s="842"/>
      <c r="CN122" s="842"/>
      <c r="CO122" s="843"/>
      <c r="CP122" s="822" t="s">
        <v>455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116042</v>
      </c>
      <c r="DR122" s="804"/>
      <c r="DS122" s="804"/>
      <c r="DT122" s="804"/>
      <c r="DU122" s="804"/>
      <c r="DV122" s="781">
        <v>0.7</v>
      </c>
      <c r="DW122" s="781"/>
      <c r="DX122" s="781"/>
      <c r="DY122" s="781"/>
      <c r="DZ122" s="782"/>
    </row>
    <row r="123" spans="1:130" s="212" customFormat="1" ht="26.25" customHeight="1" x14ac:dyDescent="0.2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456</v>
      </c>
      <c r="BP123" s="865"/>
      <c r="BQ123" s="819">
        <v>40190006</v>
      </c>
      <c r="BR123" s="820"/>
      <c r="BS123" s="820"/>
      <c r="BT123" s="820"/>
      <c r="BU123" s="820"/>
      <c r="BV123" s="820">
        <v>37547167</v>
      </c>
      <c r="BW123" s="820"/>
      <c r="BX123" s="820"/>
      <c r="BY123" s="820"/>
      <c r="BZ123" s="820"/>
      <c r="CA123" s="820">
        <v>36481827</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v>248716</v>
      </c>
      <c r="DH123" s="767"/>
      <c r="DI123" s="767"/>
      <c r="DJ123" s="767"/>
      <c r="DK123" s="768"/>
      <c r="DL123" s="769">
        <v>141630</v>
      </c>
      <c r="DM123" s="767"/>
      <c r="DN123" s="767"/>
      <c r="DO123" s="767"/>
      <c r="DP123" s="768"/>
      <c r="DQ123" s="769">
        <v>104408</v>
      </c>
      <c r="DR123" s="767"/>
      <c r="DS123" s="767"/>
      <c r="DT123" s="767"/>
      <c r="DU123" s="768"/>
      <c r="DV123" s="811">
        <v>0.6</v>
      </c>
      <c r="DW123" s="812"/>
      <c r="DX123" s="812"/>
      <c r="DY123" s="812"/>
      <c r="DZ123" s="813"/>
    </row>
    <row r="124" spans="1:130" s="212" customFormat="1" ht="26.25" customHeight="1" thickBot="1" x14ac:dyDescent="0.3">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20.6</v>
      </c>
      <c r="BR124" s="818"/>
      <c r="BS124" s="818"/>
      <c r="BT124" s="818"/>
      <c r="BU124" s="818"/>
      <c r="BV124" s="818">
        <v>20.100000000000001</v>
      </c>
      <c r="BW124" s="818"/>
      <c r="BX124" s="818"/>
      <c r="BY124" s="818"/>
      <c r="BZ124" s="818"/>
      <c r="CA124" s="818">
        <v>18.2</v>
      </c>
      <c r="CB124" s="818"/>
      <c r="CC124" s="818"/>
      <c r="CD124" s="818"/>
      <c r="CE124" s="818"/>
      <c r="CF124" s="713"/>
      <c r="CG124" s="714"/>
      <c r="CH124" s="714"/>
      <c r="CI124" s="714"/>
      <c r="CJ124" s="849"/>
      <c r="CK124" s="857"/>
      <c r="CL124" s="857"/>
      <c r="CM124" s="857"/>
      <c r="CN124" s="857"/>
      <c r="CO124" s="858"/>
      <c r="CP124" s="822" t="s">
        <v>458</v>
      </c>
      <c r="CQ124" s="823"/>
      <c r="CR124" s="823"/>
      <c r="CS124" s="823"/>
      <c r="CT124" s="823"/>
      <c r="CU124" s="823"/>
      <c r="CV124" s="823"/>
      <c r="CW124" s="823"/>
      <c r="CX124" s="823"/>
      <c r="CY124" s="823"/>
      <c r="CZ124" s="823"/>
      <c r="DA124" s="823"/>
      <c r="DB124" s="823"/>
      <c r="DC124" s="823"/>
      <c r="DD124" s="823"/>
      <c r="DE124" s="823"/>
      <c r="DF124" s="824"/>
      <c r="DG124" s="750">
        <v>1903449</v>
      </c>
      <c r="DH124" s="751"/>
      <c r="DI124" s="751"/>
      <c r="DJ124" s="751"/>
      <c r="DK124" s="752"/>
      <c r="DL124" s="753">
        <v>2097798</v>
      </c>
      <c r="DM124" s="751"/>
      <c r="DN124" s="751"/>
      <c r="DO124" s="751"/>
      <c r="DP124" s="752"/>
      <c r="DQ124" s="753">
        <v>20634</v>
      </c>
      <c r="DR124" s="751"/>
      <c r="DS124" s="751"/>
      <c r="DT124" s="751"/>
      <c r="DU124" s="752"/>
      <c r="DV124" s="835">
        <v>0.1</v>
      </c>
      <c r="DW124" s="836"/>
      <c r="DX124" s="836"/>
      <c r="DY124" s="836"/>
      <c r="DZ124" s="837"/>
    </row>
    <row r="125" spans="1:130" s="212" customFormat="1" ht="26.25" customHeight="1" x14ac:dyDescent="0.2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459</v>
      </c>
      <c r="CL125" s="839"/>
      <c r="CM125" s="839"/>
      <c r="CN125" s="839"/>
      <c r="CO125" s="840"/>
      <c r="CP125" s="847" t="s">
        <v>460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462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463</v>
      </c>
      <c r="AY127" s="799"/>
      <c r="AZ127" s="799"/>
      <c r="BA127" s="799"/>
      <c r="BB127" s="799"/>
      <c r="BC127" s="799"/>
      <c r="BD127" s="799"/>
      <c r="BE127" s="800"/>
      <c r="BF127" s="798" t="s">
        <v>464</v>
      </c>
      <c r="BG127" s="799"/>
      <c r="BH127" s="799"/>
      <c r="BI127" s="799"/>
      <c r="BJ127" s="799"/>
      <c r="BK127" s="799"/>
      <c r="BL127" s="800"/>
      <c r="BM127" s="798" t="s">
        <v>465</v>
      </c>
      <c r="BN127" s="799"/>
      <c r="BO127" s="799"/>
      <c r="BP127" s="799"/>
      <c r="BQ127" s="799"/>
      <c r="BR127" s="799"/>
      <c r="BS127" s="800"/>
      <c r="BT127" s="798" t="s">
        <v>466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469</v>
      </c>
      <c r="X128" s="785"/>
      <c r="Y128" s="785"/>
      <c r="Z128" s="786"/>
      <c r="AA128" s="787">
        <v>185628</v>
      </c>
      <c r="AB128" s="788"/>
      <c r="AC128" s="788"/>
      <c r="AD128" s="788"/>
      <c r="AE128" s="789"/>
      <c r="AF128" s="790">
        <v>102284</v>
      </c>
      <c r="AG128" s="788"/>
      <c r="AH128" s="788"/>
      <c r="AI128" s="788"/>
      <c r="AJ128" s="789"/>
      <c r="AK128" s="790">
        <v>97317</v>
      </c>
      <c r="AL128" s="788"/>
      <c r="AM128" s="788"/>
      <c r="AN128" s="788"/>
      <c r="AO128" s="789"/>
      <c r="AP128" s="791"/>
      <c r="AQ128" s="792"/>
      <c r="AR128" s="792"/>
      <c r="AS128" s="792"/>
      <c r="AT128" s="793"/>
      <c r="AU128" s="214"/>
      <c r="AV128" s="214"/>
      <c r="AW128" s="214"/>
      <c r="AX128" s="794" t="s">
        <v>470</v>
      </c>
      <c r="AY128" s="795"/>
      <c r="AZ128" s="795"/>
      <c r="BA128" s="795"/>
      <c r="BB128" s="795"/>
      <c r="BC128" s="795"/>
      <c r="BD128" s="795"/>
      <c r="BE128" s="796"/>
      <c r="BF128" s="773" t="s">
        <v>122</v>
      </c>
      <c r="BG128" s="774"/>
      <c r="BH128" s="774"/>
      <c r="BI128" s="774"/>
      <c r="BJ128" s="774"/>
      <c r="BK128" s="774"/>
      <c r="BL128" s="797"/>
      <c r="BM128" s="773">
        <v>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472</v>
      </c>
      <c r="X129" s="764"/>
      <c r="Y129" s="764"/>
      <c r="Z129" s="765"/>
      <c r="AA129" s="766">
        <v>19471212</v>
      </c>
      <c r="AB129" s="767"/>
      <c r="AC129" s="767"/>
      <c r="AD129" s="767"/>
      <c r="AE129" s="768"/>
      <c r="AF129" s="769">
        <v>19566010</v>
      </c>
      <c r="AG129" s="767"/>
      <c r="AH129" s="767"/>
      <c r="AI129" s="767"/>
      <c r="AJ129" s="768"/>
      <c r="AK129" s="769">
        <v>19902289</v>
      </c>
      <c r="AL129" s="767"/>
      <c r="AM129" s="767"/>
      <c r="AN129" s="767"/>
      <c r="AO129" s="768"/>
      <c r="AP129" s="770"/>
      <c r="AQ129" s="771"/>
      <c r="AR129" s="771"/>
      <c r="AS129" s="771"/>
      <c r="AT129" s="772"/>
      <c r="AU129" s="215"/>
      <c r="AV129" s="215"/>
      <c r="AW129" s="215"/>
      <c r="AX129" s="738" t="s">
        <v>473</v>
      </c>
      <c r="AY129" s="739"/>
      <c r="AZ129" s="739"/>
      <c r="BA129" s="739"/>
      <c r="BB129" s="739"/>
      <c r="BC129" s="739"/>
      <c r="BD129" s="739"/>
      <c r="BE129" s="740"/>
      <c r="BF129" s="757" t="s">
        <v>122</v>
      </c>
      <c r="BG129" s="758"/>
      <c r="BH129" s="758"/>
      <c r="BI129" s="758"/>
      <c r="BJ129" s="758"/>
      <c r="BK129" s="758"/>
      <c r="BL129" s="759"/>
      <c r="BM129" s="757">
        <v>17.5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474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475</v>
      </c>
      <c r="X130" s="764"/>
      <c r="Y130" s="764"/>
      <c r="Z130" s="765"/>
      <c r="AA130" s="766">
        <v>2956121</v>
      </c>
      <c r="AB130" s="767"/>
      <c r="AC130" s="767"/>
      <c r="AD130" s="767"/>
      <c r="AE130" s="768"/>
      <c r="AF130" s="769">
        <v>2901556</v>
      </c>
      <c r="AG130" s="767"/>
      <c r="AH130" s="767"/>
      <c r="AI130" s="767"/>
      <c r="AJ130" s="768"/>
      <c r="AK130" s="769">
        <v>2788426</v>
      </c>
      <c r="AL130" s="767"/>
      <c r="AM130" s="767"/>
      <c r="AN130" s="767"/>
      <c r="AO130" s="768"/>
      <c r="AP130" s="770"/>
      <c r="AQ130" s="771"/>
      <c r="AR130" s="771"/>
      <c r="AS130" s="771"/>
      <c r="AT130" s="772"/>
      <c r="AU130" s="215"/>
      <c r="AV130" s="215"/>
      <c r="AW130" s="215"/>
      <c r="AX130" s="738" t="s">
        <v>476</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477</v>
      </c>
      <c r="X131" s="748"/>
      <c r="Y131" s="748"/>
      <c r="Z131" s="749"/>
      <c r="AA131" s="750">
        <v>16515091</v>
      </c>
      <c r="AB131" s="751"/>
      <c r="AC131" s="751"/>
      <c r="AD131" s="751"/>
      <c r="AE131" s="752"/>
      <c r="AF131" s="753">
        <v>16664454</v>
      </c>
      <c r="AG131" s="751"/>
      <c r="AH131" s="751"/>
      <c r="AI131" s="751"/>
      <c r="AJ131" s="752"/>
      <c r="AK131" s="753">
        <v>17113863</v>
      </c>
      <c r="AL131" s="751"/>
      <c r="AM131" s="751"/>
      <c r="AN131" s="751"/>
      <c r="AO131" s="752"/>
      <c r="AP131" s="754"/>
      <c r="AQ131" s="755"/>
      <c r="AR131" s="755"/>
      <c r="AS131" s="755"/>
      <c r="AT131" s="756"/>
      <c r="AU131" s="215"/>
      <c r="AV131" s="215"/>
      <c r="AW131" s="215"/>
      <c r="AX131" s="716" t="s">
        <v>478</v>
      </c>
      <c r="AY131" s="717"/>
      <c r="AZ131" s="717"/>
      <c r="BA131" s="717"/>
      <c r="BB131" s="717"/>
      <c r="BC131" s="717"/>
      <c r="BD131" s="717"/>
      <c r="BE131" s="718"/>
      <c r="BF131" s="719">
        <v>18.2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480</v>
      </c>
      <c r="W132" s="729"/>
      <c r="X132" s="729"/>
      <c r="Y132" s="729"/>
      <c r="Z132" s="730"/>
      <c r="AA132" s="731">
        <v>10.915537799999999</v>
      </c>
      <c r="AB132" s="732"/>
      <c r="AC132" s="732"/>
      <c r="AD132" s="732"/>
      <c r="AE132" s="733"/>
      <c r="AF132" s="734">
        <v>9.9230253810000004</v>
      </c>
      <c r="AG132" s="732"/>
      <c r="AH132" s="732"/>
      <c r="AI132" s="732"/>
      <c r="AJ132" s="733"/>
      <c r="AK132" s="734">
        <v>9.5028711119999993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481</v>
      </c>
      <c r="W133" s="708"/>
      <c r="X133" s="708"/>
      <c r="Y133" s="708"/>
      <c r="Z133" s="709"/>
      <c r="AA133" s="710">
        <v>9.1999999999999993</v>
      </c>
      <c r="AB133" s="711"/>
      <c r="AC133" s="711"/>
      <c r="AD133" s="711"/>
      <c r="AE133" s="712"/>
      <c r="AF133" s="710">
        <v>9.6999999999999993</v>
      </c>
      <c r="AG133" s="711"/>
      <c r="AH133" s="711"/>
      <c r="AI133" s="711"/>
      <c r="AJ133" s="712"/>
      <c r="AK133" s="710">
        <v>10.1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1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SMTaDXLyZrb92NG/il7yV5+DCBR62rVfTxQ8+UYUEqcCnldW+KDfEBrnBqW7b5AJ+UzWtYMgmDDLvIShMIKAw==" saltValue="H1unQxXMqmoXxE1HaLhf1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0" zoomScale="85" zoomScaleNormal="85" zoomScaleSheetLayoutView="85" workbookViewId="0">
      <selection activeCell="AZ24" sqref="AZ24"/>
    </sheetView>
  </sheetViews>
  <sheetFormatPr defaultColWidth="0" defaultRowHeight="13.5" customHeight="1" zeroHeight="1" x14ac:dyDescent="0.25"/>
  <cols>
    <col min="1" max="120" width="2.765625" style="242" customWidth="1"/>
    <col min="121" max="121" width="0" style="241" hidden="1" customWidth="1"/>
    <col min="122" max="16384" width="9" style="241" hidden="1"/>
  </cols>
  <sheetData>
    <row r="1" spans="1:120" ht="13.3"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3" x14ac:dyDescent="0.25"/>
    <row r="3" spans="1:120" ht="13.3" x14ac:dyDescent="0.25"/>
    <row r="4" spans="1:120" ht="13.3" x14ac:dyDescent="0.25"/>
    <row r="5" spans="1:120" ht="13.3" x14ac:dyDescent="0.25"/>
    <row r="6" spans="1:120" ht="13.3" x14ac:dyDescent="0.25"/>
    <row r="7" spans="1:120" ht="13.3" x14ac:dyDescent="0.25"/>
    <row r="8" spans="1:120" ht="13.3" x14ac:dyDescent="0.25"/>
    <row r="9" spans="1:120" ht="13.3" x14ac:dyDescent="0.25"/>
    <row r="10" spans="1:120" ht="13.3" x14ac:dyDescent="0.25"/>
    <row r="11" spans="1:120" ht="13.3" x14ac:dyDescent="0.25"/>
    <row r="12" spans="1:120" ht="13.3" x14ac:dyDescent="0.25"/>
    <row r="13" spans="1:120" ht="13.3" x14ac:dyDescent="0.25"/>
    <row r="14" spans="1:120" ht="13.3" x14ac:dyDescent="0.25"/>
    <row r="15" spans="1:120" ht="13.3" x14ac:dyDescent="0.25"/>
    <row r="16" spans="1:120" ht="13.3" x14ac:dyDescent="0.25">
      <c r="DP16" s="241"/>
    </row>
    <row r="17" spans="119:120" ht="13.3" x14ac:dyDescent="0.25">
      <c r="DP17" s="241"/>
    </row>
    <row r="18" spans="119:120" ht="13.3" x14ac:dyDescent="0.25"/>
    <row r="19" spans="119:120" ht="13.3" x14ac:dyDescent="0.25"/>
    <row r="20" spans="119:120" ht="13.3" x14ac:dyDescent="0.25">
      <c r="DO20" s="241"/>
      <c r="DP20" s="241"/>
    </row>
    <row r="21" spans="119:120" ht="13.3" x14ac:dyDescent="0.25">
      <c r="DP21" s="241"/>
    </row>
    <row r="22" spans="119:120" ht="13.3" x14ac:dyDescent="0.25"/>
    <row r="23" spans="119:120" ht="13.3" x14ac:dyDescent="0.25">
      <c r="DO23" s="241"/>
      <c r="DP23" s="241"/>
    </row>
    <row r="24" spans="119:120" ht="13.3" x14ac:dyDescent="0.25">
      <c r="DP24" s="241"/>
    </row>
    <row r="25" spans="119:120" ht="13.3" x14ac:dyDescent="0.25">
      <c r="DP25" s="241"/>
    </row>
    <row r="26" spans="119:120" ht="13.3" x14ac:dyDescent="0.25">
      <c r="DO26" s="241"/>
      <c r="DP26" s="241"/>
    </row>
    <row r="27" spans="119:120" ht="13.3" x14ac:dyDescent="0.25"/>
    <row r="28" spans="119:120" ht="13.3" x14ac:dyDescent="0.25">
      <c r="DO28" s="241"/>
      <c r="DP28" s="241"/>
    </row>
    <row r="29" spans="119:120" ht="13.3" x14ac:dyDescent="0.25">
      <c r="DP29" s="241"/>
    </row>
    <row r="30" spans="119:120" ht="13.3" x14ac:dyDescent="0.25"/>
    <row r="31" spans="119:120" ht="13.3" x14ac:dyDescent="0.25">
      <c r="DO31" s="241"/>
      <c r="DP31" s="241"/>
    </row>
    <row r="32" spans="119:120" ht="13.3" x14ac:dyDescent="0.25"/>
    <row r="33" spans="98:120" ht="13.3" x14ac:dyDescent="0.25">
      <c r="DO33" s="241"/>
      <c r="DP33" s="241"/>
    </row>
    <row r="34" spans="98:120" ht="13.3" x14ac:dyDescent="0.25">
      <c r="DM34" s="241"/>
    </row>
    <row r="35" spans="98:120" ht="13.3" x14ac:dyDescent="0.25">
      <c r="CT35" s="241"/>
      <c r="CU35" s="241"/>
      <c r="CV35" s="241"/>
      <c r="CY35" s="241"/>
      <c r="CZ35" s="241"/>
      <c r="DA35" s="241"/>
      <c r="DD35" s="241"/>
      <c r="DE35" s="241"/>
      <c r="DF35" s="241"/>
      <c r="DI35" s="241"/>
      <c r="DJ35" s="241"/>
      <c r="DK35" s="241"/>
      <c r="DM35" s="241"/>
      <c r="DN35" s="241"/>
      <c r="DO35" s="241"/>
      <c r="DP35" s="241"/>
    </row>
    <row r="36" spans="98:120" ht="13.3" x14ac:dyDescent="0.25"/>
    <row r="37" spans="98:120" ht="13.3" x14ac:dyDescent="0.25">
      <c r="CW37" s="241"/>
      <c r="DB37" s="241"/>
      <c r="DG37" s="241"/>
      <c r="DL37" s="241"/>
      <c r="DP37" s="241"/>
    </row>
    <row r="38" spans="98:120" ht="13.3"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3.3" x14ac:dyDescent="0.25"/>
    <row r="40" spans="98:120" ht="13.3" x14ac:dyDescent="0.25"/>
    <row r="41" spans="98:120" ht="13.3" x14ac:dyDescent="0.25"/>
    <row r="42" spans="98:120" ht="13.3" x14ac:dyDescent="0.25"/>
    <row r="43" spans="98:120" ht="13.3" x14ac:dyDescent="0.25"/>
    <row r="44" spans="98:120" ht="13.3" x14ac:dyDescent="0.25"/>
    <row r="45" spans="98:120" ht="13.3" x14ac:dyDescent="0.25"/>
    <row r="46" spans="98:120" ht="13.3" x14ac:dyDescent="0.25"/>
    <row r="47" spans="98:120" ht="13.3" x14ac:dyDescent="0.25"/>
    <row r="48" spans="98:120" ht="13.3" x14ac:dyDescent="0.25"/>
    <row r="49" spans="22:120" ht="13.3" x14ac:dyDescent="0.25">
      <c r="DN49" s="241"/>
      <c r="DO49" s="241"/>
      <c r="DP49" s="241"/>
    </row>
    <row r="50" spans="22:120" ht="13.3" x14ac:dyDescent="0.25"/>
    <row r="51" spans="22:120" ht="13.3" x14ac:dyDescent="0.25"/>
    <row r="52" spans="22:120" ht="13.3" x14ac:dyDescent="0.25"/>
    <row r="53" spans="22:120" ht="13.3" x14ac:dyDescent="0.25"/>
    <row r="54" spans="22:120" ht="13.3" x14ac:dyDescent="0.25"/>
    <row r="55" spans="22:120" ht="13.3" x14ac:dyDescent="0.25"/>
    <row r="56" spans="22:120" ht="13.3" x14ac:dyDescent="0.25"/>
    <row r="57" spans="22:120" ht="13.3" x14ac:dyDescent="0.25"/>
    <row r="58" spans="22:120" ht="13.3" x14ac:dyDescent="0.25"/>
    <row r="59" spans="22:120" ht="13.3" x14ac:dyDescent="0.25"/>
    <row r="60" spans="22:120" ht="13.3" x14ac:dyDescent="0.25"/>
    <row r="61" spans="22:120" ht="13.3" x14ac:dyDescent="0.25"/>
    <row r="62" spans="22:120" ht="13.3" x14ac:dyDescent="0.25"/>
    <row r="63" spans="22:120" ht="13.3" x14ac:dyDescent="0.25">
      <c r="W63" s="241"/>
      <c r="CS63" s="241"/>
      <c r="CX63" s="241"/>
      <c r="DC63" s="241"/>
      <c r="DH63" s="241"/>
    </row>
    <row r="64" spans="22:120" ht="13.3" x14ac:dyDescent="0.25">
      <c r="V64" s="241"/>
    </row>
    <row r="65" spans="15:120" ht="13.3"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3" x14ac:dyDescent="0.25">
      <c r="Q66" s="241"/>
      <c r="S66" s="241"/>
      <c r="U66" s="241"/>
      <c r="DM66" s="241"/>
    </row>
    <row r="67" spans="15:120" ht="13.3"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3" x14ac:dyDescent="0.25"/>
    <row r="69" spans="15:120" ht="13.3" x14ac:dyDescent="0.25"/>
    <row r="70" spans="15:120" ht="13.3" x14ac:dyDescent="0.25"/>
    <row r="71" spans="15:120" ht="13.3" x14ac:dyDescent="0.25"/>
    <row r="72" spans="15:120" ht="13.3" x14ac:dyDescent="0.25">
      <c r="DP72" s="241"/>
    </row>
    <row r="73" spans="15:120" ht="13.3" x14ac:dyDescent="0.25">
      <c r="DP73" s="241"/>
    </row>
    <row r="74" spans="15:120" ht="13.3" x14ac:dyDescent="0.25"/>
    <row r="75" spans="15:120" ht="13.3" x14ac:dyDescent="0.25"/>
    <row r="76" spans="15:120" ht="13.3" x14ac:dyDescent="0.25"/>
    <row r="77" spans="15:120" ht="13.3" x14ac:dyDescent="0.25"/>
    <row r="78" spans="15:120" ht="13.3" x14ac:dyDescent="0.25"/>
    <row r="79" spans="15:120" ht="13.3" x14ac:dyDescent="0.25"/>
    <row r="80" spans="15:120" ht="13.3" x14ac:dyDescent="0.25"/>
    <row r="81" spans="97:112" ht="13.3" x14ac:dyDescent="0.25"/>
    <row r="82" spans="97:112" ht="13.3" x14ac:dyDescent="0.25"/>
    <row r="83" spans="97:112" ht="13.3" x14ac:dyDescent="0.25"/>
    <row r="84" spans="97:112" ht="13.3" x14ac:dyDescent="0.25"/>
    <row r="85" spans="97:112" ht="13.3" x14ac:dyDescent="0.25"/>
    <row r="86" spans="97:112" ht="13.3" x14ac:dyDescent="0.25"/>
    <row r="87" spans="97:112" ht="13.3" x14ac:dyDescent="0.25"/>
    <row r="88" spans="97:112" ht="13.3" x14ac:dyDescent="0.25"/>
    <row r="89" spans="97:112" ht="13.3" x14ac:dyDescent="0.25"/>
    <row r="90" spans="97:112" ht="13.3" x14ac:dyDescent="0.25"/>
    <row r="91" spans="97:112" ht="13.3" x14ac:dyDescent="0.25"/>
    <row r="92" spans="97:112" ht="13.3" x14ac:dyDescent="0.25"/>
    <row r="93" spans="97:112" ht="13.3" x14ac:dyDescent="0.25"/>
    <row r="94" spans="97:112" ht="13.3" x14ac:dyDescent="0.25"/>
    <row r="95" spans="97:112" ht="13.3" x14ac:dyDescent="0.25"/>
    <row r="96" spans="97:112" ht="13.3" x14ac:dyDescent="0.25">
      <c r="CS96" s="241"/>
      <c r="CX96" s="241"/>
      <c r="DC96" s="241"/>
      <c r="DH96" s="241"/>
    </row>
    <row r="97" spans="24:120" ht="13.3" x14ac:dyDescent="0.25">
      <c r="CS97" s="241"/>
      <c r="CX97" s="241"/>
      <c r="DC97" s="241"/>
      <c r="DH97" s="241"/>
      <c r="DP97" s="242" t="s">
        <v>482</v>
      </c>
    </row>
    <row r="98" spans="24:120" ht="13.3" hidden="1" x14ac:dyDescent="0.25">
      <c r="CS98" s="241"/>
      <c r="CX98" s="241"/>
      <c r="DC98" s="241"/>
      <c r="DH98" s="241"/>
    </row>
    <row r="99" spans="24:120" ht="13.3"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3.3" hidden="1" x14ac:dyDescent="0.25">
      <c r="CT103" s="241"/>
      <c r="CV103" s="241"/>
      <c r="CW103" s="241"/>
      <c r="CY103" s="241"/>
      <c r="DA103" s="241"/>
      <c r="DB103" s="241"/>
      <c r="DD103" s="241"/>
      <c r="DF103" s="241"/>
      <c r="DG103" s="241"/>
      <c r="DI103" s="241"/>
      <c r="DK103" s="241"/>
      <c r="DL103" s="241"/>
      <c r="DM103" s="241"/>
      <c r="DN103" s="241"/>
      <c r="DO103" s="241"/>
      <c r="DP103" s="241"/>
    </row>
    <row r="104" spans="24:120" ht="13.3"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rJ/+SekOZ7qywgDK/PL9Yu9tt/mjX294cmaMfrbAznUhst/qTHng/OH/W+dh02K00weP30wZExZSBiGujOOqxw==" saltValue="2EEfs86bNz6sb3VnL766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2" zoomScaleNormal="100" zoomScaleSheetLayoutView="55" workbookViewId="0"/>
  </sheetViews>
  <sheetFormatPr defaultColWidth="0" defaultRowHeight="13.5" customHeight="1" zeroHeight="1" x14ac:dyDescent="0.25"/>
  <cols>
    <col min="1" max="116" width="2.69140625" style="242" customWidth="1"/>
    <col min="117" max="16384" width="9" style="241" hidden="1"/>
  </cols>
  <sheetData>
    <row r="1" spans="2:116" ht="13.3"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3" x14ac:dyDescent="0.25"/>
    <row r="3" spans="2:116" ht="13.3" x14ac:dyDescent="0.25"/>
    <row r="4" spans="2:116" ht="13.3"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3"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3" x14ac:dyDescent="0.25"/>
    <row r="7" spans="2:116" ht="13.3" x14ac:dyDescent="0.25"/>
    <row r="8" spans="2:116" ht="13.3" x14ac:dyDescent="0.25"/>
    <row r="9" spans="2:116" ht="13.3" x14ac:dyDescent="0.25"/>
    <row r="10" spans="2:116" ht="13.3" x14ac:dyDescent="0.25"/>
    <row r="11" spans="2:116" ht="13.3" x14ac:dyDescent="0.25"/>
    <row r="12" spans="2:116" ht="13.3" x14ac:dyDescent="0.25"/>
    <row r="13" spans="2:116" ht="13.3" x14ac:dyDescent="0.25"/>
    <row r="14" spans="2:116" ht="13.3" x14ac:dyDescent="0.25"/>
    <row r="15" spans="2:116" ht="13.3" x14ac:dyDescent="0.25"/>
    <row r="16" spans="2:116" ht="13.3" x14ac:dyDescent="0.25"/>
    <row r="17" spans="9:116" ht="13.3" x14ac:dyDescent="0.25"/>
    <row r="18" spans="9:116" ht="13.3"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3" x14ac:dyDescent="0.25"/>
    <row r="20" spans="9:116" ht="13.3" x14ac:dyDescent="0.25"/>
    <row r="21" spans="9:116" ht="13.3" x14ac:dyDescent="0.25">
      <c r="DL21" s="241"/>
    </row>
    <row r="22" spans="9:116" ht="13.3" x14ac:dyDescent="0.25">
      <c r="DI22" s="241"/>
      <c r="DJ22" s="241"/>
      <c r="DK22" s="241"/>
      <c r="DL22" s="241"/>
    </row>
    <row r="23" spans="9:116" ht="13.3" x14ac:dyDescent="0.25">
      <c r="CY23" s="241"/>
      <c r="CZ23" s="241"/>
      <c r="DA23" s="241"/>
      <c r="DB23" s="241"/>
      <c r="DC23" s="241"/>
      <c r="DD23" s="241"/>
      <c r="DE23" s="241"/>
      <c r="DF23" s="241"/>
      <c r="DG23" s="241"/>
      <c r="DH23" s="241"/>
      <c r="DI23" s="241"/>
      <c r="DJ23" s="241"/>
      <c r="DK23" s="241"/>
      <c r="DL23" s="241"/>
    </row>
    <row r="24" spans="9:116" ht="13.3" x14ac:dyDescent="0.25"/>
    <row r="25" spans="9:116" ht="13.3" x14ac:dyDescent="0.25"/>
    <row r="26" spans="9:116" ht="13.3" x14ac:dyDescent="0.25"/>
    <row r="27" spans="9:116" ht="13.3" x14ac:dyDescent="0.25"/>
    <row r="28" spans="9:116" ht="13.3" x14ac:dyDescent="0.25"/>
    <row r="29" spans="9:116" ht="13.3" x14ac:dyDescent="0.25"/>
    <row r="30" spans="9:116" ht="13.3" x14ac:dyDescent="0.25"/>
    <row r="31" spans="9:116" ht="13.3" x14ac:dyDescent="0.25"/>
    <row r="32" spans="9:116" ht="13.3" x14ac:dyDescent="0.25"/>
    <row r="33" spans="15:116" ht="13.3" x14ac:dyDescent="0.25"/>
    <row r="34" spans="15:116" ht="13.3" x14ac:dyDescent="0.25"/>
    <row r="35" spans="15:116" ht="13.3" x14ac:dyDescent="0.25">
      <c r="CZ35" s="241"/>
      <c r="DA35" s="241"/>
      <c r="DB35" s="241"/>
      <c r="DC35" s="241"/>
      <c r="DD35" s="241"/>
      <c r="DE35" s="241"/>
      <c r="DF35" s="241"/>
      <c r="DG35" s="241"/>
      <c r="DH35" s="241"/>
      <c r="DI35" s="241"/>
      <c r="DJ35" s="241"/>
      <c r="DK35" s="241"/>
      <c r="DL35" s="241"/>
    </row>
    <row r="36" spans="15:116" ht="13.3" x14ac:dyDescent="0.25"/>
    <row r="37" spans="15:116" ht="13.3" x14ac:dyDescent="0.25">
      <c r="DL37" s="241"/>
    </row>
    <row r="38" spans="15:116" ht="13.3" x14ac:dyDescent="0.25">
      <c r="DI38" s="241"/>
      <c r="DJ38" s="241"/>
      <c r="DK38" s="241"/>
      <c r="DL38" s="241"/>
    </row>
    <row r="39" spans="15:116" ht="13.3" x14ac:dyDescent="0.25"/>
    <row r="40" spans="15:116" ht="13.3" x14ac:dyDescent="0.25"/>
    <row r="41" spans="15:116" ht="13.3" x14ac:dyDescent="0.25"/>
    <row r="42" spans="15:116" ht="13.3" x14ac:dyDescent="0.25"/>
    <row r="43" spans="15:116" ht="13.3"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3" x14ac:dyDescent="0.25">
      <c r="DL44" s="241"/>
    </row>
    <row r="45" spans="15:116" ht="13.3" x14ac:dyDescent="0.25"/>
    <row r="46" spans="15:116" ht="13.3" x14ac:dyDescent="0.25">
      <c r="DA46" s="241"/>
      <c r="DB46" s="241"/>
      <c r="DC46" s="241"/>
      <c r="DD46" s="241"/>
      <c r="DE46" s="241"/>
      <c r="DF46" s="241"/>
      <c r="DG46" s="241"/>
      <c r="DH46" s="241"/>
      <c r="DI46" s="241"/>
      <c r="DJ46" s="241"/>
      <c r="DK46" s="241"/>
      <c r="DL46" s="241"/>
    </row>
    <row r="47" spans="15:116" ht="13.3" x14ac:dyDescent="0.25"/>
    <row r="48" spans="15:116" ht="13.3" x14ac:dyDescent="0.25"/>
    <row r="49" spans="104:116" ht="13.3" x14ac:dyDescent="0.25"/>
    <row r="50" spans="104:116" ht="13.3" x14ac:dyDescent="0.25">
      <c r="CZ50" s="241"/>
      <c r="DA50" s="241"/>
      <c r="DB50" s="241"/>
      <c r="DC50" s="241"/>
      <c r="DD50" s="241"/>
      <c r="DE50" s="241"/>
      <c r="DF50" s="241"/>
      <c r="DG50" s="241"/>
      <c r="DH50" s="241"/>
      <c r="DI50" s="241"/>
      <c r="DJ50" s="241"/>
      <c r="DK50" s="241"/>
      <c r="DL50" s="241"/>
    </row>
    <row r="51" spans="104:116" ht="13.3" x14ac:dyDescent="0.25"/>
    <row r="52" spans="104:116" ht="13.3" x14ac:dyDescent="0.25"/>
    <row r="53" spans="104:116" ht="13.3" x14ac:dyDescent="0.25">
      <c r="DL53" s="241"/>
    </row>
    <row r="54" spans="104:116" ht="13.3" x14ac:dyDescent="0.25"/>
    <row r="55" spans="104:116" ht="13.3" x14ac:dyDescent="0.25"/>
    <row r="56" spans="104:116" ht="13.3" x14ac:dyDescent="0.25"/>
    <row r="57" spans="104:116" ht="13.3" x14ac:dyDescent="0.25"/>
    <row r="58" spans="104:116" ht="13.3" x14ac:dyDescent="0.25"/>
    <row r="59" spans="104:116" ht="13.3" x14ac:dyDescent="0.25"/>
    <row r="60" spans="104:116" ht="13.3" x14ac:dyDescent="0.25"/>
    <row r="61" spans="104:116" ht="13.3" x14ac:dyDescent="0.25"/>
    <row r="62" spans="104:116" ht="13.3" x14ac:dyDescent="0.25"/>
    <row r="63" spans="104:116" ht="13.3" x14ac:dyDescent="0.25"/>
    <row r="64" spans="104:116" ht="13.3" x14ac:dyDescent="0.25"/>
    <row r="65" spans="107:116" ht="13.3" x14ac:dyDescent="0.25"/>
    <row r="66" spans="107:116" ht="13.3" x14ac:dyDescent="0.25"/>
    <row r="67" spans="107:116" ht="13.3" x14ac:dyDescent="0.25">
      <c r="DC67" s="241"/>
      <c r="DD67" s="241"/>
      <c r="DE67" s="241"/>
      <c r="DF67" s="241"/>
      <c r="DG67" s="241"/>
      <c r="DH67" s="241"/>
      <c r="DI67" s="241"/>
      <c r="DJ67" s="241"/>
      <c r="DK67" s="241"/>
      <c r="DL67" s="241"/>
    </row>
    <row r="68" spans="107:116" ht="13.3" x14ac:dyDescent="0.25"/>
    <row r="69" spans="107:116" ht="13.3" x14ac:dyDescent="0.25"/>
    <row r="70" spans="107:116" ht="13.3" x14ac:dyDescent="0.25"/>
    <row r="71" spans="107:116" ht="13.3" x14ac:dyDescent="0.25"/>
    <row r="72" spans="107:116" ht="13.3" x14ac:dyDescent="0.25"/>
    <row r="73" spans="107:116" ht="13.3" x14ac:dyDescent="0.25"/>
    <row r="74" spans="107:116" ht="13.3" x14ac:dyDescent="0.25"/>
    <row r="75" spans="107:116" ht="13.3" x14ac:dyDescent="0.25"/>
    <row r="76" spans="107:116" ht="13.3" x14ac:dyDescent="0.25"/>
    <row r="77" spans="107:116" ht="13.3" x14ac:dyDescent="0.25"/>
    <row r="78" spans="107:116" ht="13.3" x14ac:dyDescent="0.25"/>
    <row r="79" spans="107:116" ht="13.3" x14ac:dyDescent="0.25"/>
    <row r="80" spans="107:116"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sheetData>
  <sheetProtection algorithmName="SHA-512" hashValue="zIL/B3IZqwV07yU4ypelHHd077liaaa6Nr/88f2pDngEcCcXid5feCn7PlWO6TmWCLBVhsf7OTxox1bam09bwQ==" saltValue="gYsIlyy4lB13sduiBz/Z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1" zoomScale="70" zoomScaleSheetLayoutView="70" workbookViewId="0"/>
  </sheetViews>
  <sheetFormatPr defaultColWidth="0" defaultRowHeight="13.5" customHeight="1" zeroHeight="1" x14ac:dyDescent="0.25"/>
  <cols>
    <col min="1" max="36" width="2.4609375" style="243" customWidth="1"/>
    <col min="37" max="44" width="17" style="243" customWidth="1"/>
    <col min="45" max="45" width="6.07421875" style="249" customWidth="1"/>
    <col min="46" max="46" width="3" style="247" customWidth="1"/>
    <col min="47" max="47" width="19.07421875" style="243" hidden="1" customWidth="1"/>
    <col min="48" max="52" width="12.69140625" style="243" hidden="1" customWidth="1"/>
    <col min="53" max="16384" width="8.69140625" style="243" hidden="1"/>
  </cols>
  <sheetData>
    <row r="1" spans="1:46" ht="13.3" x14ac:dyDescent="0.25">
      <c r="AS1" s="243"/>
      <c r="AT1" s="243"/>
    </row>
    <row r="2" spans="1:46" ht="13.3" x14ac:dyDescent="0.25">
      <c r="AS2" s="243"/>
      <c r="AT2" s="243"/>
    </row>
    <row r="3" spans="1:46" ht="13.3" x14ac:dyDescent="0.25">
      <c r="AS3" s="243"/>
      <c r="AT3" s="243"/>
    </row>
    <row r="4" spans="1:46" ht="13.3" x14ac:dyDescent="0.25">
      <c r="AS4" s="243"/>
      <c r="AT4" s="243"/>
    </row>
    <row r="5" spans="1:46" ht="16.75" x14ac:dyDescent="0.2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3" x14ac:dyDescent="0.25">
      <c r="A6" s="247"/>
      <c r="AK6" s="248" t="s">
        <v>484</v>
      </c>
      <c r="AL6" s="248"/>
      <c r="AM6" s="248"/>
      <c r="AN6" s="248"/>
    </row>
    <row r="7" spans="1:46" ht="13.5" customHeight="1" x14ac:dyDescent="0.25">
      <c r="A7" s="247"/>
      <c r="AK7" s="250"/>
      <c r="AL7" s="251"/>
      <c r="AM7" s="251"/>
      <c r="AN7" s="252"/>
      <c r="AO7" s="1105" t="s">
        <v>485</v>
      </c>
      <c r="AP7" s="253"/>
      <c r="AQ7" s="254" t="s">
        <v>486</v>
      </c>
      <c r="AR7" s="255"/>
    </row>
    <row r="8" spans="1:46" ht="13.3" x14ac:dyDescent="0.25">
      <c r="A8" s="247"/>
      <c r="AK8" s="256"/>
      <c r="AL8" s="257"/>
      <c r="AM8" s="257"/>
      <c r="AN8" s="258"/>
      <c r="AO8" s="1106"/>
      <c r="AP8" s="259" t="s">
        <v>487</v>
      </c>
      <c r="AQ8" s="260" t="s">
        <v>488</v>
      </c>
      <c r="AR8" s="261" t="s">
        <v>489</v>
      </c>
    </row>
    <row r="9" spans="1:46" ht="13.3" x14ac:dyDescent="0.25">
      <c r="A9" s="247"/>
      <c r="AK9" s="1117" t="s">
        <v>490</v>
      </c>
      <c r="AL9" s="1118"/>
      <c r="AM9" s="1118"/>
      <c r="AN9" s="1119"/>
      <c r="AO9" s="262">
        <v>6870103</v>
      </c>
      <c r="AP9" s="262">
        <v>123439</v>
      </c>
      <c r="AQ9" s="263">
        <v>95899</v>
      </c>
      <c r="AR9" s="264">
        <v>28.7</v>
      </c>
    </row>
    <row r="10" spans="1:46" ht="13.5" customHeight="1" x14ac:dyDescent="0.25">
      <c r="A10" s="247"/>
      <c r="AK10" s="1117" t="s">
        <v>491</v>
      </c>
      <c r="AL10" s="1118"/>
      <c r="AM10" s="1118"/>
      <c r="AN10" s="1119"/>
      <c r="AO10" s="265">
        <v>7217</v>
      </c>
      <c r="AP10" s="265">
        <v>130</v>
      </c>
      <c r="AQ10" s="266">
        <v>7418</v>
      </c>
      <c r="AR10" s="267">
        <v>-98.2</v>
      </c>
    </row>
    <row r="11" spans="1:46" ht="13.5" customHeight="1" x14ac:dyDescent="0.25">
      <c r="A11" s="247"/>
      <c r="AK11" s="1117" t="s">
        <v>492</v>
      </c>
      <c r="AL11" s="1118"/>
      <c r="AM11" s="1118"/>
      <c r="AN11" s="1119"/>
      <c r="AO11" s="265">
        <v>11915</v>
      </c>
      <c r="AP11" s="265">
        <v>214</v>
      </c>
      <c r="AQ11" s="266">
        <v>1842</v>
      </c>
      <c r="AR11" s="267">
        <v>-88.4</v>
      </c>
    </row>
    <row r="12" spans="1:46" ht="13.5" customHeight="1" x14ac:dyDescent="0.25">
      <c r="A12" s="247"/>
      <c r="AK12" s="1117" t="s">
        <v>493</v>
      </c>
      <c r="AL12" s="1118"/>
      <c r="AM12" s="1118"/>
      <c r="AN12" s="1119"/>
      <c r="AO12" s="265" t="s">
        <v>494</v>
      </c>
      <c r="AP12" s="265" t="s">
        <v>494</v>
      </c>
      <c r="AQ12" s="266">
        <v>18</v>
      </c>
      <c r="AR12" s="267" t="s">
        <v>494</v>
      </c>
    </row>
    <row r="13" spans="1:46" ht="13.5" customHeight="1" x14ac:dyDescent="0.25">
      <c r="A13" s="247"/>
      <c r="AK13" s="1117" t="s">
        <v>495</v>
      </c>
      <c r="AL13" s="1118"/>
      <c r="AM13" s="1118"/>
      <c r="AN13" s="1119"/>
      <c r="AO13" s="265">
        <v>278697</v>
      </c>
      <c r="AP13" s="265">
        <v>5007</v>
      </c>
      <c r="AQ13" s="266">
        <v>3674</v>
      </c>
      <c r="AR13" s="267">
        <v>36.299999999999997</v>
      </c>
    </row>
    <row r="14" spans="1:46" ht="13.5" customHeight="1" x14ac:dyDescent="0.25">
      <c r="A14" s="247"/>
      <c r="AK14" s="1117" t="s">
        <v>496</v>
      </c>
      <c r="AL14" s="1118"/>
      <c r="AM14" s="1118"/>
      <c r="AN14" s="1119"/>
      <c r="AO14" s="265" t="s">
        <v>494</v>
      </c>
      <c r="AP14" s="265" t="s">
        <v>494</v>
      </c>
      <c r="AQ14" s="266">
        <v>2040</v>
      </c>
      <c r="AR14" s="267" t="s">
        <v>494</v>
      </c>
    </row>
    <row r="15" spans="1:46" ht="13.5" customHeight="1" x14ac:dyDescent="0.25">
      <c r="A15" s="247"/>
      <c r="AK15" s="1120" t="s">
        <v>497</v>
      </c>
      <c r="AL15" s="1121"/>
      <c r="AM15" s="1121"/>
      <c r="AN15" s="1122"/>
      <c r="AO15" s="265">
        <v>-319991</v>
      </c>
      <c r="AP15" s="265">
        <v>-5749</v>
      </c>
      <c r="AQ15" s="266">
        <v>-5724</v>
      </c>
      <c r="AR15" s="267">
        <v>0.4</v>
      </c>
    </row>
    <row r="16" spans="1:46" ht="13.3" x14ac:dyDescent="0.25">
      <c r="A16" s="247"/>
      <c r="AK16" s="1120" t="s">
        <v>177</v>
      </c>
      <c r="AL16" s="1121"/>
      <c r="AM16" s="1121"/>
      <c r="AN16" s="1122"/>
      <c r="AO16" s="265">
        <v>6847941</v>
      </c>
      <c r="AP16" s="265">
        <v>123040</v>
      </c>
      <c r="AQ16" s="266">
        <v>105167</v>
      </c>
      <c r="AR16" s="267">
        <v>17</v>
      </c>
    </row>
    <row r="17" spans="1:46" ht="13.3" x14ac:dyDescent="0.25">
      <c r="A17" s="247"/>
    </row>
    <row r="18" spans="1:46" ht="13.3" x14ac:dyDescent="0.25">
      <c r="A18" s="247"/>
      <c r="AQ18" s="268"/>
      <c r="AR18" s="268"/>
    </row>
    <row r="19" spans="1:46" ht="13.3" x14ac:dyDescent="0.25">
      <c r="A19" s="247"/>
      <c r="AK19" s="243" t="s">
        <v>498</v>
      </c>
    </row>
    <row r="20" spans="1:46" ht="13.3" x14ac:dyDescent="0.25">
      <c r="A20" s="247"/>
      <c r="AK20" s="269"/>
      <c r="AL20" s="270"/>
      <c r="AM20" s="270"/>
      <c r="AN20" s="271"/>
      <c r="AO20" s="272" t="s">
        <v>499</v>
      </c>
      <c r="AP20" s="273" t="s">
        <v>500</v>
      </c>
      <c r="AQ20" s="274" t="s">
        <v>501</v>
      </c>
      <c r="AR20" s="275"/>
    </row>
    <row r="21" spans="1:46" s="248" customFormat="1" ht="13.3" x14ac:dyDescent="0.25">
      <c r="A21" s="276"/>
      <c r="AK21" s="1123" t="s">
        <v>502</v>
      </c>
      <c r="AL21" s="1124"/>
      <c r="AM21" s="1124"/>
      <c r="AN21" s="1125"/>
      <c r="AO21" s="277">
        <v>11.01</v>
      </c>
      <c r="AP21" s="278">
        <v>8.91</v>
      </c>
      <c r="AQ21" s="279">
        <v>2.1</v>
      </c>
      <c r="AS21" s="280"/>
      <c r="AT21" s="276"/>
    </row>
    <row r="22" spans="1:46" s="248" customFormat="1" ht="13.3" x14ac:dyDescent="0.25">
      <c r="A22" s="276"/>
      <c r="AK22" s="1123" t="s">
        <v>503</v>
      </c>
      <c r="AL22" s="1124"/>
      <c r="AM22" s="1124"/>
      <c r="AN22" s="1125"/>
      <c r="AO22" s="281">
        <v>96.1</v>
      </c>
      <c r="AP22" s="282">
        <v>97.6</v>
      </c>
      <c r="AQ22" s="283">
        <v>-1.5</v>
      </c>
      <c r="AR22" s="268"/>
      <c r="AS22" s="280"/>
      <c r="AT22" s="276"/>
    </row>
    <row r="23" spans="1:46" s="248" customFormat="1" ht="13.3" x14ac:dyDescent="0.25">
      <c r="A23" s="276"/>
      <c r="AP23" s="268"/>
      <c r="AQ23" s="268"/>
      <c r="AR23" s="268"/>
      <c r="AS23" s="280"/>
      <c r="AT23" s="276"/>
    </row>
    <row r="24" spans="1:46" s="248" customFormat="1" ht="13.3" x14ac:dyDescent="0.25">
      <c r="A24" s="276"/>
      <c r="AP24" s="268"/>
      <c r="AQ24" s="268"/>
      <c r="AR24" s="268"/>
      <c r="AS24" s="280"/>
      <c r="AT24" s="276"/>
    </row>
    <row r="25" spans="1:46" s="248" customFormat="1" ht="13.3"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3" x14ac:dyDescent="0.25">
      <c r="A26" s="1116" t="s">
        <v>504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3" x14ac:dyDescent="0.25">
      <c r="A27" s="288"/>
      <c r="AS27" s="243"/>
      <c r="AT27" s="243"/>
    </row>
    <row r="28" spans="1:46" ht="16.75" x14ac:dyDescent="0.2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3" x14ac:dyDescent="0.25">
      <c r="A29" s="247"/>
      <c r="AK29" s="248" t="s">
        <v>506</v>
      </c>
      <c r="AL29" s="248"/>
      <c r="AM29" s="248"/>
      <c r="AN29" s="248"/>
      <c r="AS29" s="290"/>
    </row>
    <row r="30" spans="1:46" ht="13.5" customHeight="1" x14ac:dyDescent="0.25">
      <c r="A30" s="247"/>
      <c r="AK30" s="250"/>
      <c r="AL30" s="251"/>
      <c r="AM30" s="251"/>
      <c r="AN30" s="252"/>
      <c r="AO30" s="1105" t="s">
        <v>485</v>
      </c>
      <c r="AP30" s="253"/>
      <c r="AQ30" s="254" t="s">
        <v>486</v>
      </c>
      <c r="AR30" s="255"/>
    </row>
    <row r="31" spans="1:46" ht="13.3" x14ac:dyDescent="0.25">
      <c r="A31" s="247"/>
      <c r="AK31" s="256"/>
      <c r="AL31" s="257"/>
      <c r="AM31" s="257"/>
      <c r="AN31" s="258"/>
      <c r="AO31" s="1106"/>
      <c r="AP31" s="259" t="s">
        <v>487</v>
      </c>
      <c r="AQ31" s="260" t="s">
        <v>488</v>
      </c>
      <c r="AR31" s="261" t="s">
        <v>489</v>
      </c>
    </row>
    <row r="32" spans="1:46" ht="27" customHeight="1" x14ac:dyDescent="0.25">
      <c r="A32" s="247"/>
      <c r="AK32" s="1107" t="s">
        <v>507</v>
      </c>
      <c r="AL32" s="1108"/>
      <c r="AM32" s="1108"/>
      <c r="AN32" s="1109"/>
      <c r="AO32" s="291">
        <v>4242285</v>
      </c>
      <c r="AP32" s="291">
        <v>76223</v>
      </c>
      <c r="AQ32" s="292">
        <v>63956</v>
      </c>
      <c r="AR32" s="293">
        <v>19.2</v>
      </c>
    </row>
    <row r="33" spans="1:46" ht="13.5" customHeight="1" x14ac:dyDescent="0.25">
      <c r="A33" s="247"/>
      <c r="AK33" s="1107" t="s">
        <v>508</v>
      </c>
      <c r="AL33" s="1108"/>
      <c r="AM33" s="1108"/>
      <c r="AN33" s="1109"/>
      <c r="AO33" s="291" t="s">
        <v>494</v>
      </c>
      <c r="AP33" s="291" t="s">
        <v>494</v>
      </c>
      <c r="AQ33" s="292" t="s">
        <v>494</v>
      </c>
      <c r="AR33" s="293" t="s">
        <v>494</v>
      </c>
    </row>
    <row r="34" spans="1:46" ht="27" customHeight="1" x14ac:dyDescent="0.25">
      <c r="A34" s="247"/>
      <c r="AK34" s="1107" t="s">
        <v>509</v>
      </c>
      <c r="AL34" s="1108"/>
      <c r="AM34" s="1108"/>
      <c r="AN34" s="1109"/>
      <c r="AO34" s="291" t="s">
        <v>494</v>
      </c>
      <c r="AP34" s="291" t="s">
        <v>494</v>
      </c>
      <c r="AQ34" s="292">
        <v>4</v>
      </c>
      <c r="AR34" s="293" t="s">
        <v>494</v>
      </c>
    </row>
    <row r="35" spans="1:46" ht="27" customHeight="1" x14ac:dyDescent="0.25">
      <c r="A35" s="247"/>
      <c r="AK35" s="1107" t="s">
        <v>510</v>
      </c>
      <c r="AL35" s="1108"/>
      <c r="AM35" s="1108"/>
      <c r="AN35" s="1109"/>
      <c r="AO35" s="291">
        <v>269766</v>
      </c>
      <c r="AP35" s="291">
        <v>4847</v>
      </c>
      <c r="AQ35" s="292">
        <v>14498</v>
      </c>
      <c r="AR35" s="293">
        <v>-66.599999999999994</v>
      </c>
    </row>
    <row r="36" spans="1:46" ht="27" customHeight="1" x14ac:dyDescent="0.25">
      <c r="A36" s="247"/>
      <c r="AK36" s="1107" t="s">
        <v>511</v>
      </c>
      <c r="AL36" s="1108"/>
      <c r="AM36" s="1108"/>
      <c r="AN36" s="1109"/>
      <c r="AO36" s="291" t="s">
        <v>494</v>
      </c>
      <c r="AP36" s="291" t="s">
        <v>494</v>
      </c>
      <c r="AQ36" s="292">
        <v>1993</v>
      </c>
      <c r="AR36" s="293" t="s">
        <v>494</v>
      </c>
    </row>
    <row r="37" spans="1:46" ht="13.5" customHeight="1" x14ac:dyDescent="0.25">
      <c r="A37" s="247"/>
      <c r="AK37" s="1107" t="s">
        <v>512</v>
      </c>
      <c r="AL37" s="1108"/>
      <c r="AM37" s="1108"/>
      <c r="AN37" s="1109"/>
      <c r="AO37" s="291" t="s">
        <v>494</v>
      </c>
      <c r="AP37" s="291" t="s">
        <v>494</v>
      </c>
      <c r="AQ37" s="292">
        <v>407</v>
      </c>
      <c r="AR37" s="293" t="s">
        <v>494</v>
      </c>
    </row>
    <row r="38" spans="1:46" ht="27" customHeight="1" x14ac:dyDescent="0.25">
      <c r="A38" s="247"/>
      <c r="AK38" s="1110" t="s">
        <v>513</v>
      </c>
      <c r="AL38" s="1111"/>
      <c r="AM38" s="1111"/>
      <c r="AN38" s="1112"/>
      <c r="AO38" s="294" t="s">
        <v>494</v>
      </c>
      <c r="AP38" s="294" t="s">
        <v>494</v>
      </c>
      <c r="AQ38" s="295">
        <v>1</v>
      </c>
      <c r="AR38" s="283" t="s">
        <v>494</v>
      </c>
      <c r="AS38" s="290"/>
    </row>
    <row r="39" spans="1:46" ht="13.3" x14ac:dyDescent="0.25">
      <c r="A39" s="247"/>
      <c r="AK39" s="1110" t="s">
        <v>514</v>
      </c>
      <c r="AL39" s="1111"/>
      <c r="AM39" s="1111"/>
      <c r="AN39" s="1112"/>
      <c r="AO39" s="291">
        <v>-97317</v>
      </c>
      <c r="AP39" s="291">
        <v>-1749</v>
      </c>
      <c r="AQ39" s="292">
        <v>-3355</v>
      </c>
      <c r="AR39" s="293">
        <v>-47.9</v>
      </c>
      <c r="AS39" s="290"/>
    </row>
    <row r="40" spans="1:46" ht="27" customHeight="1" x14ac:dyDescent="0.25">
      <c r="A40" s="247"/>
      <c r="AK40" s="1107" t="s">
        <v>515</v>
      </c>
      <c r="AL40" s="1108"/>
      <c r="AM40" s="1108"/>
      <c r="AN40" s="1109"/>
      <c r="AO40" s="291">
        <v>-2788426</v>
      </c>
      <c r="AP40" s="291">
        <v>-50101</v>
      </c>
      <c r="AQ40" s="292">
        <v>-53996</v>
      </c>
      <c r="AR40" s="293">
        <v>-7.2</v>
      </c>
      <c r="AS40" s="290"/>
    </row>
    <row r="41" spans="1:46" ht="13.3" x14ac:dyDescent="0.25">
      <c r="A41" s="247"/>
      <c r="AK41" s="1113" t="s">
        <v>287</v>
      </c>
      <c r="AL41" s="1114"/>
      <c r="AM41" s="1114"/>
      <c r="AN41" s="1115"/>
      <c r="AO41" s="291">
        <v>1626308</v>
      </c>
      <c r="AP41" s="291">
        <v>29221</v>
      </c>
      <c r="AQ41" s="292">
        <v>23508</v>
      </c>
      <c r="AR41" s="293">
        <v>24.3</v>
      </c>
      <c r="AS41" s="290"/>
    </row>
    <row r="42" spans="1:46" ht="13.3" x14ac:dyDescent="0.25">
      <c r="A42" s="247"/>
      <c r="AK42" s="296"/>
      <c r="AQ42" s="268"/>
      <c r="AR42" s="268"/>
      <c r="AS42" s="290"/>
    </row>
    <row r="43" spans="1:46" ht="13.3" x14ac:dyDescent="0.25">
      <c r="A43" s="247"/>
      <c r="AP43" s="297"/>
      <c r="AQ43" s="268"/>
      <c r="AS43" s="290"/>
    </row>
    <row r="44" spans="1:46" ht="13.3" x14ac:dyDescent="0.25">
      <c r="A44" s="247"/>
      <c r="AQ44" s="268"/>
    </row>
    <row r="45" spans="1:46" ht="13.3"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3"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516</v>
      </c>
    </row>
    <row r="48" spans="1:46" ht="13.3" x14ac:dyDescent="0.25">
      <c r="A48" s="247"/>
      <c r="AK48" s="301" t="s">
        <v>517</v>
      </c>
      <c r="AL48" s="301"/>
      <c r="AM48" s="301"/>
      <c r="AN48" s="301"/>
      <c r="AO48" s="301"/>
      <c r="AP48" s="301"/>
      <c r="AQ48" s="302"/>
      <c r="AR48" s="301"/>
    </row>
    <row r="49" spans="1:44" ht="13.5" customHeight="1" x14ac:dyDescent="0.25">
      <c r="A49" s="247"/>
      <c r="AK49" s="303"/>
      <c r="AL49" s="304"/>
      <c r="AM49" s="1100" t="s">
        <v>485</v>
      </c>
      <c r="AN49" s="1102" t="s">
        <v>518</v>
      </c>
      <c r="AO49" s="1103"/>
      <c r="AP49" s="1103"/>
      <c r="AQ49" s="1103"/>
      <c r="AR49" s="1104"/>
    </row>
    <row r="50" spans="1:44" ht="13.3" x14ac:dyDescent="0.25">
      <c r="A50" s="247"/>
      <c r="AK50" s="305"/>
      <c r="AL50" s="306"/>
      <c r="AM50" s="1101"/>
      <c r="AN50" s="307" t="s">
        <v>519</v>
      </c>
      <c r="AO50" s="308" t="s">
        <v>520</v>
      </c>
      <c r="AP50" s="309" t="s">
        <v>521</v>
      </c>
      <c r="AQ50" s="310" t="s">
        <v>522</v>
      </c>
      <c r="AR50" s="311" t="s">
        <v>523</v>
      </c>
    </row>
    <row r="51" spans="1:44" ht="13.3" x14ac:dyDescent="0.25">
      <c r="A51" s="247"/>
      <c r="AK51" s="303" t="s">
        <v>524</v>
      </c>
      <c r="AL51" s="304"/>
      <c r="AM51" s="312">
        <v>14987018</v>
      </c>
      <c r="AN51" s="313">
        <v>269662</v>
      </c>
      <c r="AO51" s="314">
        <v>19.899999999999999</v>
      </c>
      <c r="AP51" s="315">
        <v>70329</v>
      </c>
      <c r="AQ51" s="316">
        <v>0.2</v>
      </c>
      <c r="AR51" s="317">
        <v>19.7</v>
      </c>
    </row>
    <row r="52" spans="1:44" ht="13.3" x14ac:dyDescent="0.25">
      <c r="A52" s="247"/>
      <c r="AK52" s="318"/>
      <c r="AL52" s="319" t="s">
        <v>525</v>
      </c>
      <c r="AM52" s="320">
        <v>9111436</v>
      </c>
      <c r="AN52" s="321">
        <v>163943</v>
      </c>
      <c r="AO52" s="322">
        <v>70.900000000000006</v>
      </c>
      <c r="AP52" s="323">
        <v>39403</v>
      </c>
      <c r="AQ52" s="324">
        <v>9.1</v>
      </c>
      <c r="AR52" s="325">
        <v>61.8</v>
      </c>
    </row>
    <row r="53" spans="1:44" ht="13.3" x14ac:dyDescent="0.25">
      <c r="A53" s="247"/>
      <c r="AK53" s="303" t="s">
        <v>526</v>
      </c>
      <c r="AL53" s="304"/>
      <c r="AM53" s="312">
        <v>5641915</v>
      </c>
      <c r="AN53" s="313">
        <v>101718</v>
      </c>
      <c r="AO53" s="314">
        <v>-62.3</v>
      </c>
      <c r="AP53" s="315">
        <v>71871</v>
      </c>
      <c r="AQ53" s="316">
        <v>2.2000000000000002</v>
      </c>
      <c r="AR53" s="317">
        <v>-64.5</v>
      </c>
    </row>
    <row r="54" spans="1:44" ht="13.3" x14ac:dyDescent="0.25">
      <c r="A54" s="247"/>
      <c r="AK54" s="318"/>
      <c r="AL54" s="319" t="s">
        <v>525</v>
      </c>
      <c r="AM54" s="320">
        <v>590949</v>
      </c>
      <c r="AN54" s="321">
        <v>10654</v>
      </c>
      <c r="AO54" s="322">
        <v>-93.5</v>
      </c>
      <c r="AP54" s="323">
        <v>38232</v>
      </c>
      <c r="AQ54" s="324">
        <v>-3</v>
      </c>
      <c r="AR54" s="325">
        <v>-90.5</v>
      </c>
    </row>
    <row r="55" spans="1:44" ht="13.3" x14ac:dyDescent="0.25">
      <c r="A55" s="247"/>
      <c r="AK55" s="303" t="s">
        <v>527</v>
      </c>
      <c r="AL55" s="304"/>
      <c r="AM55" s="312">
        <v>4472673</v>
      </c>
      <c r="AN55" s="313">
        <v>80499</v>
      </c>
      <c r="AO55" s="314">
        <v>-20.9</v>
      </c>
      <c r="AP55" s="315">
        <v>71807</v>
      </c>
      <c r="AQ55" s="316">
        <v>-0.1</v>
      </c>
      <c r="AR55" s="317">
        <v>-20.8</v>
      </c>
    </row>
    <row r="56" spans="1:44" ht="13.3" x14ac:dyDescent="0.25">
      <c r="A56" s="247"/>
      <c r="AK56" s="318"/>
      <c r="AL56" s="319" t="s">
        <v>525</v>
      </c>
      <c r="AM56" s="320">
        <v>411716</v>
      </c>
      <c r="AN56" s="321">
        <v>7410</v>
      </c>
      <c r="AO56" s="322">
        <v>-30.4</v>
      </c>
      <c r="AP56" s="323">
        <v>37333</v>
      </c>
      <c r="AQ56" s="324">
        <v>-2.4</v>
      </c>
      <c r="AR56" s="325">
        <v>-28</v>
      </c>
    </row>
    <row r="57" spans="1:44" ht="13.3" x14ac:dyDescent="0.25">
      <c r="A57" s="247"/>
      <c r="AK57" s="303" t="s">
        <v>528</v>
      </c>
      <c r="AL57" s="304"/>
      <c r="AM57" s="312">
        <v>4756639</v>
      </c>
      <c r="AN57" s="313">
        <v>85361</v>
      </c>
      <c r="AO57" s="314">
        <v>6</v>
      </c>
      <c r="AP57" s="315">
        <v>80821</v>
      </c>
      <c r="AQ57" s="316">
        <v>12.6</v>
      </c>
      <c r="AR57" s="317">
        <v>-6.6</v>
      </c>
    </row>
    <row r="58" spans="1:44" ht="13.3" x14ac:dyDescent="0.25">
      <c r="A58" s="247"/>
      <c r="AK58" s="318"/>
      <c r="AL58" s="319" t="s">
        <v>525</v>
      </c>
      <c r="AM58" s="320">
        <v>339920</v>
      </c>
      <c r="AN58" s="321">
        <v>6100</v>
      </c>
      <c r="AO58" s="322">
        <v>-17.7</v>
      </c>
      <c r="AP58" s="323">
        <v>49586</v>
      </c>
      <c r="AQ58" s="324">
        <v>32.799999999999997</v>
      </c>
      <c r="AR58" s="325">
        <v>-50.5</v>
      </c>
    </row>
    <row r="59" spans="1:44" ht="13.3" x14ac:dyDescent="0.25">
      <c r="A59" s="247"/>
      <c r="AK59" s="303" t="s">
        <v>529</v>
      </c>
      <c r="AL59" s="304"/>
      <c r="AM59" s="312">
        <v>7177233</v>
      </c>
      <c r="AN59" s="313">
        <v>128957</v>
      </c>
      <c r="AO59" s="314">
        <v>51.1</v>
      </c>
      <c r="AP59" s="315">
        <v>79840</v>
      </c>
      <c r="AQ59" s="316">
        <v>-1.2</v>
      </c>
      <c r="AR59" s="317">
        <v>52.3</v>
      </c>
    </row>
    <row r="60" spans="1:44" ht="13.3" x14ac:dyDescent="0.25">
      <c r="A60" s="247"/>
      <c r="AK60" s="318"/>
      <c r="AL60" s="319" t="s">
        <v>525</v>
      </c>
      <c r="AM60" s="320">
        <v>550325</v>
      </c>
      <c r="AN60" s="321">
        <v>9888</v>
      </c>
      <c r="AO60" s="322">
        <v>62.1</v>
      </c>
      <c r="AP60" s="323">
        <v>45238</v>
      </c>
      <c r="AQ60" s="324">
        <v>-8.8000000000000007</v>
      </c>
      <c r="AR60" s="325">
        <v>70.900000000000006</v>
      </c>
    </row>
    <row r="61" spans="1:44" ht="13.3" x14ac:dyDescent="0.25">
      <c r="A61" s="247"/>
      <c r="AK61" s="303" t="s">
        <v>530</v>
      </c>
      <c r="AL61" s="326"/>
      <c r="AM61" s="312">
        <v>7407096</v>
      </c>
      <c r="AN61" s="313">
        <v>133239</v>
      </c>
      <c r="AO61" s="314">
        <v>-1.2</v>
      </c>
      <c r="AP61" s="315">
        <v>74934</v>
      </c>
      <c r="AQ61" s="327">
        <v>2.7</v>
      </c>
      <c r="AR61" s="317">
        <v>-3.9</v>
      </c>
    </row>
    <row r="62" spans="1:44" ht="13.3" x14ac:dyDescent="0.25">
      <c r="A62" s="247"/>
      <c r="AK62" s="318"/>
      <c r="AL62" s="319" t="s">
        <v>525</v>
      </c>
      <c r="AM62" s="320">
        <v>2200869</v>
      </c>
      <c r="AN62" s="321">
        <v>39599</v>
      </c>
      <c r="AO62" s="322">
        <v>-1.7</v>
      </c>
      <c r="AP62" s="323">
        <v>41958</v>
      </c>
      <c r="AQ62" s="324">
        <v>5.5</v>
      </c>
      <c r="AR62" s="325">
        <v>-7.2</v>
      </c>
    </row>
    <row r="63" spans="1:44" ht="13.3" x14ac:dyDescent="0.25">
      <c r="A63" s="247"/>
    </row>
    <row r="64" spans="1:44" ht="13.3" x14ac:dyDescent="0.25">
      <c r="A64" s="247"/>
    </row>
    <row r="65" spans="1:46" ht="13.3" x14ac:dyDescent="0.25">
      <c r="A65" s="247"/>
    </row>
    <row r="66" spans="1:46" ht="13.3"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3.3" hidden="1" x14ac:dyDescent="0.25"/>
    <row r="71" spans="1:46" ht="13.3" hidden="1" x14ac:dyDescent="0.25"/>
    <row r="72" spans="1:46" ht="13.3" hidden="1" x14ac:dyDescent="0.25"/>
    <row r="73" spans="1:46" ht="13.3" hidden="1" x14ac:dyDescent="0.25"/>
  </sheetData>
  <sheetProtection algorithmName="SHA-512" hashValue="VO5/UAj9sF8rqpdd5K33pQrfOgXhCVcNFPVpRH2ngXdXGCR7hJejCkpRNC5+hyObScv8aeYqNhoJCwFlgSqMRg==" saltValue="39d9waeHjYo9WJjuFsGH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55" zoomScaleNormal="55" zoomScaleSheetLayoutView="55" workbookViewId="0"/>
  </sheetViews>
  <sheetFormatPr defaultColWidth="0" defaultRowHeight="13.5" customHeight="1" zeroHeight="1" x14ac:dyDescent="0.25"/>
  <cols>
    <col min="1" max="125" width="2.4609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3" x14ac:dyDescent="0.25">
      <c r="B2" s="241"/>
      <c r="DG2" s="241"/>
    </row>
    <row r="3" spans="2:125" ht="13.3"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3" x14ac:dyDescent="0.25"/>
    <row r="5" spans="2:125" ht="13.3" x14ac:dyDescent="0.25"/>
    <row r="6" spans="2:125" ht="13.3" x14ac:dyDescent="0.25"/>
    <row r="7" spans="2:125" ht="13.3" x14ac:dyDescent="0.25"/>
    <row r="8" spans="2:125" ht="13.3" x14ac:dyDescent="0.25"/>
    <row r="9" spans="2:125" ht="13.3" x14ac:dyDescent="0.25">
      <c r="DU9" s="241"/>
    </row>
    <row r="10" spans="2:125" ht="13.3" x14ac:dyDescent="0.25"/>
    <row r="11" spans="2:125" ht="13.3" x14ac:dyDescent="0.25"/>
    <row r="12" spans="2:125" ht="13.3" x14ac:dyDescent="0.25"/>
    <row r="13" spans="2:125" ht="13.3" x14ac:dyDescent="0.25"/>
    <row r="14" spans="2:125" ht="13.3" x14ac:dyDescent="0.25"/>
    <row r="15" spans="2:125" ht="13.3" x14ac:dyDescent="0.25"/>
    <row r="16" spans="2:125" ht="13.3" x14ac:dyDescent="0.25"/>
    <row r="17" spans="125:125" ht="13.3" x14ac:dyDescent="0.25">
      <c r="DU17" s="241"/>
    </row>
    <row r="18" spans="125:125" ht="13.3" x14ac:dyDescent="0.25"/>
    <row r="19" spans="125:125" ht="13.3" x14ac:dyDescent="0.25"/>
    <row r="20" spans="125:125" ht="13.3" x14ac:dyDescent="0.25">
      <c r="DU20" s="241"/>
    </row>
    <row r="21" spans="125:125" ht="13.3" x14ac:dyDescent="0.25">
      <c r="DU21" s="241"/>
    </row>
    <row r="22" spans="125:125" ht="13.3" x14ac:dyDescent="0.25"/>
    <row r="23" spans="125:125" ht="13.3" x14ac:dyDescent="0.25"/>
    <row r="24" spans="125:125" ht="13.3" x14ac:dyDescent="0.25"/>
    <row r="25" spans="125:125" ht="13.3" x14ac:dyDescent="0.25"/>
    <row r="26" spans="125:125" ht="13.3" x14ac:dyDescent="0.25"/>
    <row r="27" spans="125:125" ht="13.3" x14ac:dyDescent="0.25"/>
    <row r="28" spans="125:125" ht="13.3" x14ac:dyDescent="0.25">
      <c r="DU28" s="241"/>
    </row>
    <row r="29" spans="125:125" ht="13.3" x14ac:dyDescent="0.25"/>
    <row r="30" spans="125:125" ht="13.3" x14ac:dyDescent="0.25"/>
    <row r="31" spans="125:125" ht="13.3" x14ac:dyDescent="0.25"/>
    <row r="32" spans="125:125" ht="13.3" x14ac:dyDescent="0.25"/>
    <row r="33" spans="2:125" ht="13.3" x14ac:dyDescent="0.25">
      <c r="B33" s="241"/>
      <c r="G33" s="241"/>
      <c r="I33" s="241"/>
    </row>
    <row r="34" spans="2:125" ht="13.3" x14ac:dyDescent="0.25">
      <c r="C34" s="241"/>
      <c r="P34" s="241"/>
      <c r="DE34" s="241"/>
      <c r="DH34" s="241"/>
    </row>
    <row r="35" spans="2:125" ht="13.3" x14ac:dyDescent="0.25">
      <c r="D35" s="241"/>
      <c r="E35" s="241"/>
      <c r="DG35" s="241"/>
      <c r="DJ35" s="241"/>
      <c r="DP35" s="241"/>
      <c r="DQ35" s="241"/>
      <c r="DR35" s="241"/>
      <c r="DS35" s="241"/>
      <c r="DT35" s="241"/>
      <c r="DU35" s="241"/>
    </row>
    <row r="36" spans="2:125" ht="13.3"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3" x14ac:dyDescent="0.25">
      <c r="DU37" s="241"/>
    </row>
    <row r="38" spans="2:125" ht="13.3" x14ac:dyDescent="0.25">
      <c r="DT38" s="241"/>
      <c r="DU38" s="241"/>
    </row>
    <row r="39" spans="2:125" ht="13.3" x14ac:dyDescent="0.25"/>
    <row r="40" spans="2:125" ht="13.3" x14ac:dyDescent="0.25">
      <c r="DH40" s="241"/>
    </row>
    <row r="41" spans="2:125" ht="13.3" x14ac:dyDescent="0.25">
      <c r="DE41" s="241"/>
    </row>
    <row r="42" spans="2:125" ht="13.3" x14ac:dyDescent="0.25">
      <c r="DG42" s="241"/>
      <c r="DJ42" s="241"/>
    </row>
    <row r="43" spans="2:125" ht="13.3"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3" x14ac:dyDescent="0.25">
      <c r="DU44" s="241"/>
    </row>
    <row r="45" spans="2:125" ht="13.3" x14ac:dyDescent="0.25"/>
    <row r="46" spans="2:125" ht="13.3" x14ac:dyDescent="0.25"/>
    <row r="47" spans="2:125" ht="13.3" x14ac:dyDescent="0.25"/>
    <row r="48" spans="2:125" ht="13.3" x14ac:dyDescent="0.25">
      <c r="DT48" s="241"/>
      <c r="DU48" s="241"/>
    </row>
    <row r="49" spans="120:125" ht="13.3" x14ac:dyDescent="0.25">
      <c r="DU49" s="241"/>
    </row>
    <row r="50" spans="120:125" ht="13.3" x14ac:dyDescent="0.25">
      <c r="DU50" s="241"/>
    </row>
    <row r="51" spans="120:125" ht="13.3" x14ac:dyDescent="0.25">
      <c r="DP51" s="241"/>
      <c r="DQ51" s="241"/>
      <c r="DR51" s="241"/>
      <c r="DS51" s="241"/>
      <c r="DT51" s="241"/>
      <c r="DU51" s="241"/>
    </row>
    <row r="52" spans="120:125" ht="13.3" x14ac:dyDescent="0.25"/>
    <row r="53" spans="120:125" ht="13.3" x14ac:dyDescent="0.25"/>
    <row r="54" spans="120:125" ht="13.3" x14ac:dyDescent="0.25">
      <c r="DU54" s="241"/>
    </row>
    <row r="55" spans="120:125" ht="13.3" x14ac:dyDescent="0.25"/>
    <row r="56" spans="120:125" ht="13.3" x14ac:dyDescent="0.25"/>
    <row r="57" spans="120:125" ht="13.3" x14ac:dyDescent="0.25"/>
    <row r="58" spans="120:125" ht="13.3" x14ac:dyDescent="0.25">
      <c r="DU58" s="241"/>
    </row>
    <row r="59" spans="120:125" ht="13.3" x14ac:dyDescent="0.25"/>
    <row r="60" spans="120:125" ht="13.3" x14ac:dyDescent="0.25"/>
    <row r="61" spans="120:125" ht="13.3" x14ac:dyDescent="0.25"/>
    <row r="62" spans="120:125" ht="13.3" x14ac:dyDescent="0.25"/>
    <row r="63" spans="120:125" ht="13.3" x14ac:dyDescent="0.25">
      <c r="DU63" s="241"/>
    </row>
    <row r="64" spans="120:125" ht="13.3" x14ac:dyDescent="0.25">
      <c r="DT64" s="241"/>
      <c r="DU64" s="241"/>
    </row>
    <row r="65" spans="123:125" ht="13.3" x14ac:dyDescent="0.25"/>
    <row r="66" spans="123:125" ht="13.3" x14ac:dyDescent="0.25"/>
    <row r="67" spans="123:125" ht="13.3" x14ac:dyDescent="0.25"/>
    <row r="68" spans="123:125" ht="13.3" x14ac:dyDescent="0.25"/>
    <row r="69" spans="123:125" ht="13.3" x14ac:dyDescent="0.25">
      <c r="DS69" s="241"/>
      <c r="DT69" s="241"/>
      <c r="DU69" s="241"/>
    </row>
    <row r="70" spans="123:125" ht="13.3" x14ac:dyDescent="0.25"/>
    <row r="71" spans="123:125" ht="13.3" x14ac:dyDescent="0.25"/>
    <row r="72" spans="123:125" ht="13.3" x14ac:dyDescent="0.25"/>
    <row r="73" spans="123:125" ht="13.3" x14ac:dyDescent="0.25"/>
    <row r="74" spans="123:125" ht="13.3" x14ac:dyDescent="0.25"/>
    <row r="75" spans="123:125" ht="13.3" x14ac:dyDescent="0.25"/>
    <row r="76" spans="123:125" ht="13.3" x14ac:dyDescent="0.25"/>
    <row r="77" spans="123:125" ht="13.3" x14ac:dyDescent="0.25"/>
    <row r="78" spans="123:125" ht="13.3" x14ac:dyDescent="0.25"/>
    <row r="79" spans="123:125" ht="13.3" x14ac:dyDescent="0.25"/>
    <row r="80" spans="123:125" ht="13.3" x14ac:dyDescent="0.25"/>
    <row r="81" spans="116:125" ht="13.3" x14ac:dyDescent="0.25"/>
    <row r="82" spans="116:125" ht="13.3" x14ac:dyDescent="0.25">
      <c r="DL82" s="241"/>
    </row>
    <row r="83" spans="116:125" ht="13.3" x14ac:dyDescent="0.25">
      <c r="DM83" s="241"/>
      <c r="DN83" s="241"/>
      <c r="DO83" s="241"/>
      <c r="DP83" s="241"/>
      <c r="DQ83" s="241"/>
      <c r="DR83" s="241"/>
      <c r="DS83" s="241"/>
      <c r="DT83" s="241"/>
      <c r="DU83" s="241"/>
    </row>
    <row r="84" spans="116:125" ht="13.3" x14ac:dyDescent="0.25"/>
    <row r="85" spans="116:125" ht="13.3" x14ac:dyDescent="0.25"/>
    <row r="86" spans="116:125" ht="13.3" x14ac:dyDescent="0.25"/>
    <row r="87" spans="116:125" ht="13.3" x14ac:dyDescent="0.25"/>
    <row r="88" spans="116:125" ht="13.3" x14ac:dyDescent="0.25">
      <c r="DU88" s="241"/>
    </row>
    <row r="89" spans="116:125" ht="13.3" x14ac:dyDescent="0.25"/>
    <row r="90" spans="116:125" ht="13.3" x14ac:dyDescent="0.25"/>
    <row r="91" spans="116:125" ht="13.3"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482</v>
      </c>
    </row>
    <row r="121" spans="125:125" ht="13.5" hidden="1" customHeight="1" x14ac:dyDescent="0.25">
      <c r="DU121" s="241"/>
    </row>
  </sheetData>
  <sheetProtection algorithmName="SHA-512" hashValue="PjZGGUM0H2BAmMaSLcoNtCkbpbSX42fThGqAm/r9YPwSy0CS4/+pvDsv5Gu9p7Kgpsprf+1sjGRGlbVvgmyIuw==" saltValue="KBxfSoVjes1PPQ5YGDQ5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election activeCell="CY80" sqref="CY80"/>
    </sheetView>
  </sheetViews>
  <sheetFormatPr defaultColWidth="0" defaultRowHeight="13.5" customHeight="1" zeroHeight="1" x14ac:dyDescent="0.25"/>
  <cols>
    <col min="1" max="125" width="2.4609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3" x14ac:dyDescent="0.25">
      <c r="B2" s="241"/>
      <c r="T2" s="241"/>
    </row>
    <row r="3" spans="1:125" ht="13.3"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3" x14ac:dyDescent="0.25"/>
    <row r="5" spans="1:125" ht="13.3" x14ac:dyDescent="0.25"/>
    <row r="6" spans="1:125" ht="13.3" x14ac:dyDescent="0.25"/>
    <row r="7" spans="1:125" ht="13.3" x14ac:dyDescent="0.25"/>
    <row r="8" spans="1:125" ht="13.3" x14ac:dyDescent="0.25"/>
    <row r="9" spans="1:125" ht="13.3" x14ac:dyDescent="0.25"/>
    <row r="10" spans="1:125" ht="13.3" x14ac:dyDescent="0.25"/>
    <row r="11" spans="1:125" ht="13.3" x14ac:dyDescent="0.25"/>
    <row r="12" spans="1:125" ht="13.3" x14ac:dyDescent="0.25"/>
    <row r="13" spans="1:125" ht="13.3" x14ac:dyDescent="0.25"/>
    <row r="14" spans="1:125" ht="13.3" x14ac:dyDescent="0.25"/>
    <row r="15" spans="1:125" ht="13.3" x14ac:dyDescent="0.25"/>
    <row r="16" spans="1:125" ht="13.3" x14ac:dyDescent="0.25"/>
    <row r="17" ht="13.3" x14ac:dyDescent="0.25"/>
    <row r="18" ht="13.3" x14ac:dyDescent="0.25"/>
    <row r="19" ht="13.3" x14ac:dyDescent="0.25"/>
    <row r="20" ht="13.3" x14ac:dyDescent="0.25"/>
    <row r="21" ht="13.3" x14ac:dyDescent="0.25"/>
    <row r="22" ht="13.3" x14ac:dyDescent="0.25"/>
    <row r="23" ht="13.3" x14ac:dyDescent="0.25"/>
    <row r="24" ht="13.3" x14ac:dyDescent="0.25"/>
    <row r="25" ht="13.3" x14ac:dyDescent="0.25"/>
    <row r="26" ht="13.3" x14ac:dyDescent="0.25"/>
    <row r="27" ht="13.3" x14ac:dyDescent="0.25"/>
    <row r="28" ht="13.3" x14ac:dyDescent="0.25"/>
    <row r="29" ht="13.3" x14ac:dyDescent="0.25"/>
    <row r="30" ht="13.3" x14ac:dyDescent="0.25"/>
    <row r="31" ht="13.3" x14ac:dyDescent="0.25"/>
    <row r="32" ht="13.3" x14ac:dyDescent="0.25"/>
    <row r="33" spans="2:125" ht="13.3" x14ac:dyDescent="0.25">
      <c r="B33" s="241"/>
      <c r="G33" s="241"/>
      <c r="I33" s="241"/>
    </row>
    <row r="34" spans="2:125" ht="13.3" x14ac:dyDescent="0.25">
      <c r="C34" s="241"/>
      <c r="P34" s="241"/>
      <c r="R34" s="241"/>
      <c r="U34" s="241"/>
    </row>
    <row r="35" spans="2:125" ht="13.3"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3" x14ac:dyDescent="0.25">
      <c r="F36" s="241"/>
      <c r="H36" s="241"/>
      <c r="J36" s="241"/>
      <c r="K36" s="241"/>
      <c r="L36" s="241"/>
      <c r="M36" s="241"/>
      <c r="N36" s="241"/>
      <c r="O36" s="241"/>
      <c r="Q36" s="241"/>
      <c r="S36" s="241"/>
      <c r="V36" s="241"/>
    </row>
    <row r="37" spans="2:125" ht="13.3" x14ac:dyDescent="0.25"/>
    <row r="38" spans="2:125" ht="13.3" x14ac:dyDescent="0.25"/>
    <row r="39" spans="2:125" ht="13.3" x14ac:dyDescent="0.25"/>
    <row r="40" spans="2:125" ht="13.3" x14ac:dyDescent="0.25">
      <c r="U40" s="241"/>
    </row>
    <row r="41" spans="2:125" ht="13.3" x14ac:dyDescent="0.25">
      <c r="R41" s="241"/>
    </row>
    <row r="42" spans="2:125" ht="13.3"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3" x14ac:dyDescent="0.25">
      <c r="Q43" s="241"/>
      <c r="S43" s="241"/>
      <c r="V43" s="241"/>
    </row>
    <row r="44" spans="2:125" ht="13.3" x14ac:dyDescent="0.25"/>
    <row r="45" spans="2:125" ht="13.3" x14ac:dyDescent="0.25"/>
    <row r="46" spans="2:125" ht="13.3" x14ac:dyDescent="0.25"/>
    <row r="47" spans="2:125" ht="13.3" x14ac:dyDescent="0.25"/>
    <row r="48" spans="2:125" ht="13.3" x14ac:dyDescent="0.25"/>
    <row r="49" ht="13.3" x14ac:dyDescent="0.25"/>
    <row r="50" ht="13.3" x14ac:dyDescent="0.25"/>
    <row r="51" ht="13.3" x14ac:dyDescent="0.25"/>
    <row r="52" ht="13.3" x14ac:dyDescent="0.25"/>
    <row r="53" ht="13.3" x14ac:dyDescent="0.25"/>
    <row r="54" ht="13.3" x14ac:dyDescent="0.25"/>
    <row r="55" ht="13.3" x14ac:dyDescent="0.25"/>
    <row r="56" ht="13.3" x14ac:dyDescent="0.25"/>
    <row r="57" ht="13.3" x14ac:dyDescent="0.25"/>
    <row r="58" ht="13.3" x14ac:dyDescent="0.25"/>
    <row r="59" ht="13.3" x14ac:dyDescent="0.25"/>
    <row r="60" ht="13.3" x14ac:dyDescent="0.25"/>
    <row r="61" ht="13.3" x14ac:dyDescent="0.25"/>
    <row r="62" ht="13.3" x14ac:dyDescent="0.25"/>
    <row r="63" ht="13.3" x14ac:dyDescent="0.25"/>
    <row r="64" ht="13.3" x14ac:dyDescent="0.25"/>
    <row r="65" ht="13.3" x14ac:dyDescent="0.25"/>
    <row r="66" ht="13.3" x14ac:dyDescent="0.25"/>
    <row r="67" ht="13.3" x14ac:dyDescent="0.25"/>
    <row r="68" ht="13.3" x14ac:dyDescent="0.25"/>
    <row r="69" ht="13.3" x14ac:dyDescent="0.25"/>
    <row r="70" ht="13.3" x14ac:dyDescent="0.25"/>
    <row r="71" ht="13.3" x14ac:dyDescent="0.25"/>
    <row r="72" ht="13.3" x14ac:dyDescent="0.25"/>
    <row r="73" ht="13.3" x14ac:dyDescent="0.25"/>
    <row r="74" ht="13.3" x14ac:dyDescent="0.25"/>
    <row r="75" ht="13.3" x14ac:dyDescent="0.25"/>
    <row r="76" ht="13.3" x14ac:dyDescent="0.25"/>
    <row r="77" ht="13.3" x14ac:dyDescent="0.25"/>
    <row r="78" ht="13.3" x14ac:dyDescent="0.25"/>
    <row r="79" ht="13.3" x14ac:dyDescent="0.25"/>
    <row r="80" ht="13.3" x14ac:dyDescent="0.25"/>
    <row r="81" ht="13.3" x14ac:dyDescent="0.25"/>
    <row r="82" ht="13.3" x14ac:dyDescent="0.25"/>
    <row r="83" ht="13.3" x14ac:dyDescent="0.25"/>
    <row r="84" ht="13.3" x14ac:dyDescent="0.25"/>
    <row r="85" ht="13.3" x14ac:dyDescent="0.25"/>
    <row r="86" ht="13.3" x14ac:dyDescent="0.25"/>
    <row r="87" ht="13.3" x14ac:dyDescent="0.25"/>
    <row r="88" ht="13.3" x14ac:dyDescent="0.25"/>
    <row r="89" ht="13.3" x14ac:dyDescent="0.25"/>
    <row r="90" ht="13.3" x14ac:dyDescent="0.25"/>
    <row r="91" ht="13.3"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482</v>
      </c>
    </row>
  </sheetData>
  <sheetProtection algorithmName="SHA-512" hashValue="FU2zVtBEw+gP05dpbynrm4bV2kzb4Oers+uDn0mlEfebpO+ih2P4DqSF3yXd18wOMjDGx6bMpNkqVraxlYqVZQ==" saltValue="+46ISx2pLZn9KHAuei0M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5"/>
  <cols>
    <col min="1" max="1" width="8.23046875" style="1" customWidth="1"/>
    <col min="2" max="16" width="14.691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532</v>
      </c>
      <c r="G46" s="8" t="s">
        <v>533</v>
      </c>
      <c r="H46" s="8" t="s">
        <v>534</v>
      </c>
      <c r="I46" s="8" t="s">
        <v>535</v>
      </c>
      <c r="J46" s="9" t="s">
        <v>536</v>
      </c>
    </row>
    <row r="47" spans="2:10" ht="57.75" customHeight="1" x14ac:dyDescent="0.25">
      <c r="B47" s="10"/>
      <c r="C47" s="1126" t="s">
        <v>3</v>
      </c>
      <c r="D47" s="1126"/>
      <c r="E47" s="1127"/>
      <c r="F47" s="11">
        <v>48.43</v>
      </c>
      <c r="G47" s="12">
        <v>42.91</v>
      </c>
      <c r="H47" s="12">
        <v>46.79</v>
      </c>
      <c r="I47" s="12">
        <v>44.15</v>
      </c>
      <c r="J47" s="13">
        <v>42.56</v>
      </c>
    </row>
    <row r="48" spans="2:10" ht="57.75" customHeight="1" x14ac:dyDescent="0.25">
      <c r="B48" s="14"/>
      <c r="C48" s="1128" t="s">
        <v>4</v>
      </c>
      <c r="D48" s="1128"/>
      <c r="E48" s="1129"/>
      <c r="F48" s="15">
        <v>10.79</v>
      </c>
      <c r="G48" s="16">
        <v>10.51</v>
      </c>
      <c r="H48" s="16">
        <v>3.78</v>
      </c>
      <c r="I48" s="16">
        <v>5.98</v>
      </c>
      <c r="J48" s="17">
        <v>3.46</v>
      </c>
    </row>
    <row r="49" spans="2:10" ht="57.75" customHeight="1" thickBot="1" x14ac:dyDescent="0.3">
      <c r="B49" s="18"/>
      <c r="C49" s="1130" t="s">
        <v>5</v>
      </c>
      <c r="D49" s="1130"/>
      <c r="E49" s="1131"/>
      <c r="F49" s="19" t="s">
        <v>537</v>
      </c>
      <c r="G49" s="20" t="s">
        <v>538</v>
      </c>
      <c r="H49" s="20" t="s">
        <v>539</v>
      </c>
      <c r="I49" s="20" t="s">
        <v>540</v>
      </c>
      <c r="J49" s="21" t="s">
        <v>541</v>
      </c>
    </row>
    <row r="50" spans="2:10" ht="13.3" x14ac:dyDescent="0.25"/>
  </sheetData>
  <sheetProtection algorithmName="SHA-512" hashValue="Tuq4oPcf2cQhfN7fUNzim0zxWQKYcAywhfAW2p8y34x8poExAp10k6pmK74lyixzWyWA+0p977bx4e94alOBAA==" saltValue="KS1P8fJg+D4Zc4+/N/1A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0082734</cp:lastModifiedBy>
  <dcterms:created xsi:type="dcterms:W3CDTF">2026-02-23T10:06:19Z</dcterms:created>
  <dcterms:modified xsi:type="dcterms:W3CDTF">2026-03-30T06:31:03Z</dcterms:modified>
  <cp:category/>
</cp:coreProperties>
</file>