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filesv\PriItoman\総務部\13_財政課\11_財政係\A19_調査、事務研修等に関すること\01 調査\02_沖縄県市町村課\02 財政状況資料集★\令和6年度決算分\260302_【県市町村課 3_12(木)〆】令和６年度財政状況資料集の作成・公表について（依頼）\04_作業フォルダ\"/>
    </mc:Choice>
  </mc:AlternateContent>
  <xr:revisionPtr revIDLastSave="0" documentId="13_ncr:1_{8AFB3FCD-42BF-4A25-8C5B-2C8400658523}" xr6:coauthVersionLast="47" xr6:coauthVersionMax="47" xr10:uidLastSave="{00000000-0000-0000-0000-000000000000}"/>
  <bookViews>
    <workbookView xWindow="-120" yWindow="-120" windowWidth="29040" windowHeight="15720" tabRatio="95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O36" i="10"/>
  <c r="BE36" i="10"/>
  <c r="CO35" i="10"/>
  <c r="BW35" i="10"/>
  <c r="BW36" i="10" s="1"/>
  <c r="BW37" i="10" s="1"/>
  <c r="BW38" i="10" s="1"/>
  <c r="BW39" i="10" s="1"/>
  <c r="BW40" i="10" s="1"/>
  <c r="BW41" i="10" s="1"/>
  <c r="BW42" i="10" s="1"/>
  <c r="BW34" i="10"/>
  <c r="C34" i="10"/>
  <c r="C35" i="10" s="1"/>
  <c r="CO34" i="10" l="1"/>
  <c r="C36" i="10"/>
  <c r="C37"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E35" i="10" s="1"/>
</calcChain>
</file>

<file path=xl/sharedStrings.xml><?xml version="1.0" encoding="utf-8"?>
<sst xmlns="http://schemas.openxmlformats.org/spreadsheetml/2006/main" count="1098" uniqueCount="570">
  <si>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</si>
  <si>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</si>
  <si>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</si>
  <si>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</si>
  <si>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</si>
  <si>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</si>
  <si>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</si>
  <si>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</si>
  <si>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</si>
  <si>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</si>
  <si>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</si>
  <si>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</si>
  <si>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</si>
  <si>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</si>
  <si>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</si>
  <si>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</si>
  <si>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</si>
  <si>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</si>
  <si>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</si>
  <si>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</si>
  <si>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</si>
  <si>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</si>
  <si>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</si>
  <si>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</si>
  <si>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</si>
  <si>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</si>
  <si>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</si>
  <si>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</si>
  <si>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</si>
  <si>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</si>
  <si>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</si>
  <si>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</si>
  <si>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</si>
  <si>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</si>
  <si>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</si>
  <si>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</si>
  <si>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</si>
  <si>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</si>
  <si>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</si>
  <si>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</si>
  <si>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</si>
  <si>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</si>
  <si>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</si>
  <si>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</si>
  <si>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</si>
  <si>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</si>
  <si>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</si>
  <si>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</si>
  <si>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</si>
  <si>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</si>
  <si>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</si>
  <si>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</si>
  <si>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</si>
  <si>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</si>
  <si>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</si>
  <si>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</si>
  <si>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</si>
  <si>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</si>
  <si>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</si>
  <si>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</si>
  <si>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</si>
  <si>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</si>
  <si>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</si>
  <si>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</si>
  <si>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</si>
  <si>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</si>
  <si>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</si>
  <si>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</si>
  <si>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</si>
  <si>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</si>
  <si>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</si>
  <si>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</si>
  <si>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</si>
  <si>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</si>
  <si>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</si>
  <si>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</si>
  <si>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</si>
  <si>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</si>
  <si>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</si>
  <si>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</si>
  <si>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</si>
  <si>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</si>
  <si>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</si>
  <si>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</si>
  <si>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</si>
  <si>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</si>
  <si>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</si>
  <si>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</si>
  <si>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</si>
  <si>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</si>
  <si>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</si>
  <si>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</si>
  <si>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</si>
  <si>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</si>
  <si>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糸満市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</si>
  <si>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</si>
  <si>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</si>
  <si>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</si>
  <si>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</si>
  <si>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</si>
  <si>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</si>
  <si>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</si>
  <si>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</si>
  <si>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</si>
  <si>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</si>
  <si>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</si>
  <si>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</si>
  <si>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</si>
  <si>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</si>
  <si>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</si>
  <si>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</si>
  <si>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</si>
  <si>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</si>
  <si>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</si>
  <si>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</si>
  <si>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</si>
  <si>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</si>
  <si>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</si>
  <si>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</si>
  <si>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</si>
  <si>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</si>
  <si>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</si>
  <si>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</si>
  <si>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</si>
  <si>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</si>
  <si>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</si>
  <si>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</si>
  <si>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</si>
  <si>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</si>
  <si>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</si>
  <si>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</si>
  <si>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</si>
  <si>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</si>
  <si>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</si>
  <si>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</si>
  <si>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</si>
  <si>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</si>
  <si>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</si>
  <si>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</si>
  <si>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</si>
  <si>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</si>
  <si>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</si>
  <si>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</si>
  <si>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</si>
  <si>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</si>
  <si>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</si>
  <si>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</si>
  <si>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</si>
  <si>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</si>
  <si>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</si>
  <si>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</si>
  <si>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</si>
  <si>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</si>
  <si>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</si>
  <si>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</si>
  <si>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</si>
  <si>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</si>
  <si>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</si>
  <si>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</si>
  <si>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</si>
  <si>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</si>
  <si>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</si>
  <si>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</si>
  <si>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</si>
  <si>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</si>
  <si>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</si>
  <si>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</si>
  <si>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</si>
  <si>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</si>
  <si>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</si>
  <si>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</si>
  <si>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</si>
  <si>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</si>
  <si>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</si>
  <si>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</si>
  <si>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</si>
  <si>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</si>
  <si>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</si>
  <si>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</si>
  <si>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</si>
  <si>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</si>
  <si>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</si>
  <si>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</si>
  <si>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</si>
  <si>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</si>
  <si>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</si>
  <si>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</si>
  <si>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</si>
  <si>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</si>
  <si>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</si>
  <si>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</si>
  <si>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</si>
  <si>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</si>
  <si>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</si>
  <si>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</si>
  <si>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</si>
  <si>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</si>
  <si>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</si>
  <si>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</si>
  <si>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</si>
  <si>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</si>
  <si>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</si>
  <si>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</si>
  <si>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沖縄県糸満市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</si>
  <si>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</si>
  <si>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</si>
  <si>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</si>
  <si>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</si>
  <si>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</si>
  <si>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</si>
  <si>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</si>
  <si>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</si>
  <si>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</si>
  <si>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</si>
  <si>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</si>
  <si>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</si>
  <si>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</si>
  <si>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</si>
  <si>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</si>
  <si>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</si>
  <si>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</si>
  <si>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</si>
  <si>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</si>
  <si>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</si>
  <si>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</si>
  <si>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</si>
  <si>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</si>
  <si>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</si>
  <si>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</si>
  <si>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</si>
  <si>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</si>
  <si>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</si>
  <si>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</si>
  <si>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</si>
  <si>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</si>
  <si>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</si>
  <si>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</si>
  <si>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</si>
  <si>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</si>
  <si>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</si>
  <si>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</si>
  <si>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</si>
  <si>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</si>
  <si>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</si>
  <si>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</si>
  <si>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</si>
  <si>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</si>
  <si>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</si>
  <si>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</si>
  <si>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</si>
  <si>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</si>
  <si>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</si>
  <si>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</si>
  <si>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</si>
  <si>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</si>
  <si>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</si>
  <si>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</si>
  <si>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</si>
  <si>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</si>
  <si>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</si>
  <si>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</si>
  <si>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</si>
  <si>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</si>
  <si>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</si>
  <si>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</si>
  <si>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</si>
  <si>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</si>
  <si>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</si>
  <si>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</si>
  <si>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</si>
  <si>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</si>
  <si>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</si>
  <si>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</si>
  <si>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</si>
  <si>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</si>
  <si>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</si>
  <si>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</si>
  <si>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</si>
  <si>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</si>
  <si>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</si>
  <si>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</si>
  <si>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</si>
  <si>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</si>
  <si>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</si>
  <si>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</si>
  <si>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</si>
  <si>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</si>
  <si>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</si>
  <si>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</si>
  <si>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</si>
  <si>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</si>
  <si>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</si>
  <si>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</si>
  <si>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</si>
  <si>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</si>
  <si>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</si>
  <si>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</si>
  <si>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</si>
  <si>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</si>
  <si>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</si>
  <si>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</si>
  <si>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</si>
  <si>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</si>
  <si>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</si>
  <si>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</si>
  <si>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</si>
  <si>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</si>
  <si>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</si>
  <si>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</si>
  <si>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</si>
  <si>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</si>
  <si>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</si>
  <si>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</si>
  <si>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</si>
  <si>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</si>
  <si>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</si>
  <si>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</si>
  <si>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</si>
  <si>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</si>
  <si>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</si>
  <si>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</si>
  <si>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</si>
  <si>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</si>
  <si>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</si>
  <si>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</si>
  <si>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</si>
  <si>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</si>
  <si>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</si>
  <si>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</si>
  <si>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</si>
  <si>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</si>
  <si>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</si>
  <si>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</si>
  <si>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</si>
  <si>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</si>
  <si>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</si>
  <si>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</si>
  <si>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</si>
  <si>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</si>
  <si>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</si>
  <si>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</si>
  <si>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</si>
  <si>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</si>
  <si>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</si>
  <si>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</si>
  <si>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</si>
  <si>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</si>
  <si>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</si>
  <si>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</si>
  <si>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</si>
  <si>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</si>
  <si>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</si>
  <si>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</si>
  <si>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</si>
  <si>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沖縄県糸満市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</si>
  <si>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</si>
  <si>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</si>
  <si>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</si>
  <si>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</si>
  <si>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</si>
  <si>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</si>
  <si>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</si>
  <si>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</si>
  <si>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</si>
  <si>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</si>
  <si>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</si>
  <si>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</si>
  <si>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</si>
  <si>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</si>
  <si>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</si>
  <si>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</si>
  <si>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</si>
  <si>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</si>
  <si>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</si>
  <si>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</si>
  <si>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人材育成事業特別会計</t>
    <phoneticPr fontId="5"/>
  </si>
  <si>
    <t>真栄里地区物流団地開発等特別会計</t>
    <phoneticPr fontId="5"/>
  </si>
  <si>
    <t>真栄里土地区画整理事業特別会計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</si>
  <si>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</si>
  <si>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</si>
  <si>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</si>
  <si>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</si>
  <si>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</si>
  <si>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</si>
  <si>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</si>
  <si>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</si>
  <si>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</si>
  <si>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</si>
  <si>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</si>
  <si>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</si>
  <si>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</si>
  <si>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</si>
  <si>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</si>
  <si>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</si>
  <si>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</si>
  <si>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</si>
  <si>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</si>
  <si>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農業集落排水事業会計</t>
    <phoneticPr fontId="5"/>
  </si>
  <si>
    <t>糸満漁港ふれあい公園事業特別会計</t>
    <phoneticPr fontId="5"/>
  </si>
  <si>
    <t>法非適用企業</t>
    <phoneticPr fontId="5"/>
  </si>
  <si>
    <t>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</si>
  <si>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</si>
  <si>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</si>
  <si>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</si>
  <si>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</si>
  <si>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</si>
  <si>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</si>
  <si>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</si>
  <si>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</si>
  <si>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</si>
  <si>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</si>
  <si>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</si>
  <si>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</si>
  <si>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</si>
  <si>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</si>
  <si>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</si>
  <si>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</si>
  <si>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</si>
  <si>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</si>
  <si>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</si>
  <si>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</si>
  <si>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</si>
  <si>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</si>
  <si>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</si>
  <si>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</si>
  <si>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</si>
  <si>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</si>
  <si>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</si>
  <si>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</si>
  <si>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</si>
  <si>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</si>
  <si>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</si>
  <si>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</si>
  <si>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</si>
  <si>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</si>
  <si>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</si>
  <si>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</si>
  <si>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</si>
  <si>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</si>
  <si>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</si>
  <si>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</si>
  <si>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</si>
  <si>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</si>
  <si>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</si>
  <si>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</si>
  <si>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</si>
  <si>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</si>
  <si>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</si>
  <si>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</si>
  <si>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</si>
  <si>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</si>
  <si>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</si>
  <si>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</si>
  <si>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</si>
  <si>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</si>
  <si>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</si>
  <si>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</si>
  <si>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</si>
  <si>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</si>
  <si>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</si>
  <si>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</si>
  <si>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</si>
  <si>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</si>
  <si>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</si>
  <si>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</si>
  <si>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</si>
  <si>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</si>
  <si>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</si>
  <si>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</si>
  <si>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</si>
  <si>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</si>
  <si>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</si>
  <si>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</si>
  <si>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</si>
  <si>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</si>
  <si>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</si>
  <si>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</si>
  <si>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</si>
  <si>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</si>
  <si>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</si>
  <si>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</si>
  <si>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</si>
  <si>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</si>
  <si>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</si>
  <si>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</si>
  <si>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</si>
  <si>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</si>
  <si>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</si>
  <si>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</si>
  <si>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</si>
  <si>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</si>
  <si>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</si>
  <si>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</si>
  <si>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</si>
  <si>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</si>
  <si>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</si>
  <si>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</si>
  <si>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</si>
  <si>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</si>
  <si>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</si>
  <si>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</si>
  <si>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</si>
  <si>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</si>
  <si>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</si>
  <si>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</si>
  <si>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</si>
  <si>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</si>
  <si>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</si>
  <si>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</si>
  <si>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</si>
  <si>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</si>
  <si>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</si>
  <si>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</si>
  <si>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</si>
  <si>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</si>
  <si>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</si>
  <si>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</si>
  <si>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</si>
  <si>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</si>
  <si>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</si>
  <si>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</si>
  <si>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</si>
  <si>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</si>
  <si>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</si>
  <si>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</si>
  <si>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</si>
  <si>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</si>
  <si>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</si>
  <si>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</si>
  <si>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</si>
  <si>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</si>
  <si>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</si>
  <si>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</si>
  <si>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</si>
  <si>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</si>
  <si>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</si>
  <si>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0.04</t>
  </si>
  <si>
    <t>▲ 4.76</t>
  </si>
  <si>
    <t>▲ 2.72</t>
  </si>
  <si>
    <t>▲ 8.97</t>
  </si>
  <si>
    <t>水道事業会計</t>
  </si>
  <si>
    <t>一般会計</t>
  </si>
  <si>
    <t>農業集落排水事業会計</t>
  </si>
  <si>
    <t>介護保険特別会計</t>
  </si>
  <si>
    <t>下水道事業会計</t>
  </si>
  <si>
    <t>国民健康保険事業特別会計</t>
  </si>
  <si>
    <t>土地区画整理事業特別会計</t>
  </si>
  <si>
    <t>人材育成事業特別会計</t>
  </si>
  <si>
    <t>その他会計（赤字）</t>
  </si>
  <si>
    <t>その他会計（黒字）</t>
  </si>
  <si>
    <t>R02</t>
    <phoneticPr fontId="5"/>
  </si>
  <si>
    <t>R03</t>
    <phoneticPr fontId="5"/>
  </si>
  <si>
    <t>R04</t>
    <phoneticPr fontId="5"/>
  </si>
  <si>
    <t>R05</t>
    <phoneticPr fontId="5"/>
  </si>
  <si>
    <t>R06</t>
    <phoneticPr fontId="5"/>
  </si>
  <si>
    <t>-</t>
    <phoneticPr fontId="2"/>
  </si>
  <si>
    <t>南部広域市町村圏事務組合（一般会計）</t>
    <rPh sb="0" eb="2">
      <t>ナンブ</t>
    </rPh>
    <rPh sb="2" eb="4">
      <t>コウイキ</t>
    </rPh>
    <rPh sb="4" eb="7">
      <t>シチョウソン</t>
    </rPh>
    <rPh sb="7" eb="8">
      <t>ケン</t>
    </rPh>
    <rPh sb="8" eb="10">
      <t>ジム</t>
    </rPh>
    <rPh sb="10" eb="12">
      <t>クミアイ</t>
    </rPh>
    <rPh sb="13" eb="15">
      <t>イッパン</t>
    </rPh>
    <rPh sb="15" eb="17">
      <t>カイケイ</t>
    </rPh>
    <phoneticPr fontId="2"/>
  </si>
  <si>
    <t>南部広域市町村圏事務組合（南斎場特別会計）</t>
    <phoneticPr fontId="2"/>
  </si>
  <si>
    <t>南部広域行政組合（一般会計）</t>
    <phoneticPr fontId="2"/>
  </si>
  <si>
    <t>沖縄県後期高齢者医療広域連合（特別会計）</t>
    <phoneticPr fontId="2"/>
  </si>
  <si>
    <t>沖縄県後期高齢者医療広域連合（一般会計）</t>
    <phoneticPr fontId="2"/>
  </si>
  <si>
    <t>沖縄県市町村総合事務組合</t>
    <phoneticPr fontId="2"/>
  </si>
  <si>
    <t>南部広域行政組合（糸豊環境衛生事業特別会計）</t>
    <phoneticPr fontId="2"/>
  </si>
  <si>
    <t>沖縄県市町村自治会館管理組合</t>
    <phoneticPr fontId="2"/>
  </si>
  <si>
    <t>糸満市土地開発公社</t>
    <rPh sb="0" eb="3">
      <t>イトマンシ</t>
    </rPh>
    <rPh sb="3" eb="5">
      <t>トチ</t>
    </rPh>
    <rPh sb="5" eb="7">
      <t>カイハツ</t>
    </rPh>
    <rPh sb="7" eb="9">
      <t>コウシャ</t>
    </rPh>
    <phoneticPr fontId="2"/>
  </si>
  <si>
    <t>ふるさと応援基金</t>
    <rPh sb="4" eb="6">
      <t>オウエン</t>
    </rPh>
    <rPh sb="6" eb="8">
      <t>キキン</t>
    </rPh>
    <phoneticPr fontId="5"/>
  </si>
  <si>
    <t>公共施設整備基金</t>
    <rPh sb="0" eb="2">
      <t>コウキョウ</t>
    </rPh>
    <rPh sb="2" eb="4">
      <t>シセツ</t>
    </rPh>
    <rPh sb="4" eb="6">
      <t>セイビ</t>
    </rPh>
    <rPh sb="6" eb="8">
      <t>キキン</t>
    </rPh>
    <phoneticPr fontId="5"/>
  </si>
  <si>
    <t>人材育成基金</t>
    <rPh sb="0" eb="2">
      <t>ジンザイ</t>
    </rPh>
    <rPh sb="2" eb="4">
      <t>イクセイ</t>
    </rPh>
    <rPh sb="4" eb="6">
      <t>キキン</t>
    </rPh>
    <phoneticPr fontId="5"/>
  </si>
  <si>
    <t>観光文化交流拠点施設基金</t>
    <rPh sb="0" eb="2">
      <t>カンコウ</t>
    </rPh>
    <rPh sb="2" eb="4">
      <t>ブンカ</t>
    </rPh>
    <rPh sb="4" eb="6">
      <t>コウリュウ</t>
    </rPh>
    <rPh sb="6" eb="8">
      <t>キョテン</t>
    </rPh>
    <rPh sb="8" eb="10">
      <t>シセツ</t>
    </rPh>
    <rPh sb="10" eb="12">
      <t>キキン</t>
    </rPh>
    <phoneticPr fontId="5"/>
  </si>
  <si>
    <t>真栄里土地区画整理事業基金</t>
    <rPh sb="0" eb="3">
      <t>マエザト</t>
    </rPh>
    <rPh sb="3" eb="5">
      <t>トチ</t>
    </rPh>
    <rPh sb="5" eb="7">
      <t>クカク</t>
    </rPh>
    <rPh sb="7" eb="9">
      <t>セイリ</t>
    </rPh>
    <rPh sb="9" eb="11">
      <t>ジギョウ</t>
    </rPh>
    <rPh sb="11" eb="13">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</si>
</sst>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71871</c:v>
                </c:pt>
                <c:pt idx="2">
                  <c:v>71807</c:v>
                </c:pt>
                <c:pt idx="3">
                  <c:v>80821</c:v>
                </c:pt>
                <c:pt idx="4">
                  <c:v>79840</c:v>
                </c:pt>
              </c:numCache>
            </c:numRef>
          </c:val>
          <c:smooth val="0"/>
          <c:extLst>
            <c:ext xmlns:c16="http://schemas.microsoft.com/office/drawing/2014/chart" uri="{C3380CC4-5D6E-409C-BE32-E72D297353CC}">
              <c16:uniqueId val="{00000000-36EE-455E-B89D-C68D0556A34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73807</c:v>
                </c:pt>
                <c:pt idx="1">
                  <c:v>65634</c:v>
                </c:pt>
                <c:pt idx="2">
                  <c:v>45366</c:v>
                </c:pt>
                <c:pt idx="3">
                  <c:v>51080</c:v>
                </c:pt>
                <c:pt idx="4">
                  <c:v>69794</c:v>
                </c:pt>
              </c:numCache>
            </c:numRef>
          </c:val>
          <c:smooth val="0"/>
          <c:extLst>
            <c:ext xmlns:c16="http://schemas.microsoft.com/office/drawing/2014/chart" uri="{C3380CC4-5D6E-409C-BE32-E72D297353CC}">
              <c16:uniqueId val="{00000001-36EE-455E-B89D-C68D0556A34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3.81</c:v>
                </c:pt>
                <c:pt idx="1">
                  <c:v>6</c:v>
                </c:pt>
                <c:pt idx="2">
                  <c:v>3.29</c:v>
                </c:pt>
                <c:pt idx="3">
                  <c:v>6.37</c:v>
                </c:pt>
                <c:pt idx="4">
                  <c:v>4.9800000000000004</c:v>
                </c:pt>
              </c:numCache>
            </c:numRef>
          </c:val>
          <c:extLst>
            <c:ext xmlns:c16="http://schemas.microsoft.com/office/drawing/2014/chart" uri="{C3380CC4-5D6E-409C-BE32-E72D297353CC}">
              <c16:uniqueId val="{00000000-4B5F-4850-AF91-8BCBACADD1B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12.87</c:v>
                </c:pt>
                <c:pt idx="1">
                  <c:v>15.34</c:v>
                </c:pt>
                <c:pt idx="2">
                  <c:v>17.28</c:v>
                </c:pt>
                <c:pt idx="3">
                  <c:v>12.86</c:v>
                </c:pt>
                <c:pt idx="4">
                  <c:v>7.8</c:v>
                </c:pt>
              </c:numCache>
            </c:numRef>
          </c:val>
          <c:extLst>
            <c:ext xmlns:c16="http://schemas.microsoft.com/office/drawing/2014/chart" uri="{C3380CC4-5D6E-409C-BE32-E72D297353CC}">
              <c16:uniqueId val="{00000001-4B5F-4850-AF91-8BCBACADD1B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-0.04</c:v>
                </c:pt>
                <c:pt idx="1">
                  <c:v>2.44</c:v>
                </c:pt>
                <c:pt idx="2">
                  <c:v>-4.76</c:v>
                </c:pt>
                <c:pt idx="3">
                  <c:v>-2.72</c:v>
                </c:pt>
                <c:pt idx="4">
                  <c:v>-8.9700000000000006</c:v>
                </c:pt>
              </c:numCache>
            </c:numRef>
          </c:val>
          <c:smooth val="0"/>
          <c:extLst>
            <c:ext xmlns:c16="http://schemas.microsoft.com/office/drawing/2014/chart" uri="{C3380CC4-5D6E-409C-BE32-E72D297353CC}">
              <c16:uniqueId val="{00000002-4B5F-4850-AF91-8BCBACADD1B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0.09</c:v>
                </c:pt>
                <c:pt idx="2">
                  <c:v>#N/A</c:v>
                </c:pt>
                <c:pt idx="3">
                  <c:v>0.22</c:v>
                </c:pt>
                <c:pt idx="4">
                  <c:v>#N/A</c:v>
                </c:pt>
                <c:pt idx="5">
                  <c:v>2.64</c:v>
                </c:pt>
                <c:pt idx="6">
                  <c:v>#N/A</c:v>
                </c:pt>
                <c:pt idx="7">
                  <c:v>0.05</c:v>
                </c:pt>
                <c:pt idx="8">
                  <c:v>#N/A</c:v>
                </c:pt>
                <c:pt idx="9">
                  <c:v>0.04</c:v>
                </c:pt>
              </c:numCache>
            </c:numRef>
          </c:val>
          <c:extLst>
            <c:ext xmlns:c16="http://schemas.microsoft.com/office/drawing/2014/chart" uri="{C3380CC4-5D6E-409C-BE32-E72D297353CC}">
              <c16:uniqueId val="{00000000-449F-41AB-B707-E6D549E2E69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49F-41AB-B707-E6D549E2E69A}"/>
            </c:ext>
          </c:extLst>
        </c:ser>
        <c:ser>
          <c:idx val="2"/>
          <c:order val="2"/>
          <c:tx>
            <c:strRef>
              <c:f>データシート!$A$29</c:f>
              <c:strCache>
                <c:ptCount val="1"/>
                <c:pt idx="0">
                  <c:v>人材育成事業特別会計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0.11</c:v>
                </c:pt>
                <c:pt idx="2">
                  <c:v>#N/A</c:v>
                </c:pt>
                <c:pt idx="3">
                  <c:v>0.1</c:v>
                </c:pt>
                <c:pt idx="4">
                  <c:v>#N/A</c:v>
                </c:pt>
                <c:pt idx="5">
                  <c:v>0.04</c:v>
                </c:pt>
                <c:pt idx="6">
                  <c:v>#N/A</c:v>
                </c:pt>
                <c:pt idx="7">
                  <c:v>0.03</c:v>
                </c:pt>
                <c:pt idx="8">
                  <c:v>#N/A</c:v>
                </c:pt>
                <c:pt idx="9">
                  <c:v>0.04</c:v>
                </c:pt>
              </c:numCache>
            </c:numRef>
          </c:val>
          <c:extLst>
            <c:ext xmlns:c16="http://schemas.microsoft.com/office/drawing/2014/chart" uri="{C3380CC4-5D6E-409C-BE32-E72D297353CC}">
              <c16:uniqueId val="{00000002-449F-41AB-B707-E6D549E2E69A}"/>
            </c:ext>
          </c:extLst>
        </c:ser>
        <c:ser>
          <c:idx val="3"/>
          <c:order val="3"/>
          <c:tx>
            <c:strRef>
              <c:f>データシート!$A$30</c:f>
              <c:strCache>
                <c:ptCount val="1"/>
                <c:pt idx="0">
                  <c:v>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0.32</c:v>
                </c:pt>
                <c:pt idx="2">
                  <c:v>#N/A</c:v>
                </c:pt>
                <c:pt idx="3">
                  <c:v>0.03</c:v>
                </c:pt>
                <c:pt idx="4">
                  <c:v>#N/A</c:v>
                </c:pt>
                <c:pt idx="5">
                  <c:v>0.04</c:v>
                </c:pt>
                <c:pt idx="6">
                  <c:v>#N/A</c:v>
                </c:pt>
                <c:pt idx="7">
                  <c:v>0.04</c:v>
                </c:pt>
                <c:pt idx="8">
                  <c:v>#N/A</c:v>
                </c:pt>
                <c:pt idx="9">
                  <c:v>0.05</c:v>
                </c:pt>
              </c:numCache>
            </c:numRef>
          </c:val>
          <c:extLst>
            <c:ext xmlns:c16="http://schemas.microsoft.com/office/drawing/2014/chart" uri="{C3380CC4-5D6E-409C-BE32-E72D297353CC}">
              <c16:uniqueId val="{00000003-449F-41AB-B707-E6D549E2E69A}"/>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0.48</c:v>
                </c:pt>
                <c:pt idx="2">
                  <c:v>#N/A</c:v>
                </c:pt>
                <c:pt idx="3">
                  <c:v>1.82</c:v>
                </c:pt>
                <c:pt idx="4">
                  <c:v>#N/A</c:v>
                </c:pt>
                <c:pt idx="5">
                  <c:v>1.08</c:v>
                </c:pt>
                <c:pt idx="6">
                  <c:v>#N/A</c:v>
                </c:pt>
                <c:pt idx="7">
                  <c:v>0.13</c:v>
                </c:pt>
                <c:pt idx="8">
                  <c:v>#N/A</c:v>
                </c:pt>
                <c:pt idx="9">
                  <c:v>1.06</c:v>
                </c:pt>
              </c:numCache>
            </c:numRef>
          </c:val>
          <c:extLst>
            <c:ext xmlns:c16="http://schemas.microsoft.com/office/drawing/2014/chart" uri="{C3380CC4-5D6E-409C-BE32-E72D297353CC}">
              <c16:uniqueId val="{00000004-449F-41AB-B707-E6D549E2E69A}"/>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0.68</c:v>
                </c:pt>
                <c:pt idx="2">
                  <c:v>#N/A</c:v>
                </c:pt>
                <c:pt idx="3">
                  <c:v>0.8</c:v>
                </c:pt>
                <c:pt idx="4">
                  <c:v>#N/A</c:v>
                </c:pt>
                <c:pt idx="5">
                  <c:v>2</c:v>
                </c:pt>
                <c:pt idx="6">
                  <c:v>#N/A</c:v>
                </c:pt>
                <c:pt idx="7">
                  <c:v>2.3199999999999998</c:v>
                </c:pt>
                <c:pt idx="8">
                  <c:v>#N/A</c:v>
                </c:pt>
                <c:pt idx="9">
                  <c:v>1.25</c:v>
                </c:pt>
              </c:numCache>
            </c:numRef>
          </c:val>
          <c:extLst>
            <c:ext xmlns:c16="http://schemas.microsoft.com/office/drawing/2014/chart" uri="{C3380CC4-5D6E-409C-BE32-E72D297353CC}">
              <c16:uniqueId val="{00000005-449F-41AB-B707-E6D549E2E69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0.52</c:v>
                </c:pt>
                <c:pt idx="2">
                  <c:v>#N/A</c:v>
                </c:pt>
                <c:pt idx="3">
                  <c:v>0.73</c:v>
                </c:pt>
                <c:pt idx="4">
                  <c:v>#N/A</c:v>
                </c:pt>
                <c:pt idx="5">
                  <c:v>1.43</c:v>
                </c:pt>
                <c:pt idx="6">
                  <c:v>#N/A</c:v>
                </c:pt>
                <c:pt idx="7">
                  <c:v>1.05</c:v>
                </c:pt>
                <c:pt idx="8">
                  <c:v>#N/A</c:v>
                </c:pt>
                <c:pt idx="9">
                  <c:v>1.31</c:v>
                </c:pt>
              </c:numCache>
            </c:numRef>
          </c:val>
          <c:extLst>
            <c:ext xmlns:c16="http://schemas.microsoft.com/office/drawing/2014/chart" uri="{C3380CC4-5D6E-409C-BE32-E72D297353CC}">
              <c16:uniqueId val="{00000006-449F-41AB-B707-E6D549E2E69A}"/>
            </c:ext>
          </c:extLst>
        </c:ser>
        <c:ser>
          <c:idx val="7"/>
          <c:order val="7"/>
          <c:tx>
            <c:strRef>
              <c:f>データシート!$A$34</c:f>
              <c:strCache>
                <c:ptCount val="1"/>
                <c:pt idx="0">
                  <c:v>農業集落排水事業会計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1.69</c:v>
                </c:pt>
                <c:pt idx="8">
                  <c:v>#N/A</c:v>
                </c:pt>
                <c:pt idx="9">
                  <c:v>1.63</c:v>
                </c:pt>
              </c:numCache>
            </c:numRef>
          </c:val>
          <c:extLst>
            <c:ext xmlns:c16="http://schemas.microsoft.com/office/drawing/2014/chart" uri="{C3380CC4-5D6E-409C-BE32-E72D297353CC}">
              <c16:uniqueId val="{00000007-449F-41AB-B707-E6D549E2E69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3.67</c:v>
                </c:pt>
                <c:pt idx="2">
                  <c:v>#N/A</c:v>
                </c:pt>
                <c:pt idx="3">
                  <c:v>5.88</c:v>
                </c:pt>
                <c:pt idx="4">
                  <c:v>#N/A</c:v>
                </c:pt>
                <c:pt idx="5">
                  <c:v>3.23</c:v>
                </c:pt>
                <c:pt idx="6">
                  <c:v>#N/A</c:v>
                </c:pt>
                <c:pt idx="7">
                  <c:v>6.32</c:v>
                </c:pt>
                <c:pt idx="8">
                  <c:v>#N/A</c:v>
                </c:pt>
                <c:pt idx="9">
                  <c:v>4.91</c:v>
                </c:pt>
              </c:numCache>
            </c:numRef>
          </c:val>
          <c:extLst>
            <c:ext xmlns:c16="http://schemas.microsoft.com/office/drawing/2014/chart" uri="{C3380CC4-5D6E-409C-BE32-E72D297353CC}">
              <c16:uniqueId val="{00000008-449F-41AB-B707-E6D549E2E69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10.64</c:v>
                </c:pt>
                <c:pt idx="2">
                  <c:v>#N/A</c:v>
                </c:pt>
                <c:pt idx="3">
                  <c:v>11.99</c:v>
                </c:pt>
                <c:pt idx="4">
                  <c:v>#N/A</c:v>
                </c:pt>
                <c:pt idx="5">
                  <c:v>13.21</c:v>
                </c:pt>
                <c:pt idx="6">
                  <c:v>#N/A</c:v>
                </c:pt>
                <c:pt idx="7">
                  <c:v>14.3</c:v>
                </c:pt>
                <c:pt idx="8">
                  <c:v>#N/A</c:v>
                </c:pt>
                <c:pt idx="9">
                  <c:v>16.100000000000001</c:v>
                </c:pt>
              </c:numCache>
            </c:numRef>
          </c:val>
          <c:extLst>
            <c:ext xmlns:c16="http://schemas.microsoft.com/office/drawing/2014/chart" uri="{C3380CC4-5D6E-409C-BE32-E72D297353CC}">
              <c16:uniqueId val="{00000009-449F-41AB-B707-E6D549E2E69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1338</c:v>
                </c:pt>
                <c:pt idx="5">
                  <c:v>1288</c:v>
                </c:pt>
                <c:pt idx="8">
                  <c:v>1218</c:v>
                </c:pt>
                <c:pt idx="11">
                  <c:v>1175</c:v>
                </c:pt>
                <c:pt idx="14">
                  <c:v>1134</c:v>
                </c:pt>
              </c:numCache>
            </c:numRef>
          </c:val>
          <c:extLst>
            <c:ext xmlns:c16="http://schemas.microsoft.com/office/drawing/2014/chart" uri="{C3380CC4-5D6E-409C-BE32-E72D297353CC}">
              <c16:uniqueId val="{00000000-A0B3-4083-B1D2-9F705968A2C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1</c:v>
                </c:pt>
                <c:pt idx="6">
                  <c:v>1</c:v>
                </c:pt>
                <c:pt idx="9">
                  <c:v>1</c:v>
                </c:pt>
                <c:pt idx="12">
                  <c:v>1</c:v>
                </c:pt>
              </c:numCache>
            </c:numRef>
          </c:val>
          <c:extLst>
            <c:ext xmlns:c16="http://schemas.microsoft.com/office/drawing/2014/chart" uri="{C3380CC4-5D6E-409C-BE32-E72D297353CC}">
              <c16:uniqueId val="{00000001-A0B3-4083-B1D2-9F705968A2C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27</c:v>
                </c:pt>
                <c:pt idx="3">
                  <c:v>27</c:v>
                </c:pt>
                <c:pt idx="6">
                  <c:v>27</c:v>
                </c:pt>
                <c:pt idx="9">
                  <c:v>0</c:v>
                </c:pt>
                <c:pt idx="12">
                  <c:v>0</c:v>
                </c:pt>
              </c:numCache>
            </c:numRef>
          </c:val>
          <c:extLst>
            <c:ext xmlns:c16="http://schemas.microsoft.com/office/drawing/2014/chart" uri="{C3380CC4-5D6E-409C-BE32-E72D297353CC}">
              <c16:uniqueId val="{00000002-A0B3-4083-B1D2-9F705968A2C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97</c:v>
                </c:pt>
                <c:pt idx="3">
                  <c:v>118</c:v>
                </c:pt>
                <c:pt idx="6">
                  <c:v>116</c:v>
                </c:pt>
                <c:pt idx="9">
                  <c:v>116</c:v>
                </c:pt>
                <c:pt idx="12">
                  <c:v>100</c:v>
                </c:pt>
              </c:numCache>
            </c:numRef>
          </c:val>
          <c:extLst>
            <c:ext xmlns:c16="http://schemas.microsoft.com/office/drawing/2014/chart" uri="{C3380CC4-5D6E-409C-BE32-E72D297353CC}">
              <c16:uniqueId val="{00000003-A0B3-4083-B1D2-9F705968A2C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283</c:v>
                </c:pt>
                <c:pt idx="3">
                  <c:v>285</c:v>
                </c:pt>
                <c:pt idx="6">
                  <c:v>310</c:v>
                </c:pt>
                <c:pt idx="9">
                  <c:v>316</c:v>
                </c:pt>
                <c:pt idx="12">
                  <c:v>376</c:v>
                </c:pt>
              </c:numCache>
            </c:numRef>
          </c:val>
          <c:extLst>
            <c:ext xmlns:c16="http://schemas.microsoft.com/office/drawing/2014/chart" uri="{C3380CC4-5D6E-409C-BE32-E72D297353CC}">
              <c16:uniqueId val="{00000004-A0B3-4083-B1D2-9F705968A2C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B3-4083-B1D2-9F705968A2C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0B3-4083-B1D2-9F705968A2C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1859</c:v>
                </c:pt>
                <c:pt idx="3">
                  <c:v>1893</c:v>
                </c:pt>
                <c:pt idx="6">
                  <c:v>1919</c:v>
                </c:pt>
                <c:pt idx="9">
                  <c:v>1873</c:v>
                </c:pt>
                <c:pt idx="12">
                  <c:v>1845</c:v>
                </c:pt>
              </c:numCache>
            </c:numRef>
          </c:val>
          <c:extLst>
            <c:ext xmlns:c16="http://schemas.microsoft.com/office/drawing/2014/chart" uri="{C3380CC4-5D6E-409C-BE32-E72D297353CC}">
              <c16:uniqueId val="{00000007-A0B3-4083-B1D2-9F705968A2C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928</c:v>
                </c:pt>
                <c:pt idx="2">
                  <c:v>#N/A</c:v>
                </c:pt>
                <c:pt idx="3">
                  <c:v>#N/A</c:v>
                </c:pt>
                <c:pt idx="4">
                  <c:v>1036</c:v>
                </c:pt>
                <c:pt idx="5">
                  <c:v>#N/A</c:v>
                </c:pt>
                <c:pt idx="6">
                  <c:v>#N/A</c:v>
                </c:pt>
                <c:pt idx="7">
                  <c:v>1155</c:v>
                </c:pt>
                <c:pt idx="8">
                  <c:v>#N/A</c:v>
                </c:pt>
                <c:pt idx="9">
                  <c:v>#N/A</c:v>
                </c:pt>
                <c:pt idx="10">
                  <c:v>1131</c:v>
                </c:pt>
                <c:pt idx="11">
                  <c:v>#N/A</c:v>
                </c:pt>
                <c:pt idx="12">
                  <c:v>#N/A</c:v>
                </c:pt>
                <c:pt idx="13">
                  <c:v>1188</c:v>
                </c:pt>
                <c:pt idx="14">
                  <c:v>#N/A</c:v>
                </c:pt>
              </c:numCache>
            </c:numRef>
          </c:val>
          <c:smooth val="0"/>
          <c:extLst>
            <c:ext xmlns:c16="http://schemas.microsoft.com/office/drawing/2014/chart" uri="{C3380CC4-5D6E-409C-BE32-E72D297353CC}">
              <c16:uniqueId val="{00000008-A0B3-4083-B1D2-9F705968A2C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13881</c:v>
                </c:pt>
                <c:pt idx="5">
                  <c:v>13720</c:v>
                </c:pt>
                <c:pt idx="8">
                  <c:v>12995</c:v>
                </c:pt>
                <c:pt idx="11">
                  <c:v>12939</c:v>
                </c:pt>
                <c:pt idx="14">
                  <c:v>12902</c:v>
                </c:pt>
              </c:numCache>
            </c:numRef>
          </c:val>
          <c:extLst>
            <c:ext xmlns:c16="http://schemas.microsoft.com/office/drawing/2014/chart" uri="{C3380CC4-5D6E-409C-BE32-E72D297353CC}">
              <c16:uniqueId val="{00000000-8ABC-48E4-A7EA-AFDA9799D34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998</c:v>
                </c:pt>
                <c:pt idx="5">
                  <c:v>662</c:v>
                </c:pt>
                <c:pt idx="8">
                  <c:v>651</c:v>
                </c:pt>
                <c:pt idx="11">
                  <c:v>555</c:v>
                </c:pt>
                <c:pt idx="14">
                  <c:v>908</c:v>
                </c:pt>
              </c:numCache>
            </c:numRef>
          </c:val>
          <c:extLst>
            <c:ext xmlns:c16="http://schemas.microsoft.com/office/drawing/2014/chart" uri="{C3380CC4-5D6E-409C-BE32-E72D297353CC}">
              <c16:uniqueId val="{00000001-8ABC-48E4-A7EA-AFDA9799D34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4888</c:v>
                </c:pt>
                <c:pt idx="5">
                  <c:v>5356</c:v>
                </c:pt>
                <c:pt idx="8">
                  <c:v>5547</c:v>
                </c:pt>
                <c:pt idx="11">
                  <c:v>4833</c:v>
                </c:pt>
                <c:pt idx="14">
                  <c:v>4556</c:v>
                </c:pt>
              </c:numCache>
            </c:numRef>
          </c:val>
          <c:extLst>
            <c:ext xmlns:c16="http://schemas.microsoft.com/office/drawing/2014/chart" uri="{C3380CC4-5D6E-409C-BE32-E72D297353CC}">
              <c16:uniqueId val="{00000002-8ABC-48E4-A7EA-AFDA9799D34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ABC-48E4-A7EA-AFDA9799D34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ABC-48E4-A7EA-AFDA9799D34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BC-48E4-A7EA-AFDA9799D34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525</c:v>
                </c:pt>
                <c:pt idx="3">
                  <c:v>338</c:v>
                </c:pt>
                <c:pt idx="6">
                  <c:v>241</c:v>
                </c:pt>
                <c:pt idx="9">
                  <c:v>147</c:v>
                </c:pt>
                <c:pt idx="12">
                  <c:v>132</c:v>
                </c:pt>
              </c:numCache>
            </c:numRef>
          </c:val>
          <c:extLst>
            <c:ext xmlns:c16="http://schemas.microsoft.com/office/drawing/2014/chart" uri="{C3380CC4-5D6E-409C-BE32-E72D297353CC}">
              <c16:uniqueId val="{00000006-8ABC-48E4-A7EA-AFDA9799D34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962</c:v>
                </c:pt>
                <c:pt idx="3">
                  <c:v>832</c:v>
                </c:pt>
                <c:pt idx="6">
                  <c:v>711</c:v>
                </c:pt>
                <c:pt idx="9">
                  <c:v>556</c:v>
                </c:pt>
                <c:pt idx="12">
                  <c:v>336</c:v>
                </c:pt>
              </c:numCache>
            </c:numRef>
          </c:val>
          <c:extLst>
            <c:ext xmlns:c16="http://schemas.microsoft.com/office/drawing/2014/chart" uri="{C3380CC4-5D6E-409C-BE32-E72D297353CC}">
              <c16:uniqueId val="{00000007-8ABC-48E4-A7EA-AFDA9799D34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2347</c:v>
                </c:pt>
                <c:pt idx="3">
                  <c:v>2758</c:v>
                </c:pt>
                <c:pt idx="6">
                  <c:v>2888</c:v>
                </c:pt>
                <c:pt idx="9">
                  <c:v>3327</c:v>
                </c:pt>
                <c:pt idx="12">
                  <c:v>2917</c:v>
                </c:pt>
              </c:numCache>
            </c:numRef>
          </c:val>
          <c:extLst>
            <c:ext xmlns:c16="http://schemas.microsoft.com/office/drawing/2014/chart" uri="{C3380CC4-5D6E-409C-BE32-E72D297353CC}">
              <c16:uniqueId val="{00000008-8ABC-48E4-A7EA-AFDA9799D34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55</c:v>
                </c:pt>
                <c:pt idx="3">
                  <c:v>27</c:v>
                </c:pt>
                <c:pt idx="6">
                  <c:v>0</c:v>
                </c:pt>
                <c:pt idx="9">
                  <c:v>0</c:v>
                </c:pt>
                <c:pt idx="12">
                  <c:v>0</c:v>
                </c:pt>
              </c:numCache>
            </c:numRef>
          </c:val>
          <c:extLst>
            <c:ext xmlns:c16="http://schemas.microsoft.com/office/drawing/2014/chart" uri="{C3380CC4-5D6E-409C-BE32-E72D297353CC}">
              <c16:uniqueId val="{00000009-8ABC-48E4-A7EA-AFDA9799D34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18863</c:v>
                </c:pt>
                <c:pt idx="3">
                  <c:v>19076</c:v>
                </c:pt>
                <c:pt idx="6">
                  <c:v>18307</c:v>
                </c:pt>
                <c:pt idx="9">
                  <c:v>17565</c:v>
                </c:pt>
                <c:pt idx="12">
                  <c:v>17846</c:v>
                </c:pt>
              </c:numCache>
            </c:numRef>
          </c:val>
          <c:extLst>
            <c:ext xmlns:c16="http://schemas.microsoft.com/office/drawing/2014/chart" uri="{C3380CC4-5D6E-409C-BE32-E72D297353CC}">
              <c16:uniqueId val="{0000000A-8ABC-48E4-A7EA-AFDA9799D34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2984</c:v>
                </c:pt>
                <c:pt idx="2">
                  <c:v>#N/A</c:v>
                </c:pt>
                <c:pt idx="3">
                  <c:v>#N/A</c:v>
                </c:pt>
                <c:pt idx="4">
                  <c:v>3293</c:v>
                </c:pt>
                <c:pt idx="5">
                  <c:v>#N/A</c:v>
                </c:pt>
                <c:pt idx="6">
                  <c:v>#N/A</c:v>
                </c:pt>
                <c:pt idx="7">
                  <c:v>2955</c:v>
                </c:pt>
                <c:pt idx="8">
                  <c:v>#N/A</c:v>
                </c:pt>
                <c:pt idx="9">
                  <c:v>#N/A</c:v>
                </c:pt>
                <c:pt idx="10">
                  <c:v>3267</c:v>
                </c:pt>
                <c:pt idx="11">
                  <c:v>#N/A</c:v>
                </c:pt>
                <c:pt idx="12">
                  <c:v>#N/A</c:v>
                </c:pt>
                <c:pt idx="13">
                  <c:v>2866</c:v>
                </c:pt>
                <c:pt idx="14">
                  <c:v>#N/A</c:v>
                </c:pt>
              </c:numCache>
            </c:numRef>
          </c:val>
          <c:smooth val="0"/>
          <c:extLst>
            <c:ext xmlns:c16="http://schemas.microsoft.com/office/drawing/2014/chart" uri="{C3380CC4-5D6E-409C-BE32-E72D297353CC}">
              <c16:uniqueId val="{0000000B-8ABC-48E4-A7EA-AFDA9799D34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2300</c:v>
                </c:pt>
                <c:pt idx="1">
                  <c:v>1750</c:v>
                </c:pt>
                <c:pt idx="2">
                  <c:v>1100</c:v>
                </c:pt>
              </c:numCache>
            </c:numRef>
          </c:val>
          <c:extLst>
            <c:ext xmlns:c16="http://schemas.microsoft.com/office/drawing/2014/chart" uri="{C3380CC4-5D6E-409C-BE32-E72D297353CC}">
              <c16:uniqueId val="{00000000-4483-4940-94E8-47359678600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506</c:v>
                </c:pt>
                <c:pt idx="1">
                  <c:v>557</c:v>
                </c:pt>
                <c:pt idx="2">
                  <c:v>630</c:v>
                </c:pt>
              </c:numCache>
            </c:numRef>
          </c:val>
          <c:extLst>
            <c:ext xmlns:c16="http://schemas.microsoft.com/office/drawing/2014/chart" uri="{C3380CC4-5D6E-409C-BE32-E72D297353CC}">
              <c16:uniqueId val="{00000001-4483-4940-94E8-47359678600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2711</c:v>
                </c:pt>
                <c:pt idx="1">
                  <c:v>2500</c:v>
                </c:pt>
                <c:pt idx="2">
                  <c:v>2799</c:v>
                </c:pt>
              </c:numCache>
            </c:numRef>
          </c:val>
          <c:extLst>
            <c:ext xmlns:c16="http://schemas.microsoft.com/office/drawing/2014/chart" uri="{C3380CC4-5D6E-409C-BE32-E72D297353CC}">
              <c16:uniqueId val="{00000002-4483-4940-94E8-47359678600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沖縄県糸満市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新規発行を抑制してきたことにより、元利償還金は減少傾向にあり、それに伴う算入公債費等も減少傾向にあったが、償却施設の老朽化に伴う組合等が起こした地方債の元利償還金に対する負担金等が増加したことや、今後、沖縄振興特別推進交付金事業</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及び高嶺小中一貫校整</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事</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備</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事業</a:t>
          </a:r>
          <a:r>
            <a:rPr kumimoji="1" lang="ja-JP" altLang="en-US" sz="1400">
              <a:solidFill>
                <a:sysClr val="windowText" lastClr="000000"/>
              </a:solidFill>
              <a:latin typeface="ＭＳ ゴシック" pitchFamily="49" charset="-128"/>
              <a:ea typeface="ＭＳ ゴシック" pitchFamily="49" charset="-128"/>
            </a:rPr>
            <a:t>に伴う地方債発行の増</a:t>
          </a:r>
          <a:r>
            <a:rPr kumimoji="1" lang="ja-JP" altLang="en-US" sz="1400">
              <a:latin typeface="ＭＳ ゴシック" pitchFamily="49" charset="-128"/>
              <a:ea typeface="ＭＳ ゴシック" pitchFamily="49" charset="-128"/>
            </a:rPr>
            <a:t>加が見込まれることから、地方債の償還に要する資金を計画的に積み立てる等、更なる改善に取り組む必要がある。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満期一括償還地方債について発行していないため、満期一括償還地方債に係る積立ルール（</a:t>
          </a:r>
          <a:r>
            <a:rPr kumimoji="1" lang="en-US" altLang="ja-JP" sz="1000">
              <a:latin typeface="ＭＳ ゴシック" pitchFamily="49" charset="-128"/>
              <a:ea typeface="ＭＳ ゴシック" pitchFamily="49" charset="-128"/>
            </a:rPr>
            <a:t>3.3</a:t>
          </a:r>
          <a:r>
            <a:rPr kumimoji="1" lang="ja-JP" altLang="en-US" sz="1000">
              <a:latin typeface="ＭＳ ゴシック" pitchFamily="49" charset="-128"/>
              <a:ea typeface="ＭＳ ゴシック" pitchFamily="49" charset="-128"/>
            </a:rPr>
            <a:t>％）に基づく積立てを行っていない。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沖縄県糸満市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充当可能基金残高及び基準財政需要額算入見込額の減はあるものの、充当可能特定歳入の増により、充当可能財源等は増となっている。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団塊世代の退職により、退職手当負担見込額は減少傾向にあるものの、農業集落排水事業の工事費増に伴う公営企業債等繰入見込額はさらに増加する見込みである。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また、一般会計等に係る地方債の現在高が微増しているが、今後の沖縄振興特別推進交付金事業</a:t>
          </a:r>
          <a:r>
            <a:rPr kumimoji="1" lang="ja-JP" altLang="en-US" sz="1400">
              <a:solidFill>
                <a:srgbClr val="FF0000"/>
              </a:solidFill>
              <a:latin typeface="ＭＳ ゴシック" pitchFamily="49" charset="-128"/>
              <a:ea typeface="ＭＳ ゴシック" pitchFamily="49" charset="-128"/>
            </a:rPr>
            <a:t>及び高嶺小中一貫校整備事業</a:t>
          </a:r>
          <a:r>
            <a:rPr kumimoji="1" lang="ja-JP" altLang="en-US" sz="1400">
              <a:latin typeface="ＭＳ ゴシック" pitchFamily="49" charset="-128"/>
              <a:ea typeface="ＭＳ ゴシック" pitchFamily="49" charset="-128"/>
            </a:rPr>
            <a:t>において更なる地方債発行を見込んでいることから、将来負担比率は増加傾向が見込まれる。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沖縄県糸満市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百万円充当した一方、約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百万円を積み立てたことにより増となった。また、減債基金を約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百万円を積み立てたことによる増及び令和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年度より新設された真栄里土地区画整理事業基金へ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その他、財政調整基金が決算剰余金として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百万円を取り崩したことにより減。公共施設整備基金が施設整備に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百万円の充当、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主に上記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基金の変動により、基金全体として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長期的財政見通しの推計結果から計画的財政運営の必要性は明らかであり、将来に向けた財政健全化を推進するために、歳入の確保と歳出の抑制に加え、基金運用の適正な管理を行う必要がある。特に財政調整基金、減債基金及び公共施設整備基金については、無秩序な運用を控え、適切な運用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50" b="1">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5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・糸満市ふるさと応援基金　　　　：夢のある個性豊かなふるさとづくりに資する事業の資金</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・糸満市公共施設整備基金　　　　：下水道及びその他の公共施設等の整備基金</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・糸満市人材育成基金　　　　　　：人材育成に寄与する事業の資金</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・糸満市観光文化交流拠点施設基金：糸満市観光文化交流拠点施設を中心とした文化芸術及び観光等の振興並びに施設の健全な維持管理に資する資金</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・糸満市真栄里土地区画整理事業安定化基金：真栄里土地区画整理事業の公共基盤整備の資金</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b="1">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5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50">
              <a:solidFill>
                <a:sysClr val="windowText" lastClr="000000"/>
              </a:solidFill>
              <a:effectLst/>
              <a:latin typeface="ＭＳ ゴシック" panose="020B0609070205080204" pitchFamily="49" charset="-128"/>
              <a:ea typeface="ＭＳ ゴシック" panose="020B0609070205080204" pitchFamily="49" charset="-128"/>
              <a:cs typeface="+mn-cs"/>
            </a:rPr>
            <a:t>糸満市ふるさと応援基金</a:t>
          </a:r>
          <a:r>
            <a:rPr kumimoji="1" lang="ja-JP" altLang="en-US" sz="125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5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50">
              <a:solidFill>
                <a:sysClr val="windowText" lastClr="000000"/>
              </a:solidFill>
              <a:effectLst/>
              <a:latin typeface="ＭＳ ゴシック" panose="020B0609070205080204" pitchFamily="49" charset="-128"/>
              <a:ea typeface="ＭＳ ゴシック" panose="020B0609070205080204" pitchFamily="49" charset="-128"/>
              <a:cs typeface="+mn-cs"/>
            </a:rPr>
            <a:t>道路美化ボランティア制度事業・なかゆくいロビーコンサート事業、親子通園事業、糸満フェア開催事業などに約</a:t>
          </a:r>
          <a:r>
            <a:rPr kumimoji="1" lang="en-US" altLang="ja-JP" sz="1250">
              <a:solidFill>
                <a:sysClr val="windowText" lastClr="000000"/>
              </a:solidFill>
              <a:effectLst/>
              <a:latin typeface="ＭＳ ゴシック" panose="020B0609070205080204" pitchFamily="49" charset="-128"/>
              <a:ea typeface="ＭＳ ゴシック" panose="020B0609070205080204" pitchFamily="49" charset="-128"/>
              <a:cs typeface="+mn-cs"/>
            </a:rPr>
            <a:t>713</a:t>
          </a:r>
          <a:r>
            <a:rPr kumimoji="1" lang="ja-JP" altLang="en-US" sz="1250">
              <a:solidFill>
                <a:sysClr val="windowText" lastClr="000000"/>
              </a:solidFill>
              <a:effectLst/>
              <a:latin typeface="ＭＳ ゴシック" panose="020B0609070205080204" pitchFamily="49" charset="-128"/>
              <a:ea typeface="ＭＳ ゴシック" panose="020B0609070205080204" pitchFamily="49" charset="-128"/>
              <a:cs typeface="+mn-cs"/>
            </a:rPr>
            <a:t>百万円を充当した一方で、糸満市ふるさと応援寄附金を約</a:t>
          </a:r>
          <a:r>
            <a:rPr kumimoji="1" lang="en-US" altLang="ja-JP" sz="1250">
              <a:solidFill>
                <a:sysClr val="windowText" lastClr="000000"/>
              </a:solidFill>
              <a:effectLst/>
              <a:latin typeface="ＭＳ ゴシック" panose="020B0609070205080204" pitchFamily="49" charset="-128"/>
              <a:ea typeface="ＭＳ ゴシック" panose="020B0609070205080204" pitchFamily="49" charset="-128"/>
              <a:cs typeface="+mn-cs"/>
            </a:rPr>
            <a:t>847</a:t>
          </a:r>
          <a:r>
            <a:rPr kumimoji="1" lang="ja-JP" altLang="en-US" sz="125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百万円積み立てたことにより増。</a:t>
          </a:r>
          <a:endParaRPr kumimoji="1" lang="en-US" altLang="ja-JP" sz="125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糸満市公共施設整備基金</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250">
              <a:solidFill>
                <a:schemeClr val="dk1"/>
              </a:solidFill>
              <a:effectLst/>
              <a:latin typeface="ＭＳ ゴシック" panose="020B0609070205080204" pitchFamily="49" charset="-128"/>
              <a:ea typeface="ＭＳ ゴシック" panose="020B0609070205080204" pitchFamily="49" charset="-128"/>
              <a:cs typeface="+mn-cs"/>
            </a:rPr>
            <a:t>公共施設整備費に</a:t>
          </a:r>
          <a:r>
            <a:rPr lang="en-US" altLang="ja-JP" sz="1250">
              <a:solidFill>
                <a:schemeClr val="dk1"/>
              </a:solidFill>
              <a:effectLst/>
              <a:latin typeface="ＭＳ ゴシック" panose="020B0609070205080204" pitchFamily="49" charset="-128"/>
              <a:ea typeface="ＭＳ ゴシック" panose="020B0609070205080204" pitchFamily="49" charset="-128"/>
              <a:cs typeface="+mn-cs"/>
            </a:rPr>
            <a:t>400</a:t>
          </a:r>
          <a:r>
            <a:rPr lang="ja-JP" altLang="ja-JP" sz="1250">
              <a:solidFill>
                <a:schemeClr val="dk1"/>
              </a:solidFill>
              <a:effectLst/>
              <a:latin typeface="ＭＳ ゴシック" panose="020B0609070205080204" pitchFamily="49" charset="-128"/>
              <a:ea typeface="ＭＳ ゴシック" panose="020B0609070205080204" pitchFamily="49" charset="-128"/>
              <a:cs typeface="+mn-cs"/>
            </a:rPr>
            <a:t>百万円を取り崩し、そのうち</a:t>
          </a:r>
          <a:r>
            <a:rPr lang="en-US" altLang="ja-JP" sz="1250">
              <a:solidFill>
                <a:schemeClr val="dk1"/>
              </a:solidFill>
              <a:effectLst/>
              <a:latin typeface="ＭＳ ゴシック" panose="020B0609070205080204" pitchFamily="49" charset="-128"/>
              <a:ea typeface="ＭＳ ゴシック" panose="020B0609070205080204" pitchFamily="49" charset="-128"/>
              <a:cs typeface="+mn-cs"/>
            </a:rPr>
            <a:t>350</a:t>
          </a:r>
          <a:r>
            <a:rPr lang="ja-JP" altLang="ja-JP" sz="125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a:t>
          </a:r>
          <a:r>
            <a:rPr lang="en-US" altLang="ja-JP" sz="1250">
              <a:solidFill>
                <a:schemeClr val="dk1"/>
              </a:solidFill>
              <a:effectLst/>
              <a:latin typeface="ＭＳ ゴシック" panose="020B0609070205080204" pitchFamily="49" charset="-128"/>
              <a:ea typeface="ＭＳ ゴシック" panose="020B0609070205080204" pitchFamily="49" charset="-128"/>
              <a:cs typeface="+mn-cs"/>
            </a:rPr>
            <a:t>50</a:t>
          </a:r>
          <a:r>
            <a:rPr lang="ja-JP" altLang="ja-JP" sz="1250">
              <a:solidFill>
                <a:schemeClr val="dk1"/>
              </a:solidFill>
              <a:effectLst/>
              <a:latin typeface="ＭＳ ゴシック" panose="020B0609070205080204" pitchFamily="49" charset="-128"/>
              <a:ea typeface="ＭＳ ゴシック" panose="020B0609070205080204" pitchFamily="49" charset="-128"/>
              <a:cs typeface="+mn-cs"/>
            </a:rPr>
            <a:t>百万円の減。</a:t>
          </a:r>
          <a:endParaRPr lang="ja-JP" altLang="ja-JP" sz="1250">
            <a:effectLst/>
            <a:latin typeface="ＭＳ ゴシック" panose="020B0609070205080204" pitchFamily="49" charset="-128"/>
            <a:ea typeface="ＭＳ ゴシック" panose="020B0609070205080204" pitchFamily="49" charset="-128"/>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糸満市人材育成基金</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50">
              <a:solidFill>
                <a:schemeClr val="dk1"/>
              </a:solidFill>
              <a:effectLst/>
              <a:latin typeface="ＭＳ ゴシック" panose="020B0609070205080204" pitchFamily="49" charset="-128"/>
              <a:ea typeface="ＭＳ ゴシック" panose="020B0609070205080204" pitchFamily="49" charset="-128"/>
              <a:cs typeface="+mn-cs"/>
            </a:rPr>
            <a:t>令和</a:t>
          </a:r>
          <a:r>
            <a:rPr lang="en-US" altLang="ja-JP" sz="125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250">
              <a:solidFill>
                <a:schemeClr val="dk1"/>
              </a:solidFill>
              <a:effectLst/>
              <a:latin typeface="ＭＳ ゴシック" panose="020B0609070205080204" pitchFamily="49" charset="-128"/>
              <a:ea typeface="ＭＳ ゴシック" panose="020B0609070205080204" pitchFamily="49" charset="-128"/>
              <a:cs typeface="+mn-cs"/>
            </a:rPr>
            <a:t>年度に</a:t>
          </a:r>
          <a:r>
            <a:rPr lang="en-US" altLang="ja-JP" sz="1250">
              <a:solidFill>
                <a:schemeClr val="dk1"/>
              </a:solidFill>
              <a:effectLst/>
              <a:latin typeface="ＭＳ ゴシック" panose="020B0609070205080204" pitchFamily="49" charset="-128"/>
              <a:ea typeface="ＭＳ ゴシック" panose="020B0609070205080204" pitchFamily="49" charset="-128"/>
              <a:cs typeface="+mn-cs"/>
            </a:rPr>
            <a:t>8.9</a:t>
          </a:r>
          <a:r>
            <a:rPr lang="ja-JP" altLang="ja-JP" sz="125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r>
            <a:rPr lang="ja-JP" altLang="en-US" sz="125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50">
            <a:effectLst/>
            <a:latin typeface="ＭＳ ゴシック" panose="020B0609070205080204" pitchFamily="49" charset="-128"/>
            <a:ea typeface="ＭＳ ゴシック" panose="020B0609070205080204" pitchFamily="49" charset="-128"/>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糸満市観光文化交流拠点施設基金：</a:t>
          </a:r>
          <a:r>
            <a:rPr lang="ja-JP" altLang="ja-JP" sz="1250">
              <a:solidFill>
                <a:schemeClr val="dk1"/>
              </a:solidFill>
              <a:effectLst/>
              <a:latin typeface="ＭＳ ゴシック" panose="020B0609070205080204" pitchFamily="49" charset="-128"/>
              <a:ea typeface="ＭＳ ゴシック" panose="020B0609070205080204" pitchFamily="49" charset="-128"/>
              <a:cs typeface="+mn-cs"/>
            </a:rPr>
            <a:t>糸満市文化振興団体補助金（生涯学習課）</a:t>
          </a:r>
          <a:r>
            <a:rPr lang="en-US" altLang="ja-JP" sz="1250">
              <a:solidFill>
                <a:schemeClr val="dk1"/>
              </a:solidFill>
              <a:effectLst/>
              <a:latin typeface="ＭＳ ゴシック" panose="020B0609070205080204" pitchFamily="49" charset="-128"/>
              <a:ea typeface="ＭＳ ゴシック" panose="020B0609070205080204" pitchFamily="49" charset="-128"/>
              <a:cs typeface="+mn-cs"/>
            </a:rPr>
            <a:t>0.5</a:t>
          </a:r>
          <a:r>
            <a:rPr lang="ja-JP" altLang="en-US" sz="1250">
              <a:solidFill>
                <a:schemeClr val="dk1"/>
              </a:solidFill>
              <a:effectLst/>
              <a:latin typeface="ＭＳ ゴシック" panose="020B0609070205080204" pitchFamily="49" charset="-128"/>
              <a:ea typeface="ＭＳ ゴシック" panose="020B0609070205080204" pitchFamily="49" charset="-128"/>
              <a:cs typeface="+mn-cs"/>
            </a:rPr>
            <a:t>百万</a:t>
          </a:r>
          <a:r>
            <a:rPr lang="ja-JP" altLang="ja-JP" sz="1250">
              <a:solidFill>
                <a:schemeClr val="dk1"/>
              </a:solidFill>
              <a:effectLst/>
              <a:latin typeface="ＭＳ ゴシック" panose="020B0609070205080204" pitchFamily="49" charset="-128"/>
              <a:ea typeface="ＭＳ ゴシック" panose="020B0609070205080204" pitchFamily="49" charset="-128"/>
              <a:cs typeface="+mn-cs"/>
            </a:rPr>
            <a:t>円、糸満市観光文化交流拠点施設使用料補助金</a:t>
          </a:r>
          <a:r>
            <a:rPr lang="en-US" altLang="ja-JP" sz="1250">
              <a:solidFill>
                <a:schemeClr val="dk1"/>
              </a:solidFill>
              <a:effectLst/>
              <a:latin typeface="ＭＳ ゴシック" panose="020B0609070205080204" pitchFamily="49" charset="-128"/>
              <a:ea typeface="ＭＳ ゴシック" panose="020B0609070205080204" pitchFamily="49" charset="-128"/>
              <a:cs typeface="+mn-cs"/>
            </a:rPr>
            <a:t>0.2</a:t>
          </a:r>
          <a:r>
            <a:rPr lang="ja-JP" altLang="en-US" sz="1250">
              <a:solidFill>
                <a:schemeClr val="dk1"/>
              </a:solidFill>
              <a:effectLst/>
              <a:latin typeface="ＭＳ ゴシック" panose="020B0609070205080204" pitchFamily="49" charset="-128"/>
              <a:ea typeface="ＭＳ ゴシック" panose="020B0609070205080204" pitchFamily="49" charset="-128"/>
              <a:cs typeface="+mn-cs"/>
            </a:rPr>
            <a:t>百万</a:t>
          </a:r>
          <a:r>
            <a:rPr lang="ja-JP" altLang="ja-JP" sz="1250">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250">
              <a:solidFill>
                <a:schemeClr val="dk1"/>
              </a:solidFill>
              <a:effectLst/>
              <a:latin typeface="ＭＳ ゴシック" panose="020B0609070205080204" pitchFamily="49" charset="-128"/>
              <a:ea typeface="ＭＳ ゴシック" panose="020B0609070205080204" pitchFamily="49" charset="-128"/>
              <a:cs typeface="+mn-cs"/>
            </a:rPr>
            <a:t>の</a:t>
          </a:r>
          <a:r>
            <a:rPr lang="ja-JP" altLang="ja-JP" sz="1250">
              <a:solidFill>
                <a:schemeClr val="dk1"/>
              </a:solidFill>
              <a:effectLst/>
              <a:latin typeface="ＭＳ ゴシック" panose="020B0609070205080204" pitchFamily="49" charset="-128"/>
              <a:ea typeface="ＭＳ ゴシック" panose="020B0609070205080204" pitchFamily="49" charset="-128"/>
              <a:cs typeface="+mn-cs"/>
            </a:rPr>
            <a:t>支出による減</a:t>
          </a:r>
          <a:r>
            <a:rPr lang="ja-JP" altLang="en-US" sz="125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50">
            <a:effectLst/>
            <a:latin typeface="ＭＳ ゴシック" panose="020B0609070205080204" pitchFamily="49" charset="-128"/>
            <a:ea typeface="ＭＳ ゴシック" panose="020B0609070205080204" pitchFamily="49" charset="-128"/>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糸満市真栄里土地区画整理事業安定化基金：</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年度より積立てを開始し</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b="1">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5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50">
              <a:solidFill>
                <a:sysClr val="windowText" lastClr="000000"/>
              </a:solidFill>
              <a:effectLst/>
              <a:latin typeface="ＭＳ ゴシック" panose="020B0609070205080204" pitchFamily="49" charset="-128"/>
              <a:ea typeface="ＭＳ ゴシック" panose="020B0609070205080204" pitchFamily="49" charset="-128"/>
              <a:cs typeface="+mn-cs"/>
            </a:rPr>
            <a:t>糸満市ふるさと応援基金</a:t>
          </a:r>
          <a:r>
            <a:rPr kumimoji="1" lang="ja-JP" altLang="en-US" sz="125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5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50">
              <a:solidFill>
                <a:sysClr val="windowText" lastClr="000000"/>
              </a:solidFill>
              <a:effectLst/>
              <a:latin typeface="ＭＳ ゴシック" panose="020B0609070205080204" pitchFamily="49" charset="-128"/>
              <a:ea typeface="ＭＳ ゴシック" panose="020B0609070205080204" pitchFamily="49" charset="-128"/>
              <a:cs typeface="+mn-cs"/>
            </a:rPr>
            <a:t>毎年度、糸満市ふるさと応援寄附金を全額積み立て、寄附者の意向が反映されるような事業に充当する。また、糸満市ふるさと応援寄附金を集めるために、実施するふるさと応援寄附制度推進事業費は全額充当する。</a:t>
          </a:r>
          <a:endParaRPr lang="ja-JP" altLang="ja-JP" sz="125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糸満市公共施設整備基金</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各公共施設における更新に備え、極力現在の基金残高の維持に努める。</a:t>
          </a:r>
          <a:endParaRPr lang="ja-JP" altLang="ja-JP" sz="1250">
            <a:effectLst/>
            <a:latin typeface="ＭＳ ゴシック" panose="020B0609070205080204" pitchFamily="49" charset="-128"/>
            <a:ea typeface="ＭＳ ゴシック" panose="020B0609070205080204" pitchFamily="49" charset="-128"/>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糸満市人材育成基金</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今後の県内外等派遣費補助金事業の実施に伴い、年間</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百万円程度の基金積立を行う。事業の実施については、債券の運用益及び寄附金を事業費として活用する。</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糸満市観光文化交流拠点施設基金：</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積立てた基金のうち、</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35,000</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千円を糸満市文化協会へ、</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千円を教育関係事業へ、</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15,000</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千円を糸満市観光文化交流拠点施設使用料への補助金として活用していく。残額については、当該施設の将来的な大規模修繕を見据え、修繕資金の確保のため同基金を活用した資産運用を計画する。</a:t>
          </a:r>
          <a:endParaRPr lang="ja-JP" altLang="ja-JP" sz="1250">
            <a:effectLst/>
            <a:latin typeface="ＭＳ ゴシック" panose="020B0609070205080204" pitchFamily="49" charset="-128"/>
            <a:ea typeface="ＭＳ ゴシック" panose="020B0609070205080204" pitchFamily="49" charset="-128"/>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糸満市真栄里土地区画整理事業安定化基金：</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年度まで積立てを行う予定。</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百万円を取り崩したことにより差額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度、歳入総額から歳出総額を差し引いた剰余金を想定しているが、財政状況の厳しい現状では、当分の間剰余金の発生は少ないものと見込んでおり、積立ては厳しいもとの考えられ、極力現在の基金残高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公債費の年度間の平準化及び将来の償還財源の確保を目的として、今後も地方債の償還見込みや財政状況を踏まえながら、適切な基金残高の維持に努める。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沖縄県糸満市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62,250
60,890
46.60
36,852,387
35,805,845
701,704
14,102,733
17,845,596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基準財政需要額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分母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a:t>
          </a:r>
          <a:r>
            <a:rPr kumimoji="1" lang="en-US" altLang="ja-JP" sz="1300">
              <a:latin typeface="ＭＳ Ｐゴシック" panose="020B0600070205080204" pitchFamily="50" charset="-128"/>
              <a:ea typeface="ＭＳ Ｐゴシック" panose="020B0600070205080204" pitchFamily="50" charset="-128"/>
            </a:rPr>
            <a:t>462,096</a:t>
          </a:r>
          <a:r>
            <a:rPr kumimoji="1" lang="ja-JP" altLang="en-US" sz="1300">
              <a:latin typeface="ＭＳ Ｐゴシック" panose="020B0600070205080204" pitchFamily="50" charset="-128"/>
              <a:ea typeface="ＭＳ Ｐゴシック" panose="020B0600070205080204" pitchFamily="50" charset="-128"/>
            </a:rPr>
            <a:t>千円増加</a:t>
          </a:r>
          <a:r>
            <a:rPr kumimoji="1" lang="en-US" altLang="ja-JP" sz="1300">
              <a:latin typeface="ＭＳ Ｐゴシック" panose="020B0600070205080204" pitchFamily="50" charset="-128"/>
              <a:ea typeface="ＭＳ Ｐゴシック" panose="020B0600070205080204" pitchFamily="50" charset="-128"/>
            </a:rPr>
            <a:t>(11,836,947</a:t>
          </a:r>
          <a:r>
            <a:rPr kumimoji="1" lang="ja-JP" altLang="en-US" sz="1300">
              <a:latin typeface="ＭＳ Ｐゴシック" panose="020B0600070205080204" pitchFamily="50" charset="-128"/>
              <a:ea typeface="ＭＳ Ｐゴシック" panose="020B0600070205080204" pitchFamily="50" charset="-128"/>
            </a:rPr>
            <a:t>千円 → </a:t>
          </a:r>
          <a:r>
            <a:rPr kumimoji="1" lang="en-US" altLang="ja-JP" sz="1300">
              <a:latin typeface="ＭＳ Ｐゴシック" panose="020B0600070205080204" pitchFamily="50" charset="-128"/>
              <a:ea typeface="ＭＳ Ｐゴシック" panose="020B0600070205080204" pitchFamily="50" charset="-128"/>
            </a:rPr>
            <a:t>12,299,043</a:t>
          </a:r>
          <a:r>
            <a:rPr kumimoji="1" lang="ja-JP" altLang="en-US" sz="1300">
              <a:latin typeface="ＭＳ Ｐゴシック" panose="020B0600070205080204" pitchFamily="50" charset="-128"/>
              <a:ea typeface="ＭＳ Ｐゴシック" panose="020B0600070205080204" pitchFamily="50" charset="-128"/>
            </a:rPr>
            <a:t>千円、約</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した一方で、基準財政収入額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分子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a:t>
          </a:r>
          <a:r>
            <a:rPr kumimoji="1" lang="en-US" altLang="ja-JP" sz="1300">
              <a:latin typeface="ＭＳ Ｐゴシック" panose="020B0600070205080204" pitchFamily="50" charset="-128"/>
              <a:ea typeface="ＭＳ Ｐゴシック" panose="020B0600070205080204" pitchFamily="50" charset="-128"/>
            </a:rPr>
            <a:t>258,404</a:t>
          </a:r>
          <a:r>
            <a:rPr kumimoji="1" lang="ja-JP" altLang="en-US" sz="1300">
              <a:latin typeface="ＭＳ Ｐゴシック" panose="020B0600070205080204" pitchFamily="50" charset="-128"/>
              <a:ea typeface="ＭＳ Ｐゴシック" panose="020B0600070205080204" pitchFamily="50" charset="-128"/>
            </a:rPr>
            <a:t>千円増加</a:t>
          </a:r>
          <a:r>
            <a:rPr kumimoji="1" lang="en-US" altLang="ja-JP" sz="1300">
              <a:latin typeface="ＭＳ Ｐゴシック" panose="020B0600070205080204" pitchFamily="50" charset="-128"/>
              <a:ea typeface="ＭＳ Ｐゴシック" panose="020B0600070205080204" pitchFamily="50" charset="-128"/>
            </a:rPr>
            <a:t>(6,502,737</a:t>
          </a:r>
          <a:r>
            <a:rPr kumimoji="1" lang="ja-JP" altLang="en-US" sz="1300">
              <a:latin typeface="ＭＳ Ｐゴシック" panose="020B0600070205080204" pitchFamily="50" charset="-128"/>
              <a:ea typeface="ＭＳ Ｐゴシック" panose="020B0600070205080204" pitchFamily="50" charset="-128"/>
            </a:rPr>
            <a:t>千円 → </a:t>
          </a:r>
          <a:r>
            <a:rPr kumimoji="1" lang="en-US" altLang="ja-JP" sz="1300">
              <a:latin typeface="ＭＳ Ｐゴシック" panose="020B0600070205080204" pitchFamily="50" charset="-128"/>
              <a:ea typeface="ＭＳ Ｐゴシック" panose="020B0600070205080204" pitchFamily="50" charset="-128"/>
            </a:rPr>
            <a:t>6,761,141</a:t>
          </a:r>
          <a:r>
            <a:rPr kumimoji="1" lang="ja-JP" altLang="en-US" sz="1300">
              <a:latin typeface="ＭＳ Ｐゴシック" panose="020B0600070205080204" pitchFamily="50" charset="-128"/>
              <a:ea typeface="ＭＳ Ｐゴシック" panose="020B0600070205080204" pitchFamily="50" charset="-128"/>
            </a:rPr>
            <a:t>千円、約</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し、分子の増加率が分母をわずかに上回ったことから、財政力指数は前年度に比べて</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今後も厳しい財政運営が見込まれるため、行政経費の更なる節減合理化を推し進め、財政の健全化に努める。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20864</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64514"/>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107241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20864</xdr:rowOff>
    </xdr:from>
    <xdr:to>
      <xdr:col>24</xdr:col>
      <xdr:colOff>12700</xdr:colOff>
      <xdr:row>37</xdr:row>
      <xdr:rowOff>20864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6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159657</xdr:rowOff>
    </xdr:from>
    <xdr:to>
      <xdr:col>23</xdr:col>
      <xdr:colOff>133350</xdr:colOff>
      <xdr:row>39</xdr:row>
      <xdr:rowOff>22678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6747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82749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40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22678</xdr:rowOff>
    </xdr:from>
    <xdr:to>
      <xdr:col>19</xdr:col>
      <xdr:colOff>133350</xdr:colOff>
      <xdr:row>39</xdr:row>
      <xdr:rowOff>22678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709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22678</xdr:rowOff>
    </xdr:from>
    <xdr:to>
      <xdr:col>15</xdr:col>
      <xdr:colOff>82550</xdr:colOff>
      <xdr:row>39</xdr:row>
      <xdr:rowOff>22678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709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159657</xdr:rowOff>
    </xdr:from>
    <xdr:to>
      <xdr:col>11</xdr:col>
      <xdr:colOff>31750</xdr:colOff>
      <xdr:row>39</xdr:row>
      <xdr:rowOff>22678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6747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2722</xdr:rowOff>
    </xdr:from>
    <xdr:to>
      <xdr:col>7</xdr:col>
      <xdr:colOff>31750</xdr:colOff>
      <xdr:row>35</xdr:row>
      <xdr:rowOff>104322</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00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33</xdr:row>
      <xdr:rowOff>114499</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108857</xdr:rowOff>
    </xdr:from>
    <xdr:to>
      <xdr:col>23</xdr:col>
      <xdr:colOff>184150</xdr:colOff>
      <xdr:row>39</xdr:row>
      <xdr:rowOff>39007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125384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46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143328</xdr:rowOff>
    </xdr:from>
    <xdr:to>
      <xdr:col>19</xdr:col>
      <xdr:colOff>184150</xdr:colOff>
      <xdr:row>39</xdr:row>
      <xdr:rowOff>73478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83655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42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143328</xdr:rowOff>
    </xdr:from>
    <xdr:to>
      <xdr:col>15</xdr:col>
      <xdr:colOff>133350</xdr:colOff>
      <xdr:row>39</xdr:row>
      <xdr:rowOff>73478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83655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143328</xdr:rowOff>
    </xdr:from>
    <xdr:to>
      <xdr:col>11</xdr:col>
      <xdr:colOff>82550</xdr:colOff>
      <xdr:row>39</xdr:row>
      <xdr:rowOff>73478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83655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108857</xdr:rowOff>
    </xdr:from>
    <xdr:to>
      <xdr:col>7</xdr:col>
      <xdr:colOff>31750</xdr:colOff>
      <xdr:row>39</xdr:row>
      <xdr:rowOff>39007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23784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等においては、地方税及び地方特定交付金の増加により、全体増となっているが、歳出において人件費及び扶助費の増加が大きく全体増となっており、経常一般財源等の増加を上回ったことから、前年度よ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依然、県内平均よりも高い状態にあり、今後も行政改革に取り組み、経常的経費の削減と経常一般財源の増収に努める必要がある。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120332</xdr:rowOff>
    </xdr:from>
    <xdr:to>
      <xdr:col>23</xdr:col>
      <xdr:colOff>133350</xdr:colOff>
      <xdr:row>64</xdr:row>
      <xdr:rowOff>69532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921682"/>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2874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75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72072</xdr:rowOff>
    </xdr:from>
    <xdr:to>
      <xdr:col>19</xdr:col>
      <xdr:colOff>133350</xdr:colOff>
      <xdr:row>63</xdr:row>
      <xdr:rowOff>120332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87342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119380</xdr:rowOff>
    </xdr:from>
    <xdr:to>
      <xdr:col>15</xdr:col>
      <xdr:colOff>82550</xdr:colOff>
      <xdr:row>63</xdr:row>
      <xdr:rowOff>72072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577830"/>
          <a:ext cx="889000" cy="29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119380</xdr:rowOff>
    </xdr:from>
    <xdr:to>
      <xdr:col>11</xdr:col>
      <xdr:colOff>31750</xdr:colOff>
      <xdr:row>63</xdr:row>
      <xdr:rowOff>35878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577830"/>
          <a:ext cx="889000" cy="25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116222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35259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3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69532</xdr:rowOff>
    </xdr:from>
    <xdr:to>
      <xdr:col>19</xdr:col>
      <xdr:colOff>184150</xdr:colOff>
      <xdr:row>63</xdr:row>
      <xdr:rowOff>171132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9859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639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21272</xdr:rowOff>
    </xdr:from>
    <xdr:to>
      <xdr:col>15</xdr:col>
      <xdr:colOff>133350</xdr:colOff>
      <xdr:row>63</xdr:row>
      <xdr:rowOff>122872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133049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91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68580</xdr:rowOff>
    </xdr:from>
    <xdr:to>
      <xdr:col>11</xdr:col>
      <xdr:colOff>82550</xdr:colOff>
      <xdr:row>61</xdr:row>
      <xdr:rowOff>170180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96855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[132,318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人事院勧告に伴う職員給の増加による人件費の増加や、物価高騰に係る支援事業に伴う物件費の増等が影響し、前年度と比較して</a:t>
          </a:r>
          <a:r>
            <a:rPr kumimoji="1" lang="en-US" altLang="ja-JP" sz="1300">
              <a:latin typeface="ＭＳ Ｐゴシック" panose="020B0600070205080204" pitchFamily="50" charset="-128"/>
              <a:ea typeface="ＭＳ Ｐゴシック" panose="020B0600070205080204" pitchFamily="50" charset="-128"/>
            </a:rPr>
            <a:t>10,053</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類似団体及び県内平均を下回っているものの、行政改革に取り組み、引き続き定員管理・給与の適正化、指定管理制度等の導入により、経費削減に努める。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88342</xdr:rowOff>
    </xdr:from>
    <xdr:to>
      <xdr:col>23</xdr:col>
      <xdr:colOff>133350</xdr:colOff>
      <xdr:row>89</xdr:row>
      <xdr:rowOff>78054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4147242"/>
          <a:ext cx="0" cy="11898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50131</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30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78054</xdr:rowOff>
    </xdr:from>
    <xdr:to>
      <xdr:col>24</xdr:col>
      <xdr:colOff>12700</xdr:colOff>
      <xdr:row>89</xdr:row>
      <xdr:rowOff>78054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33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3269</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890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88342</xdr:rowOff>
    </xdr:from>
    <xdr:to>
      <xdr:col>24</xdr:col>
      <xdr:colOff>12700</xdr:colOff>
      <xdr:row>82</xdr:row>
      <xdr:rowOff>88342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4147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77164</xdr:rowOff>
    </xdr:from>
    <xdr:to>
      <xdr:col>23</xdr:col>
      <xdr:colOff>133350</xdr:colOff>
      <xdr:row>82</xdr:row>
      <xdr:rowOff>137809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136064"/>
          <a:ext cx="838200" cy="6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63591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465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91514</xdr:rowOff>
    </xdr:from>
    <xdr:to>
      <xdr:col>23</xdr:col>
      <xdr:colOff>184150</xdr:colOff>
      <xdr:row>85</xdr:row>
      <xdr:rowOff>21664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49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67228</xdr:rowOff>
    </xdr:from>
    <xdr:to>
      <xdr:col>19</xdr:col>
      <xdr:colOff>133350</xdr:colOff>
      <xdr:row>82</xdr:row>
      <xdr:rowOff>77164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126128"/>
          <a:ext cx="889000" cy="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20560</xdr:rowOff>
    </xdr:from>
    <xdr:to>
      <xdr:col>19</xdr:col>
      <xdr:colOff>184150</xdr:colOff>
      <xdr:row>84</xdr:row>
      <xdr:rowOff>122160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42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106937</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50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67228</xdr:rowOff>
    </xdr:from>
    <xdr:to>
      <xdr:col>15</xdr:col>
      <xdr:colOff>82550</xdr:colOff>
      <xdr:row>82</xdr:row>
      <xdr:rowOff>76253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336800" y="14126128"/>
          <a:ext cx="889000" cy="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9381</xdr:rowOff>
    </xdr:from>
    <xdr:to>
      <xdr:col>15</xdr:col>
      <xdr:colOff>133350</xdr:colOff>
      <xdr:row>84</xdr:row>
      <xdr:rowOff>110981</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41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95758</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4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42435</xdr:rowOff>
    </xdr:from>
    <xdr:to>
      <xdr:col>11</xdr:col>
      <xdr:colOff>31750</xdr:colOff>
      <xdr:row>82</xdr:row>
      <xdr:rowOff>76253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101335"/>
          <a:ext cx="889000" cy="3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151453</xdr:rowOff>
    </xdr:from>
    <xdr:to>
      <xdr:col>11</xdr:col>
      <xdr:colOff>82550</xdr:colOff>
      <xdr:row>84</xdr:row>
      <xdr:rowOff>81603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38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66380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46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40184</xdr:rowOff>
    </xdr:from>
    <xdr:to>
      <xdr:col>7</xdr:col>
      <xdr:colOff>31750</xdr:colOff>
      <xdr:row>82</xdr:row>
      <xdr:rowOff>141784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9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126561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18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87009</xdr:rowOff>
    </xdr:from>
    <xdr:to>
      <xdr:col>23</xdr:col>
      <xdr:colOff>184150</xdr:colOff>
      <xdr:row>83</xdr:row>
      <xdr:rowOff>17159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14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8286</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067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26364</xdr:rowOff>
    </xdr:from>
    <xdr:to>
      <xdr:col>19</xdr:col>
      <xdr:colOff>184150</xdr:colOff>
      <xdr:row>82</xdr:row>
      <xdr:rowOff>127964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138141</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854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16428</xdr:rowOff>
    </xdr:from>
    <xdr:to>
      <xdr:col>15</xdr:col>
      <xdr:colOff>133350</xdr:colOff>
      <xdr:row>82</xdr:row>
      <xdr:rowOff>118028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7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128205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84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25453</xdr:rowOff>
    </xdr:from>
    <xdr:to>
      <xdr:col>11</xdr:col>
      <xdr:colOff>82550</xdr:colOff>
      <xdr:row>82</xdr:row>
      <xdr:rowOff>127053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08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137230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853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163085</xdr:rowOff>
    </xdr:from>
    <xdr:to>
      <xdr:col>7</xdr:col>
      <xdr:colOff>31750</xdr:colOff>
      <xdr:row>82</xdr:row>
      <xdr:rowOff>93235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05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103412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819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退職者と採用者の学歴、経験年数の構成等により類似団体内平均、全国平均を下回っている。今後も人件費の適正化に努める。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83</xdr:row>
      <xdr:rowOff>167821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243050"/>
          <a:ext cx="8382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64407</xdr:rowOff>
    </xdr:from>
    <xdr:to>
      <xdr:col>77</xdr:col>
      <xdr:colOff>44450</xdr:colOff>
      <xdr:row>83</xdr:row>
      <xdr:rowOff>167821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29475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115207</xdr:rowOff>
    </xdr:from>
    <xdr:to>
      <xdr:col>72</xdr:col>
      <xdr:colOff>203200</xdr:colOff>
      <xdr:row>83</xdr:row>
      <xdr:rowOff>64407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17410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115207</xdr:rowOff>
    </xdr:from>
    <xdr:to>
      <xdr:col>68</xdr:col>
      <xdr:colOff>152400</xdr:colOff>
      <xdr:row>83</xdr:row>
      <xdr:rowOff>12700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1741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133350</xdr:rowOff>
    </xdr:from>
    <xdr:to>
      <xdr:col>81</xdr:col>
      <xdr:colOff>95250</xdr:colOff>
      <xdr:row>83</xdr:row>
      <xdr:rowOff>63500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149877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03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117021</xdr:rowOff>
    </xdr:from>
    <xdr:to>
      <xdr:col>77</xdr:col>
      <xdr:colOff>95250</xdr:colOff>
      <xdr:row>84</xdr:row>
      <xdr:rowOff>47171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13607</xdr:rowOff>
    </xdr:from>
    <xdr:to>
      <xdr:col>73</xdr:col>
      <xdr:colOff>44450</xdr:colOff>
      <xdr:row>83</xdr:row>
      <xdr:rowOff>115207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125384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64407</xdr:rowOff>
    </xdr:from>
    <xdr:to>
      <xdr:col>68</xdr:col>
      <xdr:colOff>203200</xdr:colOff>
      <xdr:row>82</xdr:row>
      <xdr:rowOff>166007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4734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89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133350</xdr:rowOff>
    </xdr:from>
    <xdr:to>
      <xdr:col>64</xdr:col>
      <xdr:colOff>152400</xdr:colOff>
      <xdr:row>83</xdr:row>
      <xdr:rowOff>63500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73677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第</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次糸満市行政改革大綱・実行プランに基づき、行政サービスの低下を招くことなく、高度化・多様化する市民ニーズや社会経済情勢の変化に伴う行政需要に柔軟に対応できるようにするため、適正業務量を把握した上で、職員の定員適正化計画の策定を進めるなど、引き続き定員管理の適正化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51828</xdr:rowOff>
    </xdr:from>
    <xdr:to>
      <xdr:col>81</xdr:col>
      <xdr:colOff>44450</xdr:colOff>
      <xdr:row>60</xdr:row>
      <xdr:rowOff>80554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338828"/>
          <a:ext cx="8382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75128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33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47232</xdr:rowOff>
    </xdr:from>
    <xdr:to>
      <xdr:col>77</xdr:col>
      <xdr:colOff>44450</xdr:colOff>
      <xdr:row>60</xdr:row>
      <xdr:rowOff>51828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334232"/>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4190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34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43785</xdr:rowOff>
    </xdr:from>
    <xdr:to>
      <xdr:col>72</xdr:col>
      <xdr:colOff>203200</xdr:colOff>
      <xdr:row>60</xdr:row>
      <xdr:rowOff>47232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330785"/>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161851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2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43785</xdr:rowOff>
    </xdr:from>
    <xdr:to>
      <xdr:col>68</xdr:col>
      <xdr:colOff>152400</xdr:colOff>
      <xdr:row>60</xdr:row>
      <xdr:rowOff>43785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330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151510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155242</xdr:rowOff>
    </xdr:from>
    <xdr:to>
      <xdr:col>64</xdr:col>
      <xdr:colOff>152400</xdr:colOff>
      <xdr:row>60</xdr:row>
      <xdr:rowOff>85392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7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95569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03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29754</xdr:rowOff>
    </xdr:from>
    <xdr:to>
      <xdr:col>81</xdr:col>
      <xdr:colOff>95250</xdr:colOff>
      <xdr:row>60</xdr:row>
      <xdr:rowOff>131354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46281</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16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1028</xdr:rowOff>
    </xdr:from>
    <xdr:to>
      <xdr:col>77</xdr:col>
      <xdr:colOff>95250</xdr:colOff>
      <xdr:row>60</xdr:row>
      <xdr:rowOff>102628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28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112805</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05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167882</xdr:rowOff>
    </xdr:from>
    <xdr:to>
      <xdr:col>73</xdr:col>
      <xdr:colOff>44450</xdr:colOff>
      <xdr:row>60</xdr:row>
      <xdr:rowOff>98032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28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108209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05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164435</xdr:rowOff>
    </xdr:from>
    <xdr:to>
      <xdr:col>68</xdr:col>
      <xdr:colOff>203200</xdr:colOff>
      <xdr:row>60</xdr:row>
      <xdr:rowOff>94585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7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104762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04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164435</xdr:rowOff>
    </xdr:from>
    <xdr:to>
      <xdr:col>64</xdr:col>
      <xdr:colOff>152400</xdr:colOff>
      <xdr:row>60</xdr:row>
      <xdr:rowOff>94585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7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79362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36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地方債の新規発行は抑制する必要があるものの、今後控えている高嶺小中一貫校整備などの大規模事業の推進には不可欠となるため、建設事業費の適正化や高率補助事業の活用を推進する。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113595</xdr:rowOff>
    </xdr:from>
    <xdr:to>
      <xdr:col>81</xdr:col>
      <xdr:colOff>44450</xdr:colOff>
      <xdr:row>40</xdr:row>
      <xdr:rowOff>153811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7159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39105</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2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73378</xdr:rowOff>
    </xdr:from>
    <xdr:to>
      <xdr:col>77</xdr:col>
      <xdr:colOff>44450</xdr:colOff>
      <xdr:row>40</xdr:row>
      <xdr:rowOff>113595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9313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94138</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60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19755</xdr:rowOff>
    </xdr:from>
    <xdr:to>
      <xdr:col>72</xdr:col>
      <xdr:colOff>203200</xdr:colOff>
      <xdr:row>40</xdr:row>
      <xdr:rowOff>73378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87775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53922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19755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8643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53922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43745</xdr:rowOff>
    </xdr:from>
    <xdr:to>
      <xdr:col>64</xdr:col>
      <xdr:colOff>152400</xdr:colOff>
      <xdr:row>38</xdr:row>
      <xdr:rowOff>145345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55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155522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103011</xdr:rowOff>
    </xdr:from>
    <xdr:to>
      <xdr:col>81</xdr:col>
      <xdr:colOff>95250</xdr:colOff>
      <xdr:row>41</xdr:row>
      <xdr:rowOff>33161</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75088</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93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62795</xdr:rowOff>
    </xdr:from>
    <xdr:to>
      <xdr:col>77</xdr:col>
      <xdr:colOff>95250</xdr:colOff>
      <xdr:row>40</xdr:row>
      <xdr:rowOff>164395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149172</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00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22578</xdr:rowOff>
    </xdr:from>
    <xdr:to>
      <xdr:col>73</xdr:col>
      <xdr:colOff>44450</xdr:colOff>
      <xdr:row>40</xdr:row>
      <xdr:rowOff>124178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108955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140405</xdr:rowOff>
    </xdr:from>
    <xdr:to>
      <xdr:col>68</xdr:col>
      <xdr:colOff>203200</xdr:colOff>
      <xdr:row>40</xdr:row>
      <xdr:rowOff>70555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55332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41927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公営企業債等繰入見込額及び組合負担等見込額の減に伴う将来負担額の減に加え、標準財政規模増の影響もあり、前年度と比較して</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ポイント改善している。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今後、老朽化している施設の改修や小中一貫校の整備など、大規模事業を控えており、将来負担比率の増加が懸念される。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類似団体内平均及び沖縄県平均を上回っている状況が続いていることから、引き続き行政改革に取り組み、義務定期経費の削減に取り組む必要がある。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165705</xdr:rowOff>
    </xdr:from>
    <xdr:to>
      <xdr:col>81</xdr:col>
      <xdr:colOff>44450</xdr:colOff>
      <xdr:row>15</xdr:row>
      <xdr:rowOff>42515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566005"/>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162698</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20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21832</xdr:rowOff>
    </xdr:from>
    <xdr:to>
      <xdr:col>77</xdr:col>
      <xdr:colOff>44450</xdr:colOff>
      <xdr:row>15</xdr:row>
      <xdr:rowOff>42515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593582"/>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21832</xdr:rowOff>
    </xdr:from>
    <xdr:to>
      <xdr:col>72</xdr:col>
      <xdr:colOff>203200</xdr:colOff>
      <xdr:row>15</xdr:row>
      <xdr:rowOff>45962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59358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79526</xdr:rowOff>
    </xdr:from>
    <xdr:to>
      <xdr:col>73</xdr:col>
      <xdr:colOff>44450</xdr:colOff>
      <xdr:row>14</xdr:row>
      <xdr:rowOff>9676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39068</xdr:rowOff>
    </xdr:from>
    <xdr:to>
      <xdr:col>68</xdr:col>
      <xdr:colOff>152400</xdr:colOff>
      <xdr:row>15</xdr:row>
      <xdr:rowOff>45962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610818"/>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80433</xdr:rowOff>
    </xdr:from>
    <xdr:to>
      <xdr:col>68</xdr:col>
      <xdr:colOff>203200</xdr:colOff>
      <xdr:row>15</xdr:row>
      <xdr:rowOff>10583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20760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114905</xdr:rowOff>
    </xdr:from>
    <xdr:to>
      <xdr:col>81</xdr:col>
      <xdr:colOff>95250</xdr:colOff>
      <xdr:row>15</xdr:row>
      <xdr:rowOff>45055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51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86982</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48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163165</xdr:rowOff>
    </xdr:from>
    <xdr:to>
      <xdr:col>77</xdr:col>
      <xdr:colOff>95250</xdr:colOff>
      <xdr:row>15</xdr:row>
      <xdr:rowOff>93315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56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78092</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649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142482</xdr:rowOff>
    </xdr:from>
    <xdr:to>
      <xdr:col>73</xdr:col>
      <xdr:colOff>44450</xdr:colOff>
      <xdr:row>15</xdr:row>
      <xdr:rowOff>72632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54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57409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62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166612</xdr:rowOff>
    </xdr:from>
    <xdr:to>
      <xdr:col>68</xdr:col>
      <xdr:colOff>203200</xdr:colOff>
      <xdr:row>15</xdr:row>
      <xdr:rowOff>96762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56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81539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65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159718</xdr:rowOff>
    </xdr:from>
    <xdr:to>
      <xdr:col>64</xdr:col>
      <xdr:colOff>152400</xdr:colOff>
      <xdr:row>15</xdr:row>
      <xdr:rowOff>89868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56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74645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64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沖縄県糸満市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62,250
60,890
46.60
36,852,387
35,805,845
701,704
14,102,733
17,845,596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経常一般財源等は全体で増加しているものの、会計年度任用職員人件費を臨時経費から経常経費に分類変更したことや職員給の増加に伴う増加率が上回ったため、</a:t>
          </a:r>
          <a:r>
            <a:rPr kumimoji="1" lang="en-US" altLang="ja-JP" sz="1300" baseline="0">
              <a:latin typeface="ＭＳ Ｐゴシック" panose="020B0600070205080204" pitchFamily="50" charset="-128"/>
              <a:ea typeface="ＭＳ Ｐゴシック" panose="020B0600070205080204" pitchFamily="50" charset="-128"/>
            </a:rPr>
            <a:t>4.1</a:t>
          </a:r>
          <a:r>
            <a:rPr kumimoji="1" lang="ja-JP" altLang="en-US" sz="1300" baseline="0">
              <a:latin typeface="ＭＳ Ｐゴシック" panose="020B0600070205080204" pitchFamily="50" charset="-128"/>
              <a:ea typeface="ＭＳ Ｐゴシック" panose="020B0600070205080204" pitchFamily="50" charset="-128"/>
            </a:rPr>
            <a:t>ポイント増となり、類似単体平均値を超過</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している。</a:t>
          </a:r>
          <a:endPar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近年、人事院勧告に伴う人件費の増加が続いていることもあるため、引き続き適切な予算管理が求められる。</a:t>
          </a:r>
          <a:endPar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161290</xdr:rowOff>
    </xdr:from>
    <xdr:to>
      <xdr:col>24</xdr:col>
      <xdr:colOff>25400</xdr:colOff>
      <xdr:row>37</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62040"/>
          <a:ext cx="8382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138430</xdr:rowOff>
    </xdr:from>
    <xdr:to>
      <xdr:col>19</xdr:col>
      <xdr:colOff>187325</xdr:colOff>
      <xdr:row>35</xdr:row>
      <xdr:rowOff>161290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39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100330</xdr:rowOff>
    </xdr:from>
    <xdr:to>
      <xdr:col>15</xdr:col>
      <xdr:colOff>98425</xdr:colOff>
      <xdr:row>35</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01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100330</xdr:rowOff>
    </xdr:from>
    <xdr:to>
      <xdr:col>11</xdr:col>
      <xdr:colOff>9525</xdr:colOff>
      <xdr:row>36</xdr:row>
      <xdr:rowOff>20320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010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80010</xdr:rowOff>
    </xdr:from>
    <xdr:to>
      <xdr:col>24</xdr:col>
      <xdr:colOff>76200</xdr:colOff>
      <xdr:row>38</xdr:row>
      <xdr:rowOff>10160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52087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110490</xdr:rowOff>
    </xdr:from>
    <xdr:to>
      <xdr:col>20</xdr:col>
      <xdr:colOff>38100</xdr:colOff>
      <xdr:row>36</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50817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87630</xdr:rowOff>
    </xdr:from>
    <xdr:to>
      <xdr:col>15</xdr:col>
      <xdr:colOff>149225</xdr:colOff>
      <xdr:row>36</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27957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49530</xdr:rowOff>
    </xdr:from>
    <xdr:to>
      <xdr:col>11</xdr:col>
      <xdr:colOff>60325</xdr:colOff>
      <xdr:row>35</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161307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経常一般財源等の増加に加え、各事業の電算業務委託料等の減少に伴い、前年度と比較して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類似団体、県内平均を下回っている主な要因として、一部事務組合で廃棄物処理業務を担っていることがあげられる。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今後とも事務事業の廃止や削減により、物件費の抑制に努める。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16</xdr:row>
      <xdr:rowOff>76200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6797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0</xdr:rowOff>
    </xdr:from>
    <xdr:to>
      <xdr:col>78</xdr:col>
      <xdr:colOff>69850</xdr:colOff>
      <xdr:row>16</xdr:row>
      <xdr:rowOff>76200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43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16</xdr:row>
      <xdr:rowOff>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273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14</xdr:row>
      <xdr:rowOff>152400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27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82550</xdr:rowOff>
    </xdr:from>
    <xdr:to>
      <xdr:col>65</xdr:col>
      <xdr:colOff>53975</xdr:colOff>
      <xdr:row>18</xdr:row>
      <xdr:rowOff>12700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9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8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57150</xdr:rowOff>
    </xdr:from>
    <xdr:to>
      <xdr:col>82</xdr:col>
      <xdr:colOff>158750</xdr:colOff>
      <xdr:row>15</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25400</xdr:rowOff>
    </xdr:from>
    <xdr:to>
      <xdr:col>78</xdr:col>
      <xdr:colOff>120650</xdr:colOff>
      <xdr:row>16</xdr:row>
      <xdr:rowOff>127000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137177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3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120650</xdr:rowOff>
    </xdr:from>
    <xdr:to>
      <xdr:col>74</xdr:col>
      <xdr:colOff>31750</xdr:colOff>
      <xdr:row>16</xdr:row>
      <xdr:rowOff>50800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60977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101600</xdr:rowOff>
    </xdr:from>
    <xdr:to>
      <xdr:col>65</xdr:col>
      <xdr:colOff>53975</xdr:colOff>
      <xdr:row>15</xdr:row>
      <xdr:rowOff>31750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0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41927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経常一般財源等の増加と扶助費充当一般財源の増加が同程度となり、前年度から横ばいに推移している。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しかしながら、依然類似団体平均値を大きく超過しており、障害福祉サービス費や改正児童手当等の増加が著しく、高水準での推移が続いている状況である。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今後も高水準での推移が予測されていることから、資格審査等の更なる適正化や保育施設の配置見直しを進めていくことで、財政圧迫の上昇に歯止めをかけるよう努める。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124714</xdr:rowOff>
    </xdr:from>
    <xdr:to>
      <xdr:col>24</xdr:col>
      <xdr:colOff>25400</xdr:colOff>
      <xdr:row>61</xdr:row>
      <xdr:rowOff>124714</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5831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140733</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99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124714</xdr:rowOff>
    </xdr:from>
    <xdr:to>
      <xdr:col>19</xdr:col>
      <xdr:colOff>187325</xdr:colOff>
      <xdr:row>61</xdr:row>
      <xdr:rowOff>170434</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105831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37101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95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60706</xdr:rowOff>
    </xdr:from>
    <xdr:to>
      <xdr:col>15</xdr:col>
      <xdr:colOff>98425</xdr:colOff>
      <xdr:row>61</xdr:row>
      <xdr:rowOff>170434</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1051915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60706</xdr:rowOff>
    </xdr:from>
    <xdr:to>
      <xdr:col>11</xdr:col>
      <xdr:colOff>9525</xdr:colOff>
      <xdr:row>61</xdr:row>
      <xdr:rowOff>143002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105191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162831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762</xdr:rowOff>
    </xdr:from>
    <xdr:to>
      <xdr:col>6</xdr:col>
      <xdr:colOff>171450</xdr:colOff>
      <xdr:row>57</xdr:row>
      <xdr:rowOff>102362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112539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73914</xdr:rowOff>
    </xdr:from>
    <xdr:to>
      <xdr:col>24</xdr:col>
      <xdr:colOff>76200</xdr:colOff>
      <xdr:row>62</xdr:row>
      <xdr:rowOff>4064</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53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153941</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440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73914</xdr:rowOff>
    </xdr:from>
    <xdr:to>
      <xdr:col>20</xdr:col>
      <xdr:colOff>38100</xdr:colOff>
      <xdr:row>62</xdr:row>
      <xdr:rowOff>4064</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53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160291</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618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119634</xdr:rowOff>
    </xdr:from>
    <xdr:to>
      <xdr:col>15</xdr:col>
      <xdr:colOff>149225</xdr:colOff>
      <xdr:row>62</xdr:row>
      <xdr:rowOff>49784</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57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62</xdr:row>
      <xdr:rowOff>34561</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664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9906</xdr:rowOff>
    </xdr:from>
    <xdr:to>
      <xdr:col>11</xdr:col>
      <xdr:colOff>60325</xdr:colOff>
      <xdr:row>61</xdr:row>
      <xdr:rowOff>111506</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46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96283</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55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92202</xdr:rowOff>
    </xdr:from>
    <xdr:to>
      <xdr:col>6</xdr:col>
      <xdr:colOff>171450</xdr:colOff>
      <xdr:row>62</xdr:row>
      <xdr:rowOff>22352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55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62</xdr:row>
      <xdr:rowOff>7129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63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経常一般財源等が増加しているが、一般財源充当経常経費の増加が上回ったことに伴い、前年度より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類似団体、県内平均値を上回っている状態にあり、今後も高齢化等に影響される各給付費の増加が見込まれるため、給付費の適正化や保険料の見直し及び徴収強化等に取り組み必要がある。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50800</xdr:rowOff>
    </xdr:from>
    <xdr:to>
      <xdr:col>82</xdr:col>
      <xdr:colOff>107950</xdr:colOff>
      <xdr:row>56</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652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73677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50800</xdr:rowOff>
    </xdr:from>
    <xdr:to>
      <xdr:col>78</xdr:col>
      <xdr:colOff>69850</xdr:colOff>
      <xdr:row>56</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652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88900</xdr:rowOff>
    </xdr:from>
    <xdr:to>
      <xdr:col>73</xdr:col>
      <xdr:colOff>180975</xdr:colOff>
      <xdr:row>56</xdr:row>
      <xdr:rowOff>69850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5186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130827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88900</xdr:rowOff>
    </xdr:from>
    <xdr:to>
      <xdr:col>69</xdr:col>
      <xdr:colOff>92075</xdr:colOff>
      <xdr:row>56</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5186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48277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0</xdr:rowOff>
    </xdr:from>
    <xdr:to>
      <xdr:col>78</xdr:col>
      <xdr:colOff>120650</xdr:colOff>
      <xdr:row>56</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111777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19050</xdr:rowOff>
    </xdr:from>
    <xdr:to>
      <xdr:col>74</xdr:col>
      <xdr:colOff>31750</xdr:colOff>
      <xdr:row>56</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105427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38100</xdr:rowOff>
    </xdr:from>
    <xdr:to>
      <xdr:col>69</xdr:col>
      <xdr:colOff>142875</xdr:colOff>
      <xdr:row>55</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149877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143527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経常一般財源等の増加に加え、一部事務組合に対する負担金の減などが影響し、前年度と比較して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今後農表集落排水事業会計への繰出金の増加</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、施設の移転が検討されている糸豊環境衛生事業への負担金増加が見込まれるため、補助費全体としては、増加が見込まれている。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今後とも補助金の見直しや廃止に取り組み、適正化に努める。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18415</xdr:rowOff>
    </xdr:from>
    <xdr:to>
      <xdr:col>82</xdr:col>
      <xdr:colOff>107950</xdr:colOff>
      <xdr:row>37</xdr:row>
      <xdr:rowOff>46990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36206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139717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83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37</xdr:row>
      <xdr:rowOff>46990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344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76852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591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37</xdr:row>
      <xdr:rowOff>1270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322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53992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5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36</xdr:row>
      <xdr:rowOff>161290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3220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24765</xdr:rowOff>
    </xdr:from>
    <xdr:to>
      <xdr:col>65</xdr:col>
      <xdr:colOff>53975</xdr:colOff>
      <xdr:row>38</xdr:row>
      <xdr:rowOff>126365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5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111142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626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139065</xdr:rowOff>
    </xdr:from>
    <xdr:to>
      <xdr:col>82</xdr:col>
      <xdr:colOff>158750</xdr:colOff>
      <xdr:row>37</xdr:row>
      <xdr:rowOff>69215</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31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155592</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156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62247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39387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110490</xdr:rowOff>
    </xdr:from>
    <xdr:to>
      <xdr:col>65</xdr:col>
      <xdr:colOff>53975</xdr:colOff>
      <xdr:row>37</xdr:row>
      <xdr:rowOff>40640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50817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5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大規模事業の地方債償還が終了した影響により減少しているが、今後沖縄振興特別推進交付金事業</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及び高嶺小中一貫校整備事業に伴う地方債発行の増加が見込まれる。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事業推進のうえで地方債の発行は必要不可欠だが、義務的経費の増加による財政の硬直化を防ぐため、地方債の新規発行を抑制するよう引き続き高補助事業等の活用に努める。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69850</xdr:rowOff>
    </xdr:from>
    <xdr:to>
      <xdr:col>24</xdr:col>
      <xdr:colOff>25400</xdr:colOff>
      <xdr:row>74</xdr:row>
      <xdr:rowOff>155575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275715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19702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21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155575</xdr:rowOff>
    </xdr:from>
    <xdr:to>
      <xdr:col>19</xdr:col>
      <xdr:colOff>187325</xdr:colOff>
      <xdr:row>75</xdr:row>
      <xdr:rowOff>12700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28428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652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373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155575</xdr:rowOff>
    </xdr:from>
    <xdr:to>
      <xdr:col>15</xdr:col>
      <xdr:colOff>98425</xdr:colOff>
      <xdr:row>75</xdr:row>
      <xdr:rowOff>12700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28428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19702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155575</xdr:rowOff>
    </xdr:from>
    <xdr:to>
      <xdr:col>11</xdr:col>
      <xdr:colOff>9525</xdr:colOff>
      <xdr:row>75</xdr:row>
      <xdr:rowOff>60325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8428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134002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85725</xdr:rowOff>
    </xdr:from>
    <xdr:to>
      <xdr:col>6</xdr:col>
      <xdr:colOff>171450</xdr:colOff>
      <xdr:row>76</xdr:row>
      <xdr:rowOff>15875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294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652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3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19050</xdr:rowOff>
    </xdr:from>
    <xdr:to>
      <xdr:col>24</xdr:col>
      <xdr:colOff>76200</xdr:colOff>
      <xdr:row>74</xdr:row>
      <xdr:rowOff>120650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35577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104775</xdr:rowOff>
    </xdr:from>
    <xdr:to>
      <xdr:col>20</xdr:col>
      <xdr:colOff>38100</xdr:colOff>
      <xdr:row>75</xdr:row>
      <xdr:rowOff>34925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45102</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560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133350</xdr:rowOff>
    </xdr:from>
    <xdr:to>
      <xdr:col>15</xdr:col>
      <xdr:colOff>149225</xdr:colOff>
      <xdr:row>75</xdr:row>
      <xdr:rowOff>63500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73677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104775</xdr:rowOff>
    </xdr:from>
    <xdr:to>
      <xdr:col>11</xdr:col>
      <xdr:colOff>60325</xdr:colOff>
      <xdr:row>75</xdr:row>
      <xdr:rowOff>34925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45102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56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9525</xdr:rowOff>
    </xdr:from>
    <xdr:to>
      <xdr:col>6</xdr:col>
      <xdr:colOff>171450</xdr:colOff>
      <xdr:row>75</xdr:row>
      <xdr:rowOff>111125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121302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63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経常一般財源等が増加しているが、一般財源充当経常経費の増加が上回ったことに伴い、前年度より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社会保障関係費の増加に伴う扶助費の増及び農業集落排水事業会計への繰出金や糸豊環境衛生事業への負担金増により、今後も増加が見込まれている。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したがって、経常経費の削減、抑制を十分に検討することに加え、経常一般財源の増収に努めるなど、引き続き財政改革に取り組む必要がある。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96520</xdr:rowOff>
    </xdr:from>
    <xdr:to>
      <xdr:col>82</xdr:col>
      <xdr:colOff>107950</xdr:colOff>
      <xdr:row>81</xdr:row>
      <xdr:rowOff>39370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44092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11447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96520</xdr:rowOff>
    </xdr:from>
    <xdr:to>
      <xdr:col>82</xdr:col>
      <xdr:colOff>196850</xdr:colOff>
      <xdr:row>72</xdr:row>
      <xdr:rowOff>96520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134620</xdr:rowOff>
    </xdr:from>
    <xdr:to>
      <xdr:col>82</xdr:col>
      <xdr:colOff>107950</xdr:colOff>
      <xdr:row>78</xdr:row>
      <xdr:rowOff>12700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16482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73677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76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57150</xdr:rowOff>
    </xdr:from>
    <xdr:to>
      <xdr:col>82</xdr:col>
      <xdr:colOff>158750</xdr:colOff>
      <xdr:row>75</xdr:row>
      <xdr:rowOff>158750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50800</xdr:rowOff>
    </xdr:from>
    <xdr:to>
      <xdr:col>78</xdr:col>
      <xdr:colOff>69850</xdr:colOff>
      <xdr:row>76</xdr:row>
      <xdr:rowOff>134620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0810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83820</xdr:rowOff>
    </xdr:from>
    <xdr:to>
      <xdr:col>78</xdr:col>
      <xdr:colOff>120650</xdr:colOff>
      <xdr:row>75</xdr:row>
      <xdr:rowOff>13970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24147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53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43180</xdr:rowOff>
    </xdr:from>
    <xdr:to>
      <xdr:col>73</xdr:col>
      <xdr:colOff>180975</xdr:colOff>
      <xdr:row>76</xdr:row>
      <xdr:rowOff>50800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73048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163830</xdr:rowOff>
    </xdr:from>
    <xdr:to>
      <xdr:col>74</xdr:col>
      <xdr:colOff>31750</xdr:colOff>
      <xdr:row>74</xdr:row>
      <xdr:rowOff>93980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67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104157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43180</xdr:rowOff>
    </xdr:from>
    <xdr:to>
      <xdr:col>69</xdr:col>
      <xdr:colOff>92075</xdr:colOff>
      <xdr:row>75</xdr:row>
      <xdr:rowOff>138430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73048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137160</xdr:rowOff>
    </xdr:from>
    <xdr:to>
      <xdr:col>69</xdr:col>
      <xdr:colOff>142875</xdr:colOff>
      <xdr:row>73</xdr:row>
      <xdr:rowOff>67310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48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77487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25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68580</xdr:rowOff>
    </xdr:from>
    <xdr:to>
      <xdr:col>65</xdr:col>
      <xdr:colOff>53975</xdr:colOff>
      <xdr:row>76</xdr:row>
      <xdr:rowOff>170180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154957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83820</xdr:rowOff>
    </xdr:from>
    <xdr:to>
      <xdr:col>78</xdr:col>
      <xdr:colOff>120650</xdr:colOff>
      <xdr:row>77</xdr:row>
      <xdr:rowOff>13970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170197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0</xdr:rowOff>
    </xdr:from>
    <xdr:to>
      <xdr:col>74</xdr:col>
      <xdr:colOff>31750</xdr:colOff>
      <xdr:row>76</xdr:row>
      <xdr:rowOff>101600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86377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163830</xdr:rowOff>
    </xdr:from>
    <xdr:to>
      <xdr:col>69</xdr:col>
      <xdr:colOff>142875</xdr:colOff>
      <xdr:row>74</xdr:row>
      <xdr:rowOff>93980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78757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76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沖縄県糸満市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59334</xdr:rowOff>
    </xdr:from>
    <xdr:to>
      <xdr:col>29</xdr:col>
      <xdr:colOff>127000</xdr:colOff>
      <xdr:row>19</xdr:row>
      <xdr:rowOff>128981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64509"/>
          <a:ext cx="647700" cy="69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157281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128981</xdr:rowOff>
    </xdr:from>
    <xdr:to>
      <xdr:col>26</xdr:col>
      <xdr:colOff>50800</xdr:colOff>
      <xdr:row>19</xdr:row>
      <xdr:rowOff>158407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34156"/>
          <a:ext cx="698500" cy="29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4741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95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158407</xdr:rowOff>
    </xdr:from>
    <xdr:to>
      <xdr:col>22</xdr:col>
      <xdr:colOff>114300</xdr:colOff>
      <xdr:row>19</xdr:row>
      <xdr:rowOff>170980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63582"/>
          <a:ext cx="698500" cy="12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48696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170980</xdr:rowOff>
    </xdr:from>
    <xdr:to>
      <xdr:col>18</xdr:col>
      <xdr:colOff>177800</xdr:colOff>
      <xdr:row>20</xdr:row>
      <xdr:rowOff>28448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76155"/>
          <a:ext cx="698500" cy="28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62742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5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8534</xdr:rowOff>
    </xdr:from>
    <xdr:to>
      <xdr:col>29</xdr:col>
      <xdr:colOff>177800</xdr:colOff>
      <xdr:row>19</xdr:row>
      <xdr:rowOff>110134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13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152061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85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78181</xdr:rowOff>
    </xdr:from>
    <xdr:to>
      <xdr:col>26</xdr:col>
      <xdr:colOff>101600</xdr:colOff>
      <xdr:row>20</xdr:row>
      <xdr:rowOff>8331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83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164558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69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107607</xdr:rowOff>
    </xdr:from>
    <xdr:to>
      <xdr:col>22</xdr:col>
      <xdr:colOff>165100</xdr:colOff>
      <xdr:row>20</xdr:row>
      <xdr:rowOff>37757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12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22534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9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120180</xdr:rowOff>
    </xdr:from>
    <xdr:to>
      <xdr:col>19</xdr:col>
      <xdr:colOff>38100</xdr:colOff>
      <xdr:row>20</xdr:row>
      <xdr:rowOff>50330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25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35107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11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149098</xdr:rowOff>
    </xdr:from>
    <xdr:to>
      <xdr:col>15</xdr:col>
      <xdr:colOff>101600</xdr:colOff>
      <xdr:row>20</xdr:row>
      <xdr:rowOff>79248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54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64025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40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25963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86614</xdr:rowOff>
    </xdr:from>
    <xdr:to>
      <xdr:col>29</xdr:col>
      <xdr:colOff>127000</xdr:colOff>
      <xdr:row>37</xdr:row>
      <xdr:rowOff>124943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211314"/>
          <a:ext cx="647700" cy="38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225772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36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109398</xdr:rowOff>
    </xdr:from>
    <xdr:to>
      <xdr:col>26</xdr:col>
      <xdr:colOff>50800</xdr:colOff>
      <xdr:row>37</xdr:row>
      <xdr:rowOff>124943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234098"/>
          <a:ext cx="698500" cy="15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166374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76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109398</xdr:rowOff>
    </xdr:from>
    <xdr:to>
      <xdr:col>22</xdr:col>
      <xdr:colOff>114300</xdr:colOff>
      <xdr:row>37</xdr:row>
      <xdr:rowOff>180074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234098"/>
          <a:ext cx="698500" cy="70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202988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1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180074</xdr:rowOff>
    </xdr:from>
    <xdr:to>
      <xdr:col>18</xdr:col>
      <xdr:colOff>177800</xdr:colOff>
      <xdr:row>37</xdr:row>
      <xdr:rowOff>245225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304774"/>
          <a:ext cx="698500" cy="65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249166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5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313487</xdr:rowOff>
    </xdr:from>
    <xdr:to>
      <xdr:col>15</xdr:col>
      <xdr:colOff>101600</xdr:colOff>
      <xdr:row>38</xdr:row>
      <xdr:rowOff>72187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438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56964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524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35814</xdr:rowOff>
    </xdr:from>
    <xdr:to>
      <xdr:col>29</xdr:col>
      <xdr:colOff>177800</xdr:colOff>
      <xdr:row>37</xdr:row>
      <xdr:rowOff>137414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160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7891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13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74143</xdr:rowOff>
    </xdr:from>
    <xdr:to>
      <xdr:col>26</xdr:col>
      <xdr:colOff>101600</xdr:colOff>
      <xdr:row>37</xdr:row>
      <xdr:rowOff>175743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98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160520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285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58598</xdr:rowOff>
    </xdr:from>
    <xdr:to>
      <xdr:col>22</xdr:col>
      <xdr:colOff>165100</xdr:colOff>
      <xdr:row>37</xdr:row>
      <xdr:rowOff>160198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83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144975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6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129274</xdr:rowOff>
    </xdr:from>
    <xdr:to>
      <xdr:col>19</xdr:col>
      <xdr:colOff>38100</xdr:colOff>
      <xdr:row>37</xdr:row>
      <xdr:rowOff>230874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253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215651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340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194425</xdr:rowOff>
    </xdr:from>
    <xdr:to>
      <xdr:col>15</xdr:col>
      <xdr:colOff>101600</xdr:colOff>
      <xdr:row>37</xdr:row>
      <xdr:rowOff>296025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319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134752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8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沖縄県糸満市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62,250
60,890
46.60
36,852,387
35,805,845
701,704
14,102,733
17,845,596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60592</xdr:rowOff>
    </xdr:from>
    <xdr:to>
      <xdr:col>24</xdr:col>
      <xdr:colOff>63500</xdr:colOff>
      <xdr:row>38</xdr:row>
      <xdr:rowOff>108483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75692"/>
          <a:ext cx="838200" cy="4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74960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5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108483</xdr:rowOff>
    </xdr:from>
    <xdr:to>
      <xdr:col>19</xdr:col>
      <xdr:colOff>177800</xdr:colOff>
      <xdr:row>38</xdr:row>
      <xdr:rowOff>127229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23583"/>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93248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9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127229</xdr:rowOff>
    </xdr:from>
    <xdr:to>
      <xdr:col>15</xdr:col>
      <xdr:colOff>50800</xdr:colOff>
      <xdr:row>38</xdr:row>
      <xdr:rowOff>143916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42329"/>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113618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1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143916</xdr:rowOff>
    </xdr:from>
    <xdr:to>
      <xdr:col>10</xdr:col>
      <xdr:colOff>114300</xdr:colOff>
      <xdr:row>39</xdr:row>
      <xdr:rowOff>2463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59016"/>
          <a:ext cx="889000" cy="2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128287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123012</xdr:rowOff>
    </xdr:from>
    <xdr:to>
      <xdr:col>6</xdr:col>
      <xdr:colOff>38100</xdr:colOff>
      <xdr:row>39</xdr:row>
      <xdr:rowOff>53162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63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69689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1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9792</xdr:rowOff>
    </xdr:from>
    <xdr:to>
      <xdr:col>24</xdr:col>
      <xdr:colOff>114300</xdr:colOff>
      <xdr:row>38</xdr:row>
      <xdr:rowOff>111392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2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159669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0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57683</xdr:rowOff>
    </xdr:from>
    <xdr:to>
      <xdr:col>20</xdr:col>
      <xdr:colOff>38100</xdr:colOff>
      <xdr:row>38</xdr:row>
      <xdr:rowOff>159283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7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150410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6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76429</xdr:rowOff>
    </xdr:from>
    <xdr:to>
      <xdr:col>15</xdr:col>
      <xdr:colOff>101600</xdr:colOff>
      <xdr:row>39</xdr:row>
      <xdr:rowOff>6579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9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169156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8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93116</xdr:rowOff>
    </xdr:from>
    <xdr:to>
      <xdr:col>10</xdr:col>
      <xdr:colOff>165100</xdr:colOff>
      <xdr:row>39</xdr:row>
      <xdr:rowOff>23266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0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14393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0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123113</xdr:rowOff>
    </xdr:from>
    <xdr:to>
      <xdr:col>6</xdr:col>
      <xdr:colOff>38100</xdr:colOff>
      <xdr:row>39</xdr:row>
      <xdr:rowOff>53263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3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44390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3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44114</xdr:rowOff>
    </xdr:from>
    <xdr:to>
      <xdr:col>24</xdr:col>
      <xdr:colOff>62865</xdr:colOff>
      <xdr:row>59</xdr:row>
      <xdr:rowOff>67996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6614"/>
          <a:ext cx="1270" cy="156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71823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67996</xdr:rowOff>
    </xdr:from>
    <xdr:to>
      <xdr:col>24</xdr:col>
      <xdr:colOff>152400</xdr:colOff>
      <xdr:row>59</xdr:row>
      <xdr:rowOff>67996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162241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44114</xdr:rowOff>
    </xdr:from>
    <xdr:to>
      <xdr:col>24</xdr:col>
      <xdr:colOff>152400</xdr:colOff>
      <xdr:row>50</xdr:row>
      <xdr:rowOff>44114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8087</xdr:rowOff>
    </xdr:from>
    <xdr:to>
      <xdr:col>24</xdr:col>
      <xdr:colOff>63500</xdr:colOff>
      <xdr:row>59</xdr:row>
      <xdr:rowOff>54996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123637"/>
          <a:ext cx="838200" cy="4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29618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59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6741</xdr:rowOff>
    </xdr:from>
    <xdr:to>
      <xdr:col>24</xdr:col>
      <xdr:colOff>114300</xdr:colOff>
      <xdr:row>56</xdr:row>
      <xdr:rowOff>108341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0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48519</xdr:rowOff>
    </xdr:from>
    <xdr:to>
      <xdr:col>19</xdr:col>
      <xdr:colOff>177800</xdr:colOff>
      <xdr:row>59</xdr:row>
      <xdr:rowOff>54996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10164069"/>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61163</xdr:rowOff>
    </xdr:from>
    <xdr:to>
      <xdr:col>20</xdr:col>
      <xdr:colOff>38100</xdr:colOff>
      <xdr:row>56</xdr:row>
      <xdr:rowOff>162763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7840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3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19746</xdr:rowOff>
    </xdr:from>
    <xdr:to>
      <xdr:col>15</xdr:col>
      <xdr:colOff>50800</xdr:colOff>
      <xdr:row>59</xdr:row>
      <xdr:rowOff>48519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10135296"/>
          <a:ext cx="889000" cy="2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54473</xdr:rowOff>
    </xdr:from>
    <xdr:to>
      <xdr:col>15</xdr:col>
      <xdr:colOff>101600</xdr:colOff>
      <xdr:row>56</xdr:row>
      <xdr:rowOff>156073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5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1150</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43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19746</xdr:rowOff>
    </xdr:from>
    <xdr:to>
      <xdr:col>10</xdr:col>
      <xdr:colOff>114300</xdr:colOff>
      <xdr:row>59</xdr:row>
      <xdr:rowOff>82214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135296"/>
          <a:ext cx="889000" cy="6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107538</xdr:rowOff>
    </xdr:from>
    <xdr:to>
      <xdr:col>10</xdr:col>
      <xdr:colOff>165100</xdr:colOff>
      <xdr:row>57</xdr:row>
      <xdr:rowOff>37688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54215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48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99949</xdr:rowOff>
    </xdr:from>
    <xdr:to>
      <xdr:col>6</xdr:col>
      <xdr:colOff>38100</xdr:colOff>
      <xdr:row>59</xdr:row>
      <xdr:rowOff>30099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46626</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81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128737</xdr:rowOff>
    </xdr:from>
    <xdr:to>
      <xdr:col>24</xdr:col>
      <xdr:colOff>114300</xdr:colOff>
      <xdr:row>59</xdr:row>
      <xdr:rowOff>58887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1007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43664</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8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4196</xdr:rowOff>
    </xdr:from>
    <xdr:to>
      <xdr:col>20</xdr:col>
      <xdr:colOff>38100</xdr:colOff>
      <xdr:row>59</xdr:row>
      <xdr:rowOff>105796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11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96923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21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169169</xdr:rowOff>
    </xdr:from>
    <xdr:to>
      <xdr:col>15</xdr:col>
      <xdr:colOff>101600</xdr:colOff>
      <xdr:row>59</xdr:row>
      <xdr:rowOff>99319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11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90446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20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140396</xdr:rowOff>
    </xdr:from>
    <xdr:to>
      <xdr:col>10</xdr:col>
      <xdr:colOff>165100</xdr:colOff>
      <xdr:row>59</xdr:row>
      <xdr:rowOff>70546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8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61673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17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31414</xdr:rowOff>
    </xdr:from>
    <xdr:to>
      <xdr:col>6</xdr:col>
      <xdr:colOff>38100</xdr:colOff>
      <xdr:row>59</xdr:row>
      <xdr:rowOff>133014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14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124141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23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73896</xdr:rowOff>
    </xdr:from>
    <xdr:to>
      <xdr:col>24</xdr:col>
      <xdr:colOff>63500</xdr:colOff>
      <xdr:row>78</xdr:row>
      <xdr:rowOff>127257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46996"/>
          <a:ext cx="838200" cy="5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93783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23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127257</xdr:rowOff>
    </xdr:from>
    <xdr:to>
      <xdr:col>19</xdr:col>
      <xdr:colOff>177800</xdr:colOff>
      <xdr:row>78</xdr:row>
      <xdr:rowOff>139863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00357"/>
          <a:ext cx="889000" cy="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61735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9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114717</xdr:rowOff>
    </xdr:from>
    <xdr:to>
      <xdr:col>15</xdr:col>
      <xdr:colOff>50800</xdr:colOff>
      <xdr:row>78</xdr:row>
      <xdr:rowOff>139863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87817"/>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44198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96495</xdr:rowOff>
    </xdr:from>
    <xdr:to>
      <xdr:col>10</xdr:col>
      <xdr:colOff>114300</xdr:colOff>
      <xdr:row>78</xdr:row>
      <xdr:rowOff>114717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69595"/>
          <a:ext cx="889000" cy="1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36034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6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74988</xdr:rowOff>
    </xdr:from>
    <xdr:to>
      <xdr:col>6</xdr:col>
      <xdr:colOff>38100</xdr:colOff>
      <xdr:row>79</xdr:row>
      <xdr:rowOff>5138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44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167715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54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23096</xdr:rowOff>
    </xdr:from>
    <xdr:to>
      <xdr:col>24</xdr:col>
      <xdr:colOff>114300</xdr:colOff>
      <xdr:row>78</xdr:row>
      <xdr:rowOff>124696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9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1523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7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76457</xdr:rowOff>
    </xdr:from>
    <xdr:to>
      <xdr:col>20</xdr:col>
      <xdr:colOff>38100</xdr:colOff>
      <xdr:row>79</xdr:row>
      <xdr:rowOff>6607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4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169184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4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89063</xdr:rowOff>
    </xdr:from>
    <xdr:to>
      <xdr:col>15</xdr:col>
      <xdr:colOff>101600</xdr:colOff>
      <xdr:row>79</xdr:row>
      <xdr:rowOff>19213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6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10340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5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63917</xdr:rowOff>
    </xdr:from>
    <xdr:to>
      <xdr:col>10</xdr:col>
      <xdr:colOff>165100</xdr:colOff>
      <xdr:row>78</xdr:row>
      <xdr:rowOff>165517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3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156644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2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45695</xdr:rowOff>
    </xdr:from>
    <xdr:to>
      <xdr:col>6</xdr:col>
      <xdr:colOff>38100</xdr:colOff>
      <xdr:row>78</xdr:row>
      <xdr:rowOff>147295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1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163822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19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68461</xdr:rowOff>
    </xdr:from>
    <xdr:to>
      <xdr:col>24</xdr:col>
      <xdr:colOff>63500</xdr:colOff>
      <xdr:row>92</xdr:row>
      <xdr:rowOff>83846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670411"/>
          <a:ext cx="838200" cy="18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64585</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52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83846</xdr:rowOff>
    </xdr:from>
    <xdr:to>
      <xdr:col>19</xdr:col>
      <xdr:colOff>177800</xdr:colOff>
      <xdr:row>92</xdr:row>
      <xdr:rowOff>112306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5857246"/>
          <a:ext cx="889000" cy="2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58869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1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70008</xdr:rowOff>
    </xdr:from>
    <xdr:to>
      <xdr:col>15</xdr:col>
      <xdr:colOff>50800</xdr:colOff>
      <xdr:row>92</xdr:row>
      <xdr:rowOff>112306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5843408"/>
          <a:ext cx="889000" cy="4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136822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9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70008</xdr:rowOff>
    </xdr:from>
    <xdr:to>
      <xdr:col>10</xdr:col>
      <xdr:colOff>114300</xdr:colOff>
      <xdr:row>93</xdr:row>
      <xdr:rowOff>129284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5843408"/>
          <a:ext cx="889000" cy="23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38509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49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122779</xdr:rowOff>
    </xdr:from>
    <xdr:to>
      <xdr:col>6</xdr:col>
      <xdr:colOff>38100</xdr:colOff>
      <xdr:row>97</xdr:row>
      <xdr:rowOff>52929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8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44056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674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17661</xdr:rowOff>
    </xdr:from>
    <xdr:to>
      <xdr:col>24</xdr:col>
      <xdr:colOff>114300</xdr:colOff>
      <xdr:row>91</xdr:row>
      <xdr:rowOff>119261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61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142138</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572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33046</xdr:rowOff>
    </xdr:from>
    <xdr:to>
      <xdr:col>20</xdr:col>
      <xdr:colOff>38100</xdr:colOff>
      <xdr:row>92</xdr:row>
      <xdr:rowOff>134646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8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151173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58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61506</xdr:rowOff>
    </xdr:from>
    <xdr:to>
      <xdr:col>15</xdr:col>
      <xdr:colOff>101600</xdr:colOff>
      <xdr:row>92</xdr:row>
      <xdr:rowOff>163106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83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8183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610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19208</xdr:rowOff>
    </xdr:from>
    <xdr:to>
      <xdr:col>10</xdr:col>
      <xdr:colOff>165100</xdr:colOff>
      <xdr:row>92</xdr:row>
      <xdr:rowOff>120808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579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137335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56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78484</xdr:rowOff>
    </xdr:from>
    <xdr:to>
      <xdr:col>6</xdr:col>
      <xdr:colOff>38100</xdr:colOff>
      <xdr:row>94</xdr:row>
      <xdr:rowOff>8634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02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25161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5798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35730</xdr:rowOff>
    </xdr:from>
    <xdr:to>
      <xdr:col>54</xdr:col>
      <xdr:colOff>189865</xdr:colOff>
      <xdr:row>39</xdr:row>
      <xdr:rowOff>82006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50680"/>
          <a:ext cx="1270" cy="1417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85833</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7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82006</xdr:rowOff>
    </xdr:from>
    <xdr:to>
      <xdr:col>55</xdr:col>
      <xdr:colOff>88900</xdr:colOff>
      <xdr:row>39</xdr:row>
      <xdr:rowOff>82006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6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153857</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2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35730</xdr:rowOff>
    </xdr:from>
    <xdr:to>
      <xdr:col>55</xdr:col>
      <xdr:colOff>88900</xdr:colOff>
      <xdr:row>31</xdr:row>
      <xdr:rowOff>35730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5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74680</xdr:rowOff>
    </xdr:from>
    <xdr:to>
      <xdr:col>55</xdr:col>
      <xdr:colOff>0</xdr:colOff>
      <xdr:row>38</xdr:row>
      <xdr:rowOff>92673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589780"/>
          <a:ext cx="838200" cy="1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30885</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031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8008</xdr:rowOff>
    </xdr:from>
    <xdr:to>
      <xdr:col>55</xdr:col>
      <xdr:colOff>50800</xdr:colOff>
      <xdr:row>36</xdr:row>
      <xdr:rowOff>109608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18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92673</xdr:rowOff>
    </xdr:from>
    <xdr:to>
      <xdr:col>50</xdr:col>
      <xdr:colOff>114300</xdr:colOff>
      <xdr:row>38</xdr:row>
      <xdr:rowOff>158826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607773"/>
          <a:ext cx="889000" cy="6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4731</xdr:rowOff>
    </xdr:from>
    <xdr:to>
      <xdr:col>50</xdr:col>
      <xdr:colOff>165100</xdr:colOff>
      <xdr:row>36</xdr:row>
      <xdr:rowOff>106331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1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122858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595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158826</xdr:rowOff>
    </xdr:from>
    <xdr:to>
      <xdr:col>45</xdr:col>
      <xdr:colOff>177800</xdr:colOff>
      <xdr:row>39</xdr:row>
      <xdr:rowOff>33053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673926"/>
          <a:ext cx="889000" cy="4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9206</xdr:rowOff>
    </xdr:from>
    <xdr:to>
      <xdr:col>46</xdr:col>
      <xdr:colOff>38100</xdr:colOff>
      <xdr:row>36</xdr:row>
      <xdr:rowOff>110806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127333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595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165467</xdr:rowOff>
    </xdr:from>
    <xdr:to>
      <xdr:col>41</xdr:col>
      <xdr:colOff>50800</xdr:colOff>
      <xdr:row>39</xdr:row>
      <xdr:rowOff>33053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651867"/>
          <a:ext cx="889000" cy="106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42483</xdr:rowOff>
    </xdr:from>
    <xdr:to>
      <xdr:col>41</xdr:col>
      <xdr:colOff>101600</xdr:colOff>
      <xdr:row>36</xdr:row>
      <xdr:rowOff>144083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160610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598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63754</xdr:rowOff>
    </xdr:from>
    <xdr:to>
      <xdr:col>36</xdr:col>
      <xdr:colOff>165100</xdr:colOff>
      <xdr:row>31</xdr:row>
      <xdr:rowOff>165354</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7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10431</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3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23880</xdr:rowOff>
    </xdr:from>
    <xdr:to>
      <xdr:col>55</xdr:col>
      <xdr:colOff>50800</xdr:colOff>
      <xdr:row>38</xdr:row>
      <xdr:rowOff>125480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2307</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51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41873</xdr:rowOff>
    </xdr:from>
    <xdr:to>
      <xdr:col>50</xdr:col>
      <xdr:colOff>165100</xdr:colOff>
      <xdr:row>38</xdr:row>
      <xdr:rowOff>143473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5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134600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64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108026</xdr:rowOff>
    </xdr:from>
    <xdr:to>
      <xdr:col>46</xdr:col>
      <xdr:colOff>38100</xdr:colOff>
      <xdr:row>39</xdr:row>
      <xdr:rowOff>38176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62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29303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71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153703</xdr:rowOff>
    </xdr:from>
    <xdr:to>
      <xdr:col>41</xdr:col>
      <xdr:colOff>101600</xdr:colOff>
      <xdr:row>39</xdr:row>
      <xdr:rowOff>83853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66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74980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76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114667</xdr:rowOff>
    </xdr:from>
    <xdr:to>
      <xdr:col>36</xdr:col>
      <xdr:colOff>165100</xdr:colOff>
      <xdr:row>33</xdr:row>
      <xdr:rowOff>44817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60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35944</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693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103337</xdr:rowOff>
    </xdr:from>
    <xdr:to>
      <xdr:col>54</xdr:col>
      <xdr:colOff>189865</xdr:colOff>
      <xdr:row>58</xdr:row>
      <xdr:rowOff>46660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47287"/>
          <a:ext cx="1270" cy="114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50487</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46660</xdr:rowOff>
    </xdr:from>
    <xdr:to>
      <xdr:col>55</xdr:col>
      <xdr:colOff>88900</xdr:colOff>
      <xdr:row>58</xdr:row>
      <xdr:rowOff>46660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9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50014</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6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103337</xdr:rowOff>
    </xdr:from>
    <xdr:to>
      <xdr:col>55</xdr:col>
      <xdr:colOff>88900</xdr:colOff>
      <xdr:row>51</xdr:row>
      <xdr:rowOff>103337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4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26970</xdr:rowOff>
    </xdr:from>
    <xdr:to>
      <xdr:col>55</xdr:col>
      <xdr:colOff>0</xdr:colOff>
      <xdr:row>56</xdr:row>
      <xdr:rowOff>169570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628170"/>
          <a:ext cx="838200" cy="14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93946</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35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71069</xdr:rowOff>
    </xdr:from>
    <xdr:to>
      <xdr:col>55</xdr:col>
      <xdr:colOff>50800</xdr:colOff>
      <xdr:row>56</xdr:row>
      <xdr:rowOff>1219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5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169570</xdr:rowOff>
    </xdr:from>
    <xdr:to>
      <xdr:col>50</xdr:col>
      <xdr:colOff>114300</xdr:colOff>
      <xdr:row>57</xdr:row>
      <xdr:rowOff>41661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770770"/>
          <a:ext cx="889000" cy="4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63594</xdr:rowOff>
    </xdr:from>
    <xdr:to>
      <xdr:col>50</xdr:col>
      <xdr:colOff>165100</xdr:colOff>
      <xdr:row>55</xdr:row>
      <xdr:rowOff>165194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10271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2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58669</xdr:rowOff>
    </xdr:from>
    <xdr:to>
      <xdr:col>45</xdr:col>
      <xdr:colOff>177800</xdr:colOff>
      <xdr:row>57</xdr:row>
      <xdr:rowOff>41661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659869"/>
          <a:ext cx="889000" cy="15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132280</xdr:rowOff>
    </xdr:from>
    <xdr:to>
      <xdr:col>46</xdr:col>
      <xdr:colOff>38100</xdr:colOff>
      <xdr:row>56</xdr:row>
      <xdr:rowOff>62430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78957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3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167841</xdr:rowOff>
    </xdr:from>
    <xdr:to>
      <xdr:col>41</xdr:col>
      <xdr:colOff>50800</xdr:colOff>
      <xdr:row>56</xdr:row>
      <xdr:rowOff>58669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597591"/>
          <a:ext cx="889000" cy="6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131793</xdr:rowOff>
    </xdr:from>
    <xdr:to>
      <xdr:col>41</xdr:col>
      <xdr:colOff>101600</xdr:colOff>
      <xdr:row>56</xdr:row>
      <xdr:rowOff>61943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78470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33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161420</xdr:rowOff>
    </xdr:from>
    <xdr:to>
      <xdr:col>36</xdr:col>
      <xdr:colOff>165100</xdr:colOff>
      <xdr:row>57</xdr:row>
      <xdr:rowOff>91570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6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82697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85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147620</xdr:rowOff>
    </xdr:from>
    <xdr:to>
      <xdr:col>55</xdr:col>
      <xdr:colOff>50800</xdr:colOff>
      <xdr:row>56</xdr:row>
      <xdr:rowOff>77770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57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126047</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55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118770</xdr:rowOff>
    </xdr:from>
    <xdr:to>
      <xdr:col>50</xdr:col>
      <xdr:colOff>165100</xdr:colOff>
      <xdr:row>57</xdr:row>
      <xdr:rowOff>48920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7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40047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81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162311</xdr:rowOff>
    </xdr:from>
    <xdr:to>
      <xdr:col>46</xdr:col>
      <xdr:colOff>38100</xdr:colOff>
      <xdr:row>57</xdr:row>
      <xdr:rowOff>92461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76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83588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85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7869</xdr:rowOff>
    </xdr:from>
    <xdr:to>
      <xdr:col>41</xdr:col>
      <xdr:colOff>101600</xdr:colOff>
      <xdr:row>56</xdr:row>
      <xdr:rowOff>109469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60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100596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7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117041</xdr:rowOff>
    </xdr:from>
    <xdr:to>
      <xdr:col>36</xdr:col>
      <xdr:colOff>165100</xdr:colOff>
      <xdr:row>56</xdr:row>
      <xdr:rowOff>47191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54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63718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32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13147</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86097"/>
          <a:ext cx="1270" cy="132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131274</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13147</xdr:rowOff>
    </xdr:from>
    <xdr:to>
      <xdr:col>55</xdr:col>
      <xdr:colOff>88900</xdr:colOff>
      <xdr:row>71</xdr:row>
      <xdr:rowOff>13147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8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144066</xdr:rowOff>
    </xdr:from>
    <xdr:to>
      <xdr:col>55</xdr:col>
      <xdr:colOff>0</xdr:colOff>
      <xdr:row>75</xdr:row>
      <xdr:rowOff>21994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2831366"/>
          <a:ext cx="8382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99331</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29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120904</xdr:rowOff>
    </xdr:from>
    <xdr:to>
      <xdr:col>55</xdr:col>
      <xdr:colOff>50800</xdr:colOff>
      <xdr:row>77</xdr:row>
      <xdr:rowOff>51054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21994</xdr:rowOff>
    </xdr:from>
    <xdr:to>
      <xdr:col>50</xdr:col>
      <xdr:colOff>114300</xdr:colOff>
      <xdr:row>76</xdr:row>
      <xdr:rowOff>23662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2880744"/>
          <a:ext cx="889000" cy="17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76716</xdr:rowOff>
    </xdr:from>
    <xdr:to>
      <xdr:col>50</xdr:col>
      <xdr:colOff>165100</xdr:colOff>
      <xdr:row>77</xdr:row>
      <xdr:rowOff>6866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10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169443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9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158971</xdr:rowOff>
    </xdr:from>
    <xdr:to>
      <xdr:col>45</xdr:col>
      <xdr:colOff>177800</xdr:colOff>
      <xdr:row>76</xdr:row>
      <xdr:rowOff>23662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2503371"/>
          <a:ext cx="889000" cy="55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51386</xdr:rowOff>
    </xdr:from>
    <xdr:to>
      <xdr:col>46</xdr:col>
      <xdr:colOff>38100</xdr:colOff>
      <xdr:row>76</xdr:row>
      <xdr:rowOff>152986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08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144113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158971</xdr:rowOff>
    </xdr:from>
    <xdr:to>
      <xdr:col>41</xdr:col>
      <xdr:colOff>50800</xdr:colOff>
      <xdr:row>74</xdr:row>
      <xdr:rowOff>118555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2503371"/>
          <a:ext cx="889000" cy="30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52805</xdr:rowOff>
    </xdr:from>
    <xdr:to>
      <xdr:col>41</xdr:col>
      <xdr:colOff>101600</xdr:colOff>
      <xdr:row>76</xdr:row>
      <xdr:rowOff>154405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08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145532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12457</xdr:rowOff>
    </xdr:from>
    <xdr:to>
      <xdr:col>36</xdr:col>
      <xdr:colOff>165100</xdr:colOff>
      <xdr:row>77</xdr:row>
      <xdr:rowOff>114057</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21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105184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0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93266</xdr:rowOff>
    </xdr:from>
    <xdr:to>
      <xdr:col>55</xdr:col>
      <xdr:colOff>50800</xdr:colOff>
      <xdr:row>75</xdr:row>
      <xdr:rowOff>23416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78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116143</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142644</xdr:rowOff>
    </xdr:from>
    <xdr:to>
      <xdr:col>50</xdr:col>
      <xdr:colOff>165100</xdr:colOff>
      <xdr:row>75</xdr:row>
      <xdr:rowOff>72794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282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89321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60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144313</xdr:rowOff>
    </xdr:from>
    <xdr:to>
      <xdr:col>46</xdr:col>
      <xdr:colOff>38100</xdr:colOff>
      <xdr:row>76</xdr:row>
      <xdr:rowOff>74464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0030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90990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77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108171</xdr:rowOff>
    </xdr:from>
    <xdr:to>
      <xdr:col>41</xdr:col>
      <xdr:colOff>101600</xdr:colOff>
      <xdr:row>73</xdr:row>
      <xdr:rowOff>38321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245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54848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22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67755</xdr:rowOff>
    </xdr:from>
    <xdr:to>
      <xdr:col>36</xdr:col>
      <xdr:colOff>165100</xdr:colOff>
      <xdr:row>74</xdr:row>
      <xdr:rowOff>169355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75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14432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53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101741</xdr:rowOff>
    </xdr:from>
    <xdr:to>
      <xdr:col>55</xdr:col>
      <xdr:colOff>0</xdr:colOff>
      <xdr:row>98</xdr:row>
      <xdr:rowOff>115458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732391"/>
          <a:ext cx="838200" cy="18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12870</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00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95352</xdr:rowOff>
    </xdr:from>
    <xdr:to>
      <xdr:col>50</xdr:col>
      <xdr:colOff>114300</xdr:colOff>
      <xdr:row>98</xdr:row>
      <xdr:rowOff>115458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897452"/>
          <a:ext cx="889000" cy="2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116784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23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86077</xdr:rowOff>
    </xdr:from>
    <xdr:to>
      <xdr:col>45</xdr:col>
      <xdr:colOff>177800</xdr:colOff>
      <xdr:row>98</xdr:row>
      <xdr:rowOff>95352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888177"/>
          <a:ext cx="889000" cy="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56652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4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77738</xdr:rowOff>
    </xdr:from>
    <xdr:to>
      <xdr:col>41</xdr:col>
      <xdr:colOff>50800</xdr:colOff>
      <xdr:row>98</xdr:row>
      <xdr:rowOff>86077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708388"/>
          <a:ext cx="889000" cy="17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43305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3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102877</xdr:rowOff>
    </xdr:from>
    <xdr:to>
      <xdr:col>36</xdr:col>
      <xdr:colOff>165100</xdr:colOff>
      <xdr:row>98</xdr:row>
      <xdr:rowOff>33027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73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24154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82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50941</xdr:rowOff>
    </xdr:from>
    <xdr:to>
      <xdr:col>55</xdr:col>
      <xdr:colOff>50800</xdr:colOff>
      <xdr:row>97</xdr:row>
      <xdr:rowOff>152541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68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29368</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66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64658</xdr:rowOff>
    </xdr:from>
    <xdr:to>
      <xdr:col>50</xdr:col>
      <xdr:colOff>165100</xdr:colOff>
      <xdr:row>98</xdr:row>
      <xdr:rowOff>166258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86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157385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95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44552</xdr:rowOff>
    </xdr:from>
    <xdr:to>
      <xdr:col>46</xdr:col>
      <xdr:colOff>38100</xdr:colOff>
      <xdr:row>98</xdr:row>
      <xdr:rowOff>146152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84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137279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93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35277</xdr:rowOff>
    </xdr:from>
    <xdr:to>
      <xdr:col>41</xdr:col>
      <xdr:colOff>101600</xdr:colOff>
      <xdr:row>98</xdr:row>
      <xdr:rowOff>136877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83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128004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93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26938</xdr:rowOff>
    </xdr:from>
    <xdr:to>
      <xdr:col>36</xdr:col>
      <xdr:colOff>165100</xdr:colOff>
      <xdr:row>97</xdr:row>
      <xdr:rowOff>128538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5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145065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43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136794</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280294"/>
          <a:ext cx="1269" cy="1505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83471</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136794</xdr:rowOff>
    </xdr:from>
    <xdr:to>
      <xdr:col>86</xdr:col>
      <xdr:colOff>25400</xdr:colOff>
      <xdr:row>30</xdr:row>
      <xdr:rowOff>136794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28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96625</xdr:rowOff>
    </xdr:from>
    <xdr:to>
      <xdr:col>85</xdr:col>
      <xdr:colOff>127000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83175"/>
          <a:ext cx="83820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133576</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77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110699</xdr:rowOff>
    </xdr:from>
    <xdr:to>
      <xdr:col>85</xdr:col>
      <xdr:colOff>177800</xdr:colOff>
      <xdr:row>39</xdr:row>
      <xdr:rowOff>40849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62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96625</xdr:rowOff>
    </xdr:from>
    <xdr:to>
      <xdr:col>81</xdr:col>
      <xdr:colOff>50800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783175"/>
          <a:ext cx="88900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125688</xdr:rowOff>
    </xdr:from>
    <xdr:to>
      <xdr:col>81</xdr:col>
      <xdr:colOff>101600</xdr:colOff>
      <xdr:row>39</xdr:row>
      <xdr:rowOff>55838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4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72365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41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101914</xdr:rowOff>
    </xdr:from>
    <xdr:to>
      <xdr:col>76</xdr:col>
      <xdr:colOff>165100</xdr:colOff>
      <xdr:row>39</xdr:row>
      <xdr:rowOff>32064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1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48591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9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96527</xdr:rowOff>
    </xdr:from>
    <xdr:to>
      <xdr:col>71</xdr:col>
      <xdr:colOff>177800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83077"/>
          <a:ext cx="889000" cy="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56749</xdr:rowOff>
    </xdr:from>
    <xdr:to>
      <xdr:col>72</xdr:col>
      <xdr:colOff>38100</xdr:colOff>
      <xdr:row>38</xdr:row>
      <xdr:rowOff>158349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3426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34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31848</xdr:rowOff>
    </xdr:from>
    <xdr:to>
      <xdr:col>67</xdr:col>
      <xdr:colOff>101600</xdr:colOff>
      <xdr:row>39</xdr:row>
      <xdr:rowOff>133448</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7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149975</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493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45825</xdr:rowOff>
    </xdr:from>
    <xdr:to>
      <xdr:col>81</xdr:col>
      <xdr:colOff>101600</xdr:colOff>
      <xdr:row>39</xdr:row>
      <xdr:rowOff>147425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73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138552</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2017" y="6825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45727</xdr:rowOff>
    </xdr:from>
    <xdr:to>
      <xdr:col>67</xdr:col>
      <xdr:colOff>101600</xdr:colOff>
      <xdr:row>39</xdr:row>
      <xdr:rowOff>147327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73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138454</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825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11668</xdr:rowOff>
    </xdr:from>
    <xdr:to>
      <xdr:col>85</xdr:col>
      <xdr:colOff>126364</xdr:colOff>
      <xdr:row>78</xdr:row>
      <xdr:rowOff>124662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13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128489</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124662</xdr:rowOff>
    </xdr:from>
    <xdr:to>
      <xdr:col>86</xdr:col>
      <xdr:colOff>25400</xdr:colOff>
      <xdr:row>78</xdr:row>
      <xdr:rowOff>124662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129795</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7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11668</xdr:rowOff>
    </xdr:from>
    <xdr:to>
      <xdr:col>86</xdr:col>
      <xdr:colOff>25400</xdr:colOff>
      <xdr:row>70</xdr:row>
      <xdr:rowOff>11668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1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108251</xdr:rowOff>
    </xdr:from>
    <xdr:to>
      <xdr:col>85</xdr:col>
      <xdr:colOff>127000</xdr:colOff>
      <xdr:row>78</xdr:row>
      <xdr:rowOff>112855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5481300" y="13481351"/>
          <a:ext cx="838200" cy="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22689</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709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171262</xdr:rowOff>
    </xdr:from>
    <xdr:to>
      <xdr:col>85</xdr:col>
      <xdr:colOff>177800</xdr:colOff>
      <xdr:row>75</xdr:row>
      <xdr:rowOff>101412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5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95875</xdr:rowOff>
    </xdr:from>
    <xdr:to>
      <xdr:col>81</xdr:col>
      <xdr:colOff>50800</xdr:colOff>
      <xdr:row>78</xdr:row>
      <xdr:rowOff>108251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592300" y="13468975"/>
          <a:ext cx="889000" cy="1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16580</xdr:rowOff>
    </xdr:from>
    <xdr:to>
      <xdr:col>81</xdr:col>
      <xdr:colOff>101600</xdr:colOff>
      <xdr:row>75</xdr:row>
      <xdr:rowOff>118180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134707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65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95875</xdr:rowOff>
    </xdr:from>
    <xdr:to>
      <xdr:col>76</xdr:col>
      <xdr:colOff>114300</xdr:colOff>
      <xdr:row>78</xdr:row>
      <xdr:rowOff>101082</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3468975"/>
          <a:ext cx="8890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34983</xdr:rowOff>
    </xdr:from>
    <xdr:to>
      <xdr:col>76</xdr:col>
      <xdr:colOff>165100</xdr:colOff>
      <xdr:row>75</xdr:row>
      <xdr:rowOff>136583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153110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66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101082</xdr:rowOff>
    </xdr:from>
    <xdr:to>
      <xdr:col>71</xdr:col>
      <xdr:colOff>177800</xdr:colOff>
      <xdr:row>78</xdr:row>
      <xdr:rowOff>109950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3474182"/>
          <a:ext cx="889000" cy="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34820</xdr:rowOff>
    </xdr:from>
    <xdr:to>
      <xdr:col>72</xdr:col>
      <xdr:colOff>38100</xdr:colOff>
      <xdr:row>75</xdr:row>
      <xdr:rowOff>136420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152947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66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128073</xdr:rowOff>
    </xdr:from>
    <xdr:to>
      <xdr:col>67</xdr:col>
      <xdr:colOff>101600</xdr:colOff>
      <xdr:row>78</xdr:row>
      <xdr:rowOff>58223</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32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74750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10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62055</xdr:rowOff>
    </xdr:from>
    <xdr:to>
      <xdr:col>85</xdr:col>
      <xdr:colOff>177800</xdr:colOff>
      <xdr:row>78</xdr:row>
      <xdr:rowOff>163655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43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148432</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335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57451</xdr:rowOff>
    </xdr:from>
    <xdr:to>
      <xdr:col>81</xdr:col>
      <xdr:colOff>101600</xdr:colOff>
      <xdr:row>78</xdr:row>
      <xdr:rowOff>159051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43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150178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52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45075</xdr:rowOff>
    </xdr:from>
    <xdr:to>
      <xdr:col>76</xdr:col>
      <xdr:colOff>165100</xdr:colOff>
      <xdr:row>78</xdr:row>
      <xdr:rowOff>146675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4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137802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51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50282</xdr:rowOff>
    </xdr:from>
    <xdr:to>
      <xdr:col>72</xdr:col>
      <xdr:colOff>38100</xdr:colOff>
      <xdr:row>78</xdr:row>
      <xdr:rowOff>151882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42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143009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51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59150</xdr:rowOff>
    </xdr:from>
    <xdr:to>
      <xdr:col>67</xdr:col>
      <xdr:colOff>101600</xdr:colOff>
      <xdr:row>78</xdr:row>
      <xdr:rowOff>160750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43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151877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52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92160</xdr:rowOff>
    </xdr:from>
    <xdr:to>
      <xdr:col>85</xdr:col>
      <xdr:colOff>127000</xdr:colOff>
      <xdr:row>98</xdr:row>
      <xdr:rowOff>39976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722810"/>
          <a:ext cx="838200" cy="11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46333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505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166858</xdr:rowOff>
    </xdr:from>
    <xdr:to>
      <xdr:col>81</xdr:col>
      <xdr:colOff>50800</xdr:colOff>
      <xdr:row>98</xdr:row>
      <xdr:rowOff>39976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797508"/>
          <a:ext cx="889000" cy="4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135484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42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166858</xdr:rowOff>
    </xdr:from>
    <xdr:to>
      <xdr:col>76</xdr:col>
      <xdr:colOff>114300</xdr:colOff>
      <xdr:row>98</xdr:row>
      <xdr:rowOff>43121</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797508"/>
          <a:ext cx="889000" cy="4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134196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4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43121</xdr:rowOff>
    </xdr:from>
    <xdr:to>
      <xdr:col>71</xdr:col>
      <xdr:colOff>177800</xdr:colOff>
      <xdr:row>98</xdr:row>
      <xdr:rowOff>91694</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845221"/>
          <a:ext cx="889000" cy="4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92150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37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41360</xdr:rowOff>
    </xdr:from>
    <xdr:to>
      <xdr:col>85</xdr:col>
      <xdr:colOff>177800</xdr:colOff>
      <xdr:row>97</xdr:row>
      <xdr:rowOff>142960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67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19787</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65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160626</xdr:rowOff>
    </xdr:from>
    <xdr:to>
      <xdr:col>81</xdr:col>
      <xdr:colOff>101600</xdr:colOff>
      <xdr:row>98</xdr:row>
      <xdr:rowOff>90776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79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81903</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88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116058</xdr:rowOff>
    </xdr:from>
    <xdr:to>
      <xdr:col>76</xdr:col>
      <xdr:colOff>165100</xdr:colOff>
      <xdr:row>98</xdr:row>
      <xdr:rowOff>46208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74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37335</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83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163771</xdr:rowOff>
    </xdr:from>
    <xdr:to>
      <xdr:col>72</xdr:col>
      <xdr:colOff>38100</xdr:colOff>
      <xdr:row>98</xdr:row>
      <xdr:rowOff>93921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79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85048</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88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40894</xdr:rowOff>
    </xdr:from>
    <xdr:to>
      <xdr:col>67</xdr:col>
      <xdr:colOff>101600</xdr:colOff>
      <xdr:row>98</xdr:row>
      <xdr:rowOff>142494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84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133621</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79428" y="1693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128041</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71541"/>
          <a:ext cx="1269" cy="126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74718</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128041</xdr:rowOff>
    </xdr:from>
    <xdr:to>
      <xdr:col>116</xdr:col>
      <xdr:colOff>152400</xdr:colOff>
      <xdr:row>30</xdr:row>
      <xdr:rowOff>128041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73144</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073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50267</xdr:rowOff>
    </xdr:from>
    <xdr:to>
      <xdr:col>116</xdr:col>
      <xdr:colOff>114300</xdr:colOff>
      <xdr:row>36</xdr:row>
      <xdr:rowOff>151867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16091</xdr:rowOff>
    </xdr:from>
    <xdr:to>
      <xdr:col>112</xdr:col>
      <xdr:colOff>38100</xdr:colOff>
      <xdr:row>36</xdr:row>
      <xdr:rowOff>117691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1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134218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596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41923</xdr:rowOff>
    </xdr:from>
    <xdr:to>
      <xdr:col>107</xdr:col>
      <xdr:colOff>101600</xdr:colOff>
      <xdr:row>36</xdr:row>
      <xdr:rowOff>143523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160050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598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15691</xdr:rowOff>
    </xdr:from>
    <xdr:to>
      <xdr:col>102</xdr:col>
      <xdr:colOff>165100</xdr:colOff>
      <xdr:row>36</xdr:row>
      <xdr:rowOff>117291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133818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596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74098</xdr:rowOff>
    </xdr:from>
    <xdr:to>
      <xdr:col>98</xdr:col>
      <xdr:colOff>38100</xdr:colOff>
      <xdr:row>38</xdr:row>
      <xdr:rowOff>4248</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1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20775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19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132065</xdr:rowOff>
    </xdr:from>
    <xdr:to>
      <xdr:col>116</xdr:col>
      <xdr:colOff>63500</xdr:colOff>
      <xdr:row>58</xdr:row>
      <xdr:rowOff>133299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76165"/>
          <a:ext cx="8382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131299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561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131882</xdr:rowOff>
    </xdr:from>
    <xdr:to>
      <xdr:col>111</xdr:col>
      <xdr:colOff>177800</xdr:colOff>
      <xdr:row>58</xdr:row>
      <xdr:rowOff>132065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75982"/>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55739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48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129596</xdr:rowOff>
    </xdr:from>
    <xdr:to>
      <xdr:col>107</xdr:col>
      <xdr:colOff>50800</xdr:colOff>
      <xdr:row>58</xdr:row>
      <xdr:rowOff>131882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736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73982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129596</xdr:rowOff>
    </xdr:from>
    <xdr:to>
      <xdr:col>102</xdr:col>
      <xdr:colOff>114300</xdr:colOff>
      <xdr:row>58</xdr:row>
      <xdr:rowOff>136316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073696"/>
          <a:ext cx="889000" cy="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54139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133569</xdr:rowOff>
    </xdr:from>
    <xdr:to>
      <xdr:col>98</xdr:col>
      <xdr:colOff>38100</xdr:colOff>
      <xdr:row>58</xdr:row>
      <xdr:rowOff>63719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0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80246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1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82499</xdr:rowOff>
    </xdr:from>
    <xdr:to>
      <xdr:col>116</xdr:col>
      <xdr:colOff>114300</xdr:colOff>
      <xdr:row>59</xdr:row>
      <xdr:rowOff>12649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2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168876</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41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81265</xdr:rowOff>
    </xdr:from>
    <xdr:to>
      <xdr:col>112</xdr:col>
      <xdr:colOff>38100</xdr:colOff>
      <xdr:row>59</xdr:row>
      <xdr:rowOff>11415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2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2542</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11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81082</xdr:rowOff>
    </xdr:from>
    <xdr:to>
      <xdr:col>107</xdr:col>
      <xdr:colOff>101600</xdr:colOff>
      <xdr:row>59</xdr:row>
      <xdr:rowOff>11232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2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2359</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117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78796</xdr:rowOff>
    </xdr:from>
    <xdr:to>
      <xdr:col>102</xdr:col>
      <xdr:colOff>165100</xdr:colOff>
      <xdr:row>59</xdr:row>
      <xdr:rowOff>8946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2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73</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115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85516</xdr:rowOff>
    </xdr:from>
    <xdr:to>
      <xdr:col>98</xdr:col>
      <xdr:colOff>38100</xdr:colOff>
      <xdr:row>59</xdr:row>
      <xdr:rowOff>15666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2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6793</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99333" y="101223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131508</xdr:rowOff>
    </xdr:from>
    <xdr:to>
      <xdr:col>116</xdr:col>
      <xdr:colOff>63500</xdr:colOff>
      <xdr:row>77</xdr:row>
      <xdr:rowOff>45517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161708"/>
          <a:ext cx="838200" cy="8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158031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73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5855</xdr:rowOff>
    </xdr:from>
    <xdr:to>
      <xdr:col>111</xdr:col>
      <xdr:colOff>177800</xdr:colOff>
      <xdr:row>77</xdr:row>
      <xdr:rowOff>45517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3036055"/>
          <a:ext cx="889000" cy="21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108119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2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5855</xdr:rowOff>
    </xdr:from>
    <xdr:to>
      <xdr:col>107</xdr:col>
      <xdr:colOff>50800</xdr:colOff>
      <xdr:row>77</xdr:row>
      <xdr:rowOff>78473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036055"/>
          <a:ext cx="889000" cy="24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6316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69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78473</xdr:rowOff>
    </xdr:from>
    <xdr:to>
      <xdr:col>102</xdr:col>
      <xdr:colOff>114300</xdr:colOff>
      <xdr:row>77</xdr:row>
      <xdr:rowOff>97219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280123"/>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33520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7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152755</xdr:rowOff>
    </xdr:from>
    <xdr:to>
      <xdr:col>98</xdr:col>
      <xdr:colOff>38100</xdr:colOff>
      <xdr:row>78</xdr:row>
      <xdr:rowOff>82905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35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74032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44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80708</xdr:rowOff>
    </xdr:from>
    <xdr:to>
      <xdr:col>116</xdr:col>
      <xdr:colOff>114300</xdr:colOff>
      <xdr:row>77</xdr:row>
      <xdr:rowOff>10858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11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59135</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08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166167</xdr:rowOff>
    </xdr:from>
    <xdr:to>
      <xdr:col>112</xdr:col>
      <xdr:colOff>38100</xdr:colOff>
      <xdr:row>77</xdr:row>
      <xdr:rowOff>96317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19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87444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28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126505</xdr:rowOff>
    </xdr:from>
    <xdr:to>
      <xdr:col>107</xdr:col>
      <xdr:colOff>101600</xdr:colOff>
      <xdr:row>76</xdr:row>
      <xdr:rowOff>56654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9852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47782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07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27673</xdr:rowOff>
    </xdr:from>
    <xdr:to>
      <xdr:col>102</xdr:col>
      <xdr:colOff>165100</xdr:colOff>
      <xdr:row>77</xdr:row>
      <xdr:rowOff>129273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2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120400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32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46419</xdr:rowOff>
    </xdr:from>
    <xdr:to>
      <xdr:col>98</xdr:col>
      <xdr:colOff>38100</xdr:colOff>
      <xdr:row>77</xdr:row>
      <xdr:rowOff>148019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24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164546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02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575,194</a:t>
          </a:r>
          <a:r>
            <a:rPr kumimoji="1" lang="ja-JP" altLang="en-US" sz="1300">
              <a:latin typeface="ＭＳ Ｐゴシック" panose="020B0600070205080204" pitchFamily="50" charset="-128"/>
              <a:ea typeface="ＭＳ Ｐゴシック" panose="020B0600070205080204" pitchFamily="50" charset="-128"/>
            </a:rPr>
            <a:t>円となっており、前年度</a:t>
          </a:r>
          <a:r>
            <a:rPr kumimoji="1" lang="en-US" altLang="ja-JP" sz="1300">
              <a:latin typeface="ＭＳ Ｐゴシック" panose="020B0600070205080204" pitchFamily="50" charset="-128"/>
              <a:ea typeface="ＭＳ Ｐゴシック" panose="020B0600070205080204" pitchFamily="50" charset="-128"/>
            </a:rPr>
            <a:t>506,985</a:t>
          </a:r>
          <a:r>
            <a:rPr kumimoji="1" lang="ja-JP" altLang="en-US" sz="1300">
              <a:latin typeface="ＭＳ Ｐゴシック" panose="020B0600070205080204" pitchFamily="50" charset="-128"/>
              <a:ea typeface="ＭＳ Ｐゴシック" panose="020B0600070205080204" pitchFamily="50" charset="-128"/>
            </a:rPr>
            <a:t>円より</a:t>
          </a:r>
          <a:r>
            <a:rPr kumimoji="1" lang="en-US" altLang="ja-JP" sz="1300">
              <a:latin typeface="ＭＳ Ｐゴシック" panose="020B0600070205080204" pitchFamily="50" charset="-128"/>
              <a:ea typeface="ＭＳ Ｐゴシック" panose="020B0600070205080204" pitchFamily="50" charset="-128"/>
            </a:rPr>
            <a:t>68,209</a:t>
          </a:r>
          <a:r>
            <a:rPr kumimoji="1" lang="ja-JP" altLang="en-US" sz="1300">
              <a:latin typeface="ＭＳ Ｐゴシック" panose="020B0600070205080204" pitchFamily="50" charset="-128"/>
              <a:ea typeface="ＭＳ Ｐゴシック" panose="020B0600070205080204" pitchFamily="50" charset="-128"/>
            </a:rPr>
            <a:t>円増加している。主に扶助費の増加が大きく、施設型・地域型保育給付事業及び障害福祉サービス費等給付事業の増が影響していると考えられ、前年度より</a:t>
          </a:r>
          <a:r>
            <a:rPr kumimoji="1" lang="en-US" altLang="ja-JP" sz="1300">
              <a:latin typeface="ＭＳ Ｐゴシック" panose="020B0600070205080204" pitchFamily="50" charset="-128"/>
              <a:ea typeface="ＭＳ Ｐゴシック" panose="020B0600070205080204" pitchFamily="50" charset="-128"/>
            </a:rPr>
            <a:t>24,519</a:t>
          </a:r>
          <a:r>
            <a:rPr kumimoji="1" lang="ja-JP" altLang="en-US" sz="1300">
              <a:latin typeface="ＭＳ Ｐゴシック" panose="020B0600070205080204" pitchFamily="50" charset="-128"/>
              <a:ea typeface="ＭＳ Ｐゴシック" panose="020B0600070205080204" pitchFamily="50" charset="-128"/>
            </a:rPr>
            <a:t>円増となっている。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その他、普通建設事業費については、防災行線無線強化更新事業や糸満市スポーツ観光交流拠点施設整備事業（単独分）の増が大きく、前年度より</a:t>
          </a:r>
          <a:r>
            <a:rPr kumimoji="1" lang="en-US" altLang="ja-JP" sz="1300">
              <a:latin typeface="ＭＳ Ｐゴシック" panose="020B0600070205080204" pitchFamily="50" charset="-128"/>
              <a:ea typeface="ＭＳ Ｐゴシック" panose="020B0600070205080204" pitchFamily="50" charset="-128"/>
            </a:rPr>
            <a:t>18,714</a:t>
          </a:r>
          <a:r>
            <a:rPr kumimoji="1" lang="ja-JP" altLang="en-US" sz="1300">
              <a:latin typeface="ＭＳ Ｐゴシック" panose="020B0600070205080204" pitchFamily="50" charset="-128"/>
              <a:ea typeface="ＭＳ Ｐゴシック" panose="020B0600070205080204" pitchFamily="50" charset="-128"/>
            </a:rPr>
            <a:t>円増となっている。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新型コロナウイルス関連事業等の影響をほとんど受けておらず、落ち着きを見せているが、高齢化や障害福祉サービスの多様化等、扶助費が高止まり傾向にあることから財政を圧迫する要因となることと、今後の人口推計では労働者人口の割合は減少することが見込まれており、更なる悪化が懸念さ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沖縄県糸満市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62,250
60,890
46.60
36,852,387
35,805,845
701,704
14,102,733
17,845,596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169418</xdr:rowOff>
    </xdr:from>
    <xdr:to>
      <xdr:col>24</xdr:col>
      <xdr:colOff>63500</xdr:colOff>
      <xdr:row>35</xdr:row>
      <xdr:rowOff>12065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98718"/>
          <a:ext cx="8382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169418</xdr:rowOff>
    </xdr:from>
    <xdr:to>
      <xdr:col>19</xdr:col>
      <xdr:colOff>177800</xdr:colOff>
      <xdr:row>35</xdr:row>
      <xdr:rowOff>19304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98718"/>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37990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1016</xdr:rowOff>
    </xdr:from>
    <xdr:to>
      <xdr:col>15</xdr:col>
      <xdr:colOff>50800</xdr:colOff>
      <xdr:row>35</xdr:row>
      <xdr:rowOff>19304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0176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69613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1016</xdr:rowOff>
    </xdr:from>
    <xdr:to>
      <xdr:col>10</xdr:col>
      <xdr:colOff>114300</xdr:colOff>
      <xdr:row>35</xdr:row>
      <xdr:rowOff>47498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01766"/>
          <a:ext cx="8890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89425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35941</xdr:rowOff>
    </xdr:from>
    <xdr:to>
      <xdr:col>6</xdr:col>
      <xdr:colOff>38100</xdr:colOff>
      <xdr:row>36</xdr:row>
      <xdr:rowOff>137541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0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128668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0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132715</xdr:rowOff>
    </xdr:from>
    <xdr:to>
      <xdr:col>24</xdr:col>
      <xdr:colOff>114300</xdr:colOff>
      <xdr:row>35</xdr:row>
      <xdr:rowOff>62865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6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155592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13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118618</xdr:rowOff>
    </xdr:from>
    <xdr:to>
      <xdr:col>20</xdr:col>
      <xdr:colOff>38100</xdr:colOff>
      <xdr:row>35</xdr:row>
      <xdr:rowOff>48768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4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65295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2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139954</xdr:rowOff>
    </xdr:from>
    <xdr:to>
      <xdr:col>15</xdr:col>
      <xdr:colOff>101600</xdr:colOff>
      <xdr:row>35</xdr:row>
      <xdr:rowOff>70104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6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86631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4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121666</xdr:rowOff>
    </xdr:from>
    <xdr:to>
      <xdr:col>10</xdr:col>
      <xdr:colOff>165100</xdr:colOff>
      <xdr:row>35</xdr:row>
      <xdr:rowOff>51816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5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68343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2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168148</xdr:rowOff>
    </xdr:from>
    <xdr:to>
      <xdr:col>6</xdr:col>
      <xdr:colOff>38100</xdr:colOff>
      <xdr:row>35</xdr:row>
      <xdr:rowOff>98298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9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114825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7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6728</xdr:rowOff>
    </xdr:from>
    <xdr:to>
      <xdr:col>24</xdr:col>
      <xdr:colOff>62865</xdr:colOff>
      <xdr:row>57</xdr:row>
      <xdr:rowOff>140724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678"/>
          <a:ext cx="1270" cy="116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144551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140724</xdr:rowOff>
    </xdr:from>
    <xdr:to>
      <xdr:col>24</xdr:col>
      <xdr:colOff>152400</xdr:colOff>
      <xdr:row>57</xdr:row>
      <xdr:rowOff>140724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124855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6728</xdr:rowOff>
    </xdr:from>
    <xdr:to>
      <xdr:col>24</xdr:col>
      <xdr:colOff>152400</xdr:colOff>
      <xdr:row>51</xdr:row>
      <xdr:rowOff>6728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149337</xdr:rowOff>
    </xdr:from>
    <xdr:to>
      <xdr:col>24</xdr:col>
      <xdr:colOff>63500</xdr:colOff>
      <xdr:row>57</xdr:row>
      <xdr:rowOff>85467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50537"/>
          <a:ext cx="838200" cy="10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5254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35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153827</xdr:rowOff>
    </xdr:from>
    <xdr:to>
      <xdr:col>24</xdr:col>
      <xdr:colOff>114300</xdr:colOff>
      <xdr:row>56</xdr:row>
      <xdr:rowOff>83977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49719</xdr:rowOff>
    </xdr:from>
    <xdr:to>
      <xdr:col>19</xdr:col>
      <xdr:colOff>177800</xdr:colOff>
      <xdr:row>57</xdr:row>
      <xdr:rowOff>85467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22369"/>
          <a:ext cx="889000" cy="3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139919</xdr:rowOff>
    </xdr:from>
    <xdr:to>
      <xdr:col>20</xdr:col>
      <xdr:colOff>38100</xdr:colOff>
      <xdr:row>56</xdr:row>
      <xdr:rowOff>70069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86596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4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110188</xdr:rowOff>
    </xdr:from>
    <xdr:to>
      <xdr:col>15</xdr:col>
      <xdr:colOff>50800</xdr:colOff>
      <xdr:row>57</xdr:row>
      <xdr:rowOff>49719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711388"/>
          <a:ext cx="889000" cy="11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6622</xdr:rowOff>
    </xdr:from>
    <xdr:to>
      <xdr:col>15</xdr:col>
      <xdr:colOff>101600</xdr:colOff>
      <xdr:row>56</xdr:row>
      <xdr:rowOff>108222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124749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97327</xdr:rowOff>
    </xdr:from>
    <xdr:to>
      <xdr:col>10</xdr:col>
      <xdr:colOff>114300</xdr:colOff>
      <xdr:row>56</xdr:row>
      <xdr:rowOff>110188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355627"/>
          <a:ext cx="889000" cy="35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2210</xdr:rowOff>
    </xdr:from>
    <xdr:to>
      <xdr:col>10</xdr:col>
      <xdr:colOff>165100</xdr:colOff>
      <xdr:row>56</xdr:row>
      <xdr:rowOff>103810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120337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58148</xdr:rowOff>
    </xdr:from>
    <xdr:to>
      <xdr:col>6</xdr:col>
      <xdr:colOff>38100</xdr:colOff>
      <xdr:row>54</xdr:row>
      <xdr:rowOff>159748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150875</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40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98537</xdr:rowOff>
    </xdr:from>
    <xdr:to>
      <xdr:col>24</xdr:col>
      <xdr:colOff>114300</xdr:colOff>
      <xdr:row>57</xdr:row>
      <xdr:rowOff>28687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9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76964</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7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34667</xdr:rowOff>
    </xdr:from>
    <xdr:to>
      <xdr:col>20</xdr:col>
      <xdr:colOff>38100</xdr:colOff>
      <xdr:row>57</xdr:row>
      <xdr:rowOff>136267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0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127394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0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170369</xdr:rowOff>
    </xdr:from>
    <xdr:to>
      <xdr:col>15</xdr:col>
      <xdr:colOff>101600</xdr:colOff>
      <xdr:row>57</xdr:row>
      <xdr:rowOff>100519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7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91646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6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59388</xdr:rowOff>
    </xdr:from>
    <xdr:to>
      <xdr:col>10</xdr:col>
      <xdr:colOff>165100</xdr:colOff>
      <xdr:row>56</xdr:row>
      <xdr:rowOff>160988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6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152115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5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46527</xdr:rowOff>
    </xdr:from>
    <xdr:to>
      <xdr:col>6</xdr:col>
      <xdr:colOff>38100</xdr:colOff>
      <xdr:row>54</xdr:row>
      <xdr:rowOff>148127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30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164654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080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31061</xdr:rowOff>
    </xdr:from>
    <xdr:to>
      <xdr:col>24</xdr:col>
      <xdr:colOff>62865</xdr:colOff>
      <xdr:row>78</xdr:row>
      <xdr:rowOff>45070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2561"/>
          <a:ext cx="1270" cy="138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45070</xdr:rowOff>
    </xdr:from>
    <xdr:to>
      <xdr:col>24</xdr:col>
      <xdr:colOff>152400</xdr:colOff>
      <xdr:row>78</xdr:row>
      <xdr:rowOff>45070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149188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31061</xdr:rowOff>
    </xdr:from>
    <xdr:to>
      <xdr:col>24</xdr:col>
      <xdr:colOff>152400</xdr:colOff>
      <xdr:row>70</xdr:row>
      <xdr:rowOff>31061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31061</xdr:rowOff>
    </xdr:from>
    <xdr:to>
      <xdr:col>24</xdr:col>
      <xdr:colOff>63500</xdr:colOff>
      <xdr:row>72</xdr:row>
      <xdr:rowOff>41946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032561"/>
          <a:ext cx="838200" cy="35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18886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77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40459</xdr:rowOff>
    </xdr:from>
    <xdr:to>
      <xdr:col>24</xdr:col>
      <xdr:colOff>114300</xdr:colOff>
      <xdr:row>75</xdr:row>
      <xdr:rowOff>142059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41946</xdr:rowOff>
    </xdr:from>
    <xdr:to>
      <xdr:col>19</xdr:col>
      <xdr:colOff>177800</xdr:colOff>
      <xdr:row>72</xdr:row>
      <xdr:rowOff>70968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386346"/>
          <a:ext cx="889000" cy="2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145985</xdr:rowOff>
    </xdr:from>
    <xdr:to>
      <xdr:col>20</xdr:col>
      <xdr:colOff>38100</xdr:colOff>
      <xdr:row>76</xdr:row>
      <xdr:rowOff>76135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67262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97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63815</xdr:rowOff>
    </xdr:from>
    <xdr:to>
      <xdr:col>15</xdr:col>
      <xdr:colOff>50800</xdr:colOff>
      <xdr:row>72</xdr:row>
      <xdr:rowOff>70968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408215"/>
          <a:ext cx="889000" cy="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116343</xdr:rowOff>
    </xdr:from>
    <xdr:to>
      <xdr:col>15</xdr:col>
      <xdr:colOff>101600</xdr:colOff>
      <xdr:row>77</xdr:row>
      <xdr:rowOff>46493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4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37620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3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63815</xdr:rowOff>
    </xdr:from>
    <xdr:to>
      <xdr:col>10</xdr:col>
      <xdr:colOff>114300</xdr:colOff>
      <xdr:row>74</xdr:row>
      <xdr:rowOff>81015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408215"/>
          <a:ext cx="889000" cy="36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167931</xdr:rowOff>
    </xdr:from>
    <xdr:to>
      <xdr:col>10</xdr:col>
      <xdr:colOff>165100</xdr:colOff>
      <xdr:row>76</xdr:row>
      <xdr:rowOff>98081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89208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1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105130</xdr:rowOff>
    </xdr:from>
    <xdr:to>
      <xdr:col>6</xdr:col>
      <xdr:colOff>38100</xdr:colOff>
      <xdr:row>79</xdr:row>
      <xdr:rowOff>35280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7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26407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70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151711</xdr:rowOff>
    </xdr:from>
    <xdr:to>
      <xdr:col>24</xdr:col>
      <xdr:colOff>114300</xdr:colOff>
      <xdr:row>70</xdr:row>
      <xdr:rowOff>81861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198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104738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1934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162596</xdr:rowOff>
    </xdr:from>
    <xdr:to>
      <xdr:col>20</xdr:col>
      <xdr:colOff>38100</xdr:colOff>
      <xdr:row>72</xdr:row>
      <xdr:rowOff>92746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3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109273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11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20168</xdr:rowOff>
    </xdr:from>
    <xdr:to>
      <xdr:col>15</xdr:col>
      <xdr:colOff>101600</xdr:colOff>
      <xdr:row>72</xdr:row>
      <xdr:rowOff>121768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36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138295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13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13015</xdr:rowOff>
    </xdr:from>
    <xdr:to>
      <xdr:col>10</xdr:col>
      <xdr:colOff>165100</xdr:colOff>
      <xdr:row>72</xdr:row>
      <xdr:rowOff>114615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35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131142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13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30215</xdr:rowOff>
    </xdr:from>
    <xdr:to>
      <xdr:col>6</xdr:col>
      <xdr:colOff>38100</xdr:colOff>
      <xdr:row>74</xdr:row>
      <xdr:rowOff>131815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71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148342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49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133852</xdr:rowOff>
    </xdr:from>
    <xdr:to>
      <xdr:col>24</xdr:col>
      <xdr:colOff>62865</xdr:colOff>
      <xdr:row>98</xdr:row>
      <xdr:rowOff>82855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2902"/>
          <a:ext cx="1270" cy="14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86682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82855</xdr:rowOff>
    </xdr:from>
    <xdr:to>
      <xdr:col>24</xdr:col>
      <xdr:colOff>152400</xdr:colOff>
      <xdr:row>98</xdr:row>
      <xdr:rowOff>82855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80529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133852</xdr:rowOff>
    </xdr:from>
    <xdr:to>
      <xdr:col>24</xdr:col>
      <xdr:colOff>152400</xdr:colOff>
      <xdr:row>89</xdr:row>
      <xdr:rowOff>133852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132708</xdr:rowOff>
    </xdr:from>
    <xdr:to>
      <xdr:col>24</xdr:col>
      <xdr:colOff>63500</xdr:colOff>
      <xdr:row>98</xdr:row>
      <xdr:rowOff>5150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763358"/>
          <a:ext cx="838200" cy="4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79963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19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57086</xdr:rowOff>
    </xdr:from>
    <xdr:to>
      <xdr:col>24</xdr:col>
      <xdr:colOff>114300</xdr:colOff>
      <xdr:row>95</xdr:row>
      <xdr:rowOff>158686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132708</xdr:rowOff>
    </xdr:from>
    <xdr:to>
      <xdr:col>19</xdr:col>
      <xdr:colOff>177800</xdr:colOff>
      <xdr:row>97</xdr:row>
      <xdr:rowOff>133604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763358"/>
          <a:ext cx="889000" cy="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70231</xdr:rowOff>
    </xdr:from>
    <xdr:to>
      <xdr:col>20</xdr:col>
      <xdr:colOff>38100</xdr:colOff>
      <xdr:row>96</xdr:row>
      <xdr:rowOff>381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16908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13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133604</xdr:rowOff>
    </xdr:from>
    <xdr:to>
      <xdr:col>15</xdr:col>
      <xdr:colOff>50800</xdr:colOff>
      <xdr:row>97</xdr:row>
      <xdr:rowOff>144690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764254"/>
          <a:ext cx="889000" cy="1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60534</xdr:rowOff>
    </xdr:from>
    <xdr:to>
      <xdr:col>15</xdr:col>
      <xdr:colOff>101600</xdr:colOff>
      <xdr:row>95</xdr:row>
      <xdr:rowOff>162134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7211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1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144690</xdr:rowOff>
    </xdr:from>
    <xdr:to>
      <xdr:col>10</xdr:col>
      <xdr:colOff>114300</xdr:colOff>
      <xdr:row>98</xdr:row>
      <xdr:rowOff>130460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75340"/>
          <a:ext cx="889000" cy="15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56038</xdr:rowOff>
    </xdr:from>
    <xdr:to>
      <xdr:col>10</xdr:col>
      <xdr:colOff>165100</xdr:colOff>
      <xdr:row>95</xdr:row>
      <xdr:rowOff>157638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2715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38666</xdr:rowOff>
    </xdr:from>
    <xdr:to>
      <xdr:col>6</xdr:col>
      <xdr:colOff>38100</xdr:colOff>
      <xdr:row>97</xdr:row>
      <xdr:rowOff>140266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69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156793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44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125800</xdr:rowOff>
    </xdr:from>
    <xdr:to>
      <xdr:col>24</xdr:col>
      <xdr:colOff>114300</xdr:colOff>
      <xdr:row>98</xdr:row>
      <xdr:rowOff>55950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5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40727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7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81908</xdr:rowOff>
    </xdr:from>
    <xdr:to>
      <xdr:col>20</xdr:col>
      <xdr:colOff>38100</xdr:colOff>
      <xdr:row>98</xdr:row>
      <xdr:rowOff>12058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3185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80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82804</xdr:rowOff>
    </xdr:from>
    <xdr:to>
      <xdr:col>15</xdr:col>
      <xdr:colOff>101600</xdr:colOff>
      <xdr:row>98</xdr:row>
      <xdr:rowOff>12954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1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4081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80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93890</xdr:rowOff>
    </xdr:from>
    <xdr:to>
      <xdr:col>10</xdr:col>
      <xdr:colOff>165100</xdr:colOff>
      <xdr:row>98</xdr:row>
      <xdr:rowOff>24040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2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15167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1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79660</xdr:rowOff>
    </xdr:from>
    <xdr:to>
      <xdr:col>6</xdr:col>
      <xdr:colOff>38100</xdr:colOff>
      <xdr:row>99</xdr:row>
      <xdr:rowOff>9810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8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937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7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57404</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72354"/>
          <a:ext cx="1270" cy="141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4081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57404</xdr:rowOff>
    </xdr:from>
    <xdr:to>
      <xdr:col>55</xdr:col>
      <xdr:colOff>88900</xdr:colOff>
      <xdr:row>31</xdr:row>
      <xdr:rowOff>57404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14623</xdr:rowOff>
    </xdr:from>
    <xdr:to>
      <xdr:col>55</xdr:col>
      <xdr:colOff>0</xdr:colOff>
      <xdr:row>39</xdr:row>
      <xdr:rowOff>15277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01173"/>
          <a:ext cx="8382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28175</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718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2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15277</xdr:rowOff>
    </xdr:from>
    <xdr:to>
      <xdr:col>50</xdr:col>
      <xdr:colOff>114300</xdr:colOff>
      <xdr:row>39</xdr:row>
      <xdr:rowOff>15277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018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143111</xdr:rowOff>
    </xdr:from>
    <xdr:to>
      <xdr:col>50</xdr:col>
      <xdr:colOff>165100</xdr:colOff>
      <xdr:row>38</xdr:row>
      <xdr:rowOff>73261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89788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26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14949</xdr:rowOff>
    </xdr:from>
    <xdr:to>
      <xdr:col>45</xdr:col>
      <xdr:colOff>177800</xdr:colOff>
      <xdr:row>39</xdr:row>
      <xdr:rowOff>15277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01499"/>
          <a:ext cx="8890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1287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17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14949</xdr:rowOff>
    </xdr:from>
    <xdr:to>
      <xdr:col>41</xdr:col>
      <xdr:colOff>50800</xdr:colOff>
      <xdr:row>39</xdr:row>
      <xdr:rowOff>14949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014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19667</xdr:rowOff>
    </xdr:from>
    <xdr:to>
      <xdr:col>41</xdr:col>
      <xdr:colOff>101600</xdr:colOff>
      <xdr:row>38</xdr:row>
      <xdr:rowOff>121267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137794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09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135273</xdr:rowOff>
    </xdr:from>
    <xdr:to>
      <xdr:col>55</xdr:col>
      <xdr:colOff>50800</xdr:colOff>
      <xdr:row>39</xdr:row>
      <xdr:rowOff>65423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5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50200</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65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135927</xdr:rowOff>
    </xdr:from>
    <xdr:to>
      <xdr:col>50</xdr:col>
      <xdr:colOff>165100</xdr:colOff>
      <xdr:row>39</xdr:row>
      <xdr:rowOff>66077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57204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43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135927</xdr:rowOff>
    </xdr:from>
    <xdr:to>
      <xdr:col>46</xdr:col>
      <xdr:colOff>38100</xdr:colOff>
      <xdr:row>39</xdr:row>
      <xdr:rowOff>66077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57204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43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135599</xdr:rowOff>
    </xdr:from>
    <xdr:to>
      <xdr:col>41</xdr:col>
      <xdr:colOff>101600</xdr:colOff>
      <xdr:row>39</xdr:row>
      <xdr:rowOff>65749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5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56876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43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135599</xdr:rowOff>
    </xdr:from>
    <xdr:to>
      <xdr:col>36</xdr:col>
      <xdr:colOff>165100</xdr:colOff>
      <xdr:row>39</xdr:row>
      <xdr:rowOff>65749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5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56876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43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96740</xdr:rowOff>
    </xdr:from>
    <xdr:to>
      <xdr:col>55</xdr:col>
      <xdr:colOff>0</xdr:colOff>
      <xdr:row>57</xdr:row>
      <xdr:rowOff>160666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869390"/>
          <a:ext cx="838200" cy="6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85717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15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77211</xdr:rowOff>
    </xdr:from>
    <xdr:to>
      <xdr:col>50</xdr:col>
      <xdr:colOff>114300</xdr:colOff>
      <xdr:row>57</xdr:row>
      <xdr:rowOff>160666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849861"/>
          <a:ext cx="889000" cy="8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28131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5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77211</xdr:rowOff>
    </xdr:from>
    <xdr:to>
      <xdr:col>45</xdr:col>
      <xdr:colOff>177800</xdr:colOff>
      <xdr:row>58</xdr:row>
      <xdr:rowOff>44782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849861"/>
          <a:ext cx="889000" cy="13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37243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6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149040</xdr:rowOff>
    </xdr:from>
    <xdr:to>
      <xdr:col>41</xdr:col>
      <xdr:colOff>50800</xdr:colOff>
      <xdr:row>58</xdr:row>
      <xdr:rowOff>44782</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921690"/>
          <a:ext cx="889000" cy="6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62830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123075</xdr:rowOff>
    </xdr:from>
    <xdr:to>
      <xdr:col>36</xdr:col>
      <xdr:colOff>165100</xdr:colOff>
      <xdr:row>59</xdr:row>
      <xdr:rowOff>53225</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6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44352</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37428" y="1015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45940</xdr:rowOff>
    </xdr:from>
    <xdr:to>
      <xdr:col>55</xdr:col>
      <xdr:colOff>50800</xdr:colOff>
      <xdr:row>57</xdr:row>
      <xdr:rowOff>147540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1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24367</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9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109866</xdr:rowOff>
    </xdr:from>
    <xdr:to>
      <xdr:col>50</xdr:col>
      <xdr:colOff>165100</xdr:colOff>
      <xdr:row>58</xdr:row>
      <xdr:rowOff>40016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8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31143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7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26411</xdr:rowOff>
    </xdr:from>
    <xdr:to>
      <xdr:col>46</xdr:col>
      <xdr:colOff>38100</xdr:colOff>
      <xdr:row>57</xdr:row>
      <xdr:rowOff>128011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119138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89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165432</xdr:rowOff>
    </xdr:from>
    <xdr:to>
      <xdr:col>41</xdr:col>
      <xdr:colOff>101600</xdr:colOff>
      <xdr:row>58</xdr:row>
      <xdr:rowOff>95582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3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86709</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1003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98240</xdr:rowOff>
    </xdr:from>
    <xdr:to>
      <xdr:col>36</xdr:col>
      <xdr:colOff>165100</xdr:colOff>
      <xdr:row>58</xdr:row>
      <xdr:rowOff>28390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7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44917</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64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121335</xdr:rowOff>
    </xdr:from>
    <xdr:to>
      <xdr:col>55</xdr:col>
      <xdr:colOff>0</xdr:colOff>
      <xdr:row>78</xdr:row>
      <xdr:rowOff>146253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494435"/>
          <a:ext cx="8382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149553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08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94038</xdr:rowOff>
    </xdr:from>
    <xdr:to>
      <xdr:col>50</xdr:col>
      <xdr:colOff>114300</xdr:colOff>
      <xdr:row>78</xdr:row>
      <xdr:rowOff>121335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467138"/>
          <a:ext cx="889000" cy="2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59103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1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74797</xdr:rowOff>
    </xdr:from>
    <xdr:to>
      <xdr:col>45</xdr:col>
      <xdr:colOff>177800</xdr:colOff>
      <xdr:row>78</xdr:row>
      <xdr:rowOff>94038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447897"/>
          <a:ext cx="8890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169860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5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74797</xdr:rowOff>
    </xdr:from>
    <xdr:to>
      <xdr:col>41</xdr:col>
      <xdr:colOff>50800</xdr:colOff>
      <xdr:row>78</xdr:row>
      <xdr:rowOff>100285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447897"/>
          <a:ext cx="889000" cy="2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159459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4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106541</xdr:rowOff>
    </xdr:from>
    <xdr:to>
      <xdr:col>36</xdr:col>
      <xdr:colOff>165100</xdr:colOff>
      <xdr:row>78</xdr:row>
      <xdr:rowOff>36691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3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53218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8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95453</xdr:rowOff>
    </xdr:from>
    <xdr:to>
      <xdr:col>55</xdr:col>
      <xdr:colOff>50800</xdr:colOff>
      <xdr:row>79</xdr:row>
      <xdr:rowOff>25603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6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10380</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8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70535</xdr:rowOff>
    </xdr:from>
    <xdr:to>
      <xdr:col>50</xdr:col>
      <xdr:colOff>165100</xdr:colOff>
      <xdr:row>79</xdr:row>
      <xdr:rowOff>685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44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163262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536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43238</xdr:rowOff>
    </xdr:from>
    <xdr:to>
      <xdr:col>46</xdr:col>
      <xdr:colOff>38100</xdr:colOff>
      <xdr:row>78</xdr:row>
      <xdr:rowOff>144838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1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135965</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50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23997</xdr:rowOff>
    </xdr:from>
    <xdr:to>
      <xdr:col>41</xdr:col>
      <xdr:colOff>101600</xdr:colOff>
      <xdr:row>78</xdr:row>
      <xdr:rowOff>125597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9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116724</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8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49485</xdr:rowOff>
    </xdr:from>
    <xdr:to>
      <xdr:col>36</xdr:col>
      <xdr:colOff>165100</xdr:colOff>
      <xdr:row>78</xdr:row>
      <xdr:rowOff>151085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2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142212</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1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121690</xdr:rowOff>
    </xdr:from>
    <xdr:to>
      <xdr:col>55</xdr:col>
      <xdr:colOff>0</xdr:colOff>
      <xdr:row>96</xdr:row>
      <xdr:rowOff>112545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409440"/>
          <a:ext cx="838200" cy="16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79672</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67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112545</xdr:rowOff>
    </xdr:from>
    <xdr:to>
      <xdr:col>50</xdr:col>
      <xdr:colOff>114300</xdr:colOff>
      <xdr:row>98</xdr:row>
      <xdr:rowOff>11015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571745"/>
          <a:ext cx="889000" cy="24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101953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11015</xdr:rowOff>
    </xdr:from>
    <xdr:to>
      <xdr:col>45</xdr:col>
      <xdr:colOff>177800</xdr:colOff>
      <xdr:row>99</xdr:row>
      <xdr:rowOff>15292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813115"/>
          <a:ext cx="889000" cy="17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99863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1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3029</xdr:rowOff>
    </xdr:from>
    <xdr:to>
      <xdr:col>41</xdr:col>
      <xdr:colOff>50800</xdr:colOff>
      <xdr:row>99</xdr:row>
      <xdr:rowOff>15292</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805129"/>
          <a:ext cx="889000" cy="18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71418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18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83544</xdr:rowOff>
    </xdr:from>
    <xdr:to>
      <xdr:col>36</xdr:col>
      <xdr:colOff>165100</xdr:colOff>
      <xdr:row>98</xdr:row>
      <xdr:rowOff>13694</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7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30221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4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70890</xdr:rowOff>
    </xdr:from>
    <xdr:to>
      <xdr:col>55</xdr:col>
      <xdr:colOff>50800</xdr:colOff>
      <xdr:row>96</xdr:row>
      <xdr:rowOff>1040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35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93767</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21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61745</xdr:rowOff>
    </xdr:from>
    <xdr:to>
      <xdr:col>50</xdr:col>
      <xdr:colOff>165100</xdr:colOff>
      <xdr:row>96</xdr:row>
      <xdr:rowOff>163345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52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154472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61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131665</xdr:rowOff>
    </xdr:from>
    <xdr:to>
      <xdr:col>46</xdr:col>
      <xdr:colOff>38100</xdr:colOff>
      <xdr:row>98</xdr:row>
      <xdr:rowOff>61815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76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52942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85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135942</xdr:rowOff>
    </xdr:from>
    <xdr:to>
      <xdr:col>41</xdr:col>
      <xdr:colOff>101600</xdr:colOff>
      <xdr:row>99</xdr:row>
      <xdr:rowOff>66092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93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57219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703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123679</xdr:rowOff>
    </xdr:from>
    <xdr:to>
      <xdr:col>36</xdr:col>
      <xdr:colOff>165100</xdr:colOff>
      <xdr:row>98</xdr:row>
      <xdr:rowOff>53829</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75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44956</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84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45936</xdr:rowOff>
    </xdr:from>
    <xdr:to>
      <xdr:col>85</xdr:col>
      <xdr:colOff>127000</xdr:colOff>
      <xdr:row>39</xdr:row>
      <xdr:rowOff>49213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732486"/>
          <a:ext cx="8382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64571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065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45936</xdr:rowOff>
    </xdr:from>
    <xdr:to>
      <xdr:col>81</xdr:col>
      <xdr:colOff>50800</xdr:colOff>
      <xdr:row>39</xdr:row>
      <xdr:rowOff>68034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732486"/>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37330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0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22085</xdr:rowOff>
    </xdr:from>
    <xdr:to>
      <xdr:col>76</xdr:col>
      <xdr:colOff>114300</xdr:colOff>
      <xdr:row>39</xdr:row>
      <xdr:rowOff>68034</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708635"/>
          <a:ext cx="889000" cy="4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90936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0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80569</xdr:rowOff>
    </xdr:from>
    <xdr:to>
      <xdr:col>71</xdr:col>
      <xdr:colOff>177800</xdr:colOff>
      <xdr:row>39</xdr:row>
      <xdr:rowOff>22085</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595669"/>
          <a:ext cx="889000" cy="11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50550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05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132982</xdr:rowOff>
    </xdr:from>
    <xdr:to>
      <xdr:col>67</xdr:col>
      <xdr:colOff>101600</xdr:colOff>
      <xdr:row>38</xdr:row>
      <xdr:rowOff>63132</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79659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169863</xdr:rowOff>
    </xdr:from>
    <xdr:to>
      <xdr:col>85</xdr:col>
      <xdr:colOff>177800</xdr:colOff>
      <xdr:row>39</xdr:row>
      <xdr:rowOff>100013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68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84790</xdr:rowOff>
    </xdr:from>
    <xdr:ext cx="469744"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59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166586</xdr:rowOff>
    </xdr:from>
    <xdr:to>
      <xdr:col>81</xdr:col>
      <xdr:colOff>101600</xdr:colOff>
      <xdr:row>39</xdr:row>
      <xdr:rowOff>96736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68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87863</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46428" y="677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17234</xdr:rowOff>
    </xdr:from>
    <xdr:to>
      <xdr:col>76</xdr:col>
      <xdr:colOff>165100</xdr:colOff>
      <xdr:row>39</xdr:row>
      <xdr:rowOff>118834</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70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109961</xdr:rowOff>
    </xdr:from>
    <xdr:ext cx="469744"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57428" y="679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142735</xdr:rowOff>
    </xdr:from>
    <xdr:to>
      <xdr:col>72</xdr:col>
      <xdr:colOff>38100</xdr:colOff>
      <xdr:row>39</xdr:row>
      <xdr:rowOff>72885</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65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64012</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75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29769</xdr:rowOff>
    </xdr:from>
    <xdr:to>
      <xdr:col>67</xdr:col>
      <xdr:colOff>101600</xdr:colOff>
      <xdr:row>38</xdr:row>
      <xdr:rowOff>131369</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54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122496</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63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35527</xdr:rowOff>
    </xdr:from>
    <xdr:to>
      <xdr:col>85</xdr:col>
      <xdr:colOff>126364</xdr:colOff>
      <xdr:row>58</xdr:row>
      <xdr:rowOff>153988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08027"/>
          <a:ext cx="1269" cy="149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157815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153988</xdr:rowOff>
    </xdr:from>
    <xdr:to>
      <xdr:col>86</xdr:col>
      <xdr:colOff>25400</xdr:colOff>
      <xdr:row>58</xdr:row>
      <xdr:rowOff>153988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9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153654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35527</xdr:rowOff>
    </xdr:from>
    <xdr:to>
      <xdr:col>86</xdr:col>
      <xdr:colOff>25400</xdr:colOff>
      <xdr:row>50</xdr:row>
      <xdr:rowOff>35527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0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43528</xdr:rowOff>
    </xdr:from>
    <xdr:to>
      <xdr:col>85</xdr:col>
      <xdr:colOff>127000</xdr:colOff>
      <xdr:row>58</xdr:row>
      <xdr:rowOff>100130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987628"/>
          <a:ext cx="838200" cy="5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164972</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251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142095</xdr:rowOff>
    </xdr:from>
    <xdr:to>
      <xdr:col>85</xdr:col>
      <xdr:colOff>177800</xdr:colOff>
      <xdr:row>55</xdr:row>
      <xdr:rowOff>72245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4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100130</xdr:rowOff>
    </xdr:from>
    <xdr:to>
      <xdr:col>81</xdr:col>
      <xdr:colOff>50800</xdr:colOff>
      <xdr:row>58</xdr:row>
      <xdr:rowOff>163612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10044230"/>
          <a:ext cx="889000" cy="6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82796</xdr:rowOff>
    </xdr:from>
    <xdr:to>
      <xdr:col>81</xdr:col>
      <xdr:colOff>101600</xdr:colOff>
      <xdr:row>56</xdr:row>
      <xdr:rowOff>12946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1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29473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28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70914</xdr:rowOff>
    </xdr:from>
    <xdr:to>
      <xdr:col>76</xdr:col>
      <xdr:colOff>114300</xdr:colOff>
      <xdr:row>58</xdr:row>
      <xdr:rowOff>163612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10015014"/>
          <a:ext cx="889000" cy="9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164681</xdr:rowOff>
    </xdr:from>
    <xdr:to>
      <xdr:col>76</xdr:col>
      <xdr:colOff>165100</xdr:colOff>
      <xdr:row>56</xdr:row>
      <xdr:rowOff>94831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111358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6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167498</xdr:rowOff>
    </xdr:from>
    <xdr:to>
      <xdr:col>71</xdr:col>
      <xdr:colOff>177800</xdr:colOff>
      <xdr:row>58</xdr:row>
      <xdr:rowOff>70914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768698"/>
          <a:ext cx="889000" cy="24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65651</xdr:rowOff>
    </xdr:from>
    <xdr:to>
      <xdr:col>72</xdr:col>
      <xdr:colOff>38100</xdr:colOff>
      <xdr:row>56</xdr:row>
      <xdr:rowOff>167251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6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44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140541</xdr:rowOff>
    </xdr:from>
    <xdr:to>
      <xdr:col>67</xdr:col>
      <xdr:colOff>101600</xdr:colOff>
      <xdr:row>57</xdr:row>
      <xdr:rowOff>70691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74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61818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834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164178</xdr:rowOff>
    </xdr:from>
    <xdr:to>
      <xdr:col>85</xdr:col>
      <xdr:colOff>177800</xdr:colOff>
      <xdr:row>58</xdr:row>
      <xdr:rowOff>94328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93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79105</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85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49330</xdr:rowOff>
    </xdr:from>
    <xdr:to>
      <xdr:col>81</xdr:col>
      <xdr:colOff>101600</xdr:colOff>
      <xdr:row>58</xdr:row>
      <xdr:rowOff>150930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99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142057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1008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112812</xdr:rowOff>
    </xdr:from>
    <xdr:to>
      <xdr:col>76</xdr:col>
      <xdr:colOff>165100</xdr:colOff>
      <xdr:row>59</xdr:row>
      <xdr:rowOff>42962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1005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34089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20114</xdr:rowOff>
    </xdr:from>
    <xdr:to>
      <xdr:col>72</xdr:col>
      <xdr:colOff>38100</xdr:colOff>
      <xdr:row>58</xdr:row>
      <xdr:rowOff>121714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96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112841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1005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116698</xdr:rowOff>
    </xdr:from>
    <xdr:to>
      <xdr:col>67</xdr:col>
      <xdr:colOff>101600</xdr:colOff>
      <xdr:row>57</xdr:row>
      <xdr:rowOff>46848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1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63375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49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136793</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138293"/>
          <a:ext cx="1269" cy="15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83470</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136793</xdr:rowOff>
    </xdr:from>
    <xdr:to>
      <xdr:col>86</xdr:col>
      <xdr:colOff>25400</xdr:colOff>
      <xdr:row>70</xdr:row>
      <xdr:rowOff>136793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96625</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41175"/>
          <a:ext cx="838200" cy="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133445</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3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110568</xdr:rowOff>
    </xdr:from>
    <xdr:to>
      <xdr:col>85</xdr:col>
      <xdr:colOff>177800</xdr:colOff>
      <xdr:row>79</xdr:row>
      <xdr:rowOff>40718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8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96625</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41175"/>
          <a:ext cx="889000" cy="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125688</xdr:rowOff>
    </xdr:from>
    <xdr:to>
      <xdr:col>81</xdr:col>
      <xdr:colOff>101600</xdr:colOff>
      <xdr:row>79</xdr:row>
      <xdr:rowOff>55838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72365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7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101685</xdr:rowOff>
    </xdr:from>
    <xdr:to>
      <xdr:col>76</xdr:col>
      <xdr:colOff>165100</xdr:colOff>
      <xdr:row>79</xdr:row>
      <xdr:rowOff>31835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7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48362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5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96527</xdr:rowOff>
    </xdr:from>
    <xdr:to>
      <xdr:col>71</xdr:col>
      <xdr:colOff>177800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41077"/>
          <a:ext cx="889000" cy="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56716</xdr:rowOff>
    </xdr:from>
    <xdr:to>
      <xdr:col>72</xdr:col>
      <xdr:colOff>38100</xdr:colOff>
      <xdr:row>78</xdr:row>
      <xdr:rowOff>158316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2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3393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0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31815</xdr:rowOff>
    </xdr:from>
    <xdr:to>
      <xdr:col>67</xdr:col>
      <xdr:colOff>101600</xdr:colOff>
      <xdr:row>79</xdr:row>
      <xdr:rowOff>133415</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7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149942</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5017" y="13351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45825</xdr:rowOff>
    </xdr:from>
    <xdr:to>
      <xdr:col>81</xdr:col>
      <xdr:colOff>101600</xdr:colOff>
      <xdr:row>79</xdr:row>
      <xdr:rowOff>147425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138552</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83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45727</xdr:rowOff>
    </xdr:from>
    <xdr:to>
      <xdr:col>67</xdr:col>
      <xdr:colOff>101600</xdr:colOff>
      <xdr:row>79</xdr:row>
      <xdr:rowOff>147327</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138454</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68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11668</xdr:rowOff>
    </xdr:from>
    <xdr:to>
      <xdr:col>85</xdr:col>
      <xdr:colOff>126364</xdr:colOff>
      <xdr:row>98</xdr:row>
      <xdr:rowOff>124662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442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128489</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124662</xdr:rowOff>
    </xdr:from>
    <xdr:to>
      <xdr:col>86</xdr:col>
      <xdr:colOff>25400</xdr:colOff>
      <xdr:row>98</xdr:row>
      <xdr:rowOff>124662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2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129795</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1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11668</xdr:rowOff>
    </xdr:from>
    <xdr:to>
      <xdr:col>86</xdr:col>
      <xdr:colOff>25400</xdr:colOff>
      <xdr:row>90</xdr:row>
      <xdr:rowOff>11668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44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108251</xdr:rowOff>
    </xdr:from>
    <xdr:to>
      <xdr:col>85</xdr:col>
      <xdr:colOff>127000</xdr:colOff>
      <xdr:row>98</xdr:row>
      <xdr:rowOff>112855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910351"/>
          <a:ext cx="838200" cy="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22672</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138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171245</xdr:rowOff>
    </xdr:from>
    <xdr:to>
      <xdr:col>85</xdr:col>
      <xdr:colOff>177800</xdr:colOff>
      <xdr:row>95</xdr:row>
      <xdr:rowOff>101395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95875</xdr:rowOff>
    </xdr:from>
    <xdr:to>
      <xdr:col>81</xdr:col>
      <xdr:colOff>50800</xdr:colOff>
      <xdr:row>98</xdr:row>
      <xdr:rowOff>108251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897975"/>
          <a:ext cx="889000" cy="1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16467</xdr:rowOff>
    </xdr:from>
    <xdr:to>
      <xdr:col>81</xdr:col>
      <xdr:colOff>101600</xdr:colOff>
      <xdr:row>95</xdr:row>
      <xdr:rowOff>118067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134594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07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95875</xdr:rowOff>
    </xdr:from>
    <xdr:to>
      <xdr:col>76</xdr:col>
      <xdr:colOff>114300</xdr:colOff>
      <xdr:row>98</xdr:row>
      <xdr:rowOff>101082</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897975"/>
          <a:ext cx="8890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34804</xdr:rowOff>
    </xdr:from>
    <xdr:to>
      <xdr:col>76</xdr:col>
      <xdr:colOff>165100</xdr:colOff>
      <xdr:row>95</xdr:row>
      <xdr:rowOff>136404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152931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09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101082</xdr:rowOff>
    </xdr:from>
    <xdr:to>
      <xdr:col>71</xdr:col>
      <xdr:colOff>177800</xdr:colOff>
      <xdr:row>98</xdr:row>
      <xdr:rowOff>109950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903182"/>
          <a:ext cx="889000" cy="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34705</xdr:rowOff>
    </xdr:from>
    <xdr:to>
      <xdr:col>72</xdr:col>
      <xdr:colOff>38100</xdr:colOff>
      <xdr:row>95</xdr:row>
      <xdr:rowOff>136305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152832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0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128073</xdr:rowOff>
    </xdr:from>
    <xdr:to>
      <xdr:col>67</xdr:col>
      <xdr:colOff>101600</xdr:colOff>
      <xdr:row>98</xdr:row>
      <xdr:rowOff>58223</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758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74750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3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62055</xdr:rowOff>
    </xdr:from>
    <xdr:to>
      <xdr:col>85</xdr:col>
      <xdr:colOff>177800</xdr:colOff>
      <xdr:row>98</xdr:row>
      <xdr:rowOff>163655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86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148432</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77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57451</xdr:rowOff>
    </xdr:from>
    <xdr:to>
      <xdr:col>81</xdr:col>
      <xdr:colOff>101600</xdr:colOff>
      <xdr:row>98</xdr:row>
      <xdr:rowOff>159051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85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150178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95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45075</xdr:rowOff>
    </xdr:from>
    <xdr:to>
      <xdr:col>76</xdr:col>
      <xdr:colOff>165100</xdr:colOff>
      <xdr:row>98</xdr:row>
      <xdr:rowOff>146675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84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137802</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93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50282</xdr:rowOff>
    </xdr:from>
    <xdr:to>
      <xdr:col>72</xdr:col>
      <xdr:colOff>38100</xdr:colOff>
      <xdr:row>98</xdr:row>
      <xdr:rowOff>151882</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85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143009</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94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59150</xdr:rowOff>
    </xdr:from>
    <xdr:to>
      <xdr:col>67</xdr:col>
      <xdr:colOff>101600</xdr:colOff>
      <xdr:row>98</xdr:row>
      <xdr:rowOff>160750</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86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151877</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95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88597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15186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35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11894</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5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13814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44147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59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本市においては、目的別決算額における民生費の構成比が最も高く、類似団体を大きく上回り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位となっている。特に昨年度と比較して施設型・地域型保育給付事業（</a:t>
          </a:r>
          <a:r>
            <a:rPr kumimoji="1" lang="en-US" altLang="ja-JP" sz="1300">
              <a:latin typeface="ＭＳ Ｐゴシック" panose="020B0600070205080204" pitchFamily="50" charset="-128"/>
              <a:ea typeface="ＭＳ Ｐゴシック" panose="020B0600070205080204" pitchFamily="50" charset="-128"/>
            </a:rPr>
            <a:t>585,747</a:t>
          </a:r>
          <a:r>
            <a:rPr kumimoji="1" lang="ja-JP" altLang="en-US" sz="1300">
              <a:latin typeface="ＭＳ Ｐゴシック" panose="020B0600070205080204" pitchFamily="50" charset="-128"/>
              <a:ea typeface="ＭＳ Ｐゴシック" panose="020B0600070205080204" pitchFamily="50" charset="-128"/>
            </a:rPr>
            <a:t>千円増）及び障害者福祉サービス費等給付事業（</a:t>
          </a:r>
          <a:r>
            <a:rPr kumimoji="1" lang="en-US" altLang="ja-JP" sz="1300">
              <a:latin typeface="ＭＳ Ｐゴシック" panose="020B0600070205080204" pitchFamily="50" charset="-128"/>
              <a:ea typeface="ＭＳ Ｐゴシック" panose="020B0600070205080204" pitchFamily="50" charset="-128"/>
            </a:rPr>
            <a:t>426,184</a:t>
          </a:r>
          <a:r>
            <a:rPr kumimoji="1" lang="ja-JP" altLang="en-US" sz="1300">
              <a:latin typeface="ＭＳ Ｐゴシック" panose="020B0600070205080204" pitchFamily="50" charset="-128"/>
              <a:ea typeface="ＭＳ Ｐゴシック" panose="020B0600070205080204" pitchFamily="50" charset="-128"/>
            </a:rPr>
            <a:t>千円増）の増額が大きく、</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人当たりのコストが</a:t>
          </a:r>
          <a:r>
            <a:rPr kumimoji="1" lang="en-US" altLang="ja-JP" sz="1300">
              <a:latin typeface="ＭＳ Ｐゴシック" panose="020B0600070205080204" pitchFamily="50" charset="-128"/>
              <a:ea typeface="ＭＳ Ｐゴシック" panose="020B0600070205080204" pitchFamily="50" charset="-128"/>
            </a:rPr>
            <a:t>32,500</a:t>
          </a:r>
          <a:r>
            <a:rPr kumimoji="1" lang="ja-JP" altLang="en-US" sz="1300">
              <a:latin typeface="ＭＳ Ｐゴシック" panose="020B0600070205080204" pitchFamily="50" charset="-128"/>
              <a:ea typeface="ＭＳ Ｐゴシック" panose="020B0600070205080204" pitchFamily="50" charset="-128"/>
            </a:rPr>
            <a:t>円増加する状態となっており、依然適切な予算執行が求められる。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総務費については、防災行政無線機能強化更新事業（</a:t>
          </a:r>
          <a:r>
            <a:rPr kumimoji="1" lang="en-US" altLang="ja-JP" sz="1300">
              <a:latin typeface="ＭＳ Ｐゴシック" panose="020B0600070205080204" pitchFamily="50" charset="-128"/>
              <a:ea typeface="ＭＳ Ｐゴシック" panose="020B0600070205080204" pitchFamily="50" charset="-128"/>
            </a:rPr>
            <a:t>607,056</a:t>
          </a:r>
          <a:r>
            <a:rPr kumimoji="1" lang="ja-JP" altLang="en-US" sz="1300">
              <a:latin typeface="ＭＳ Ｐゴシック" panose="020B0600070205080204" pitchFamily="50" charset="-128"/>
              <a:ea typeface="ＭＳ Ｐゴシック" panose="020B0600070205080204" pitchFamily="50" charset="-128"/>
            </a:rPr>
            <a:t>千円増）及び基金管理費（</a:t>
          </a:r>
          <a:r>
            <a:rPr kumimoji="1" lang="en-US" altLang="ja-JP" sz="1300">
              <a:latin typeface="ＭＳ Ｐゴシック" panose="020B0600070205080204" pitchFamily="50" charset="-128"/>
              <a:ea typeface="ＭＳ Ｐゴシック" panose="020B0600070205080204" pitchFamily="50" charset="-128"/>
            </a:rPr>
            <a:t>372,897</a:t>
          </a:r>
          <a:r>
            <a:rPr kumimoji="1" lang="ja-JP" altLang="en-US" sz="1300">
              <a:latin typeface="ＭＳ Ｐゴシック" panose="020B0600070205080204" pitchFamily="50" charset="-128"/>
              <a:ea typeface="ＭＳ Ｐゴシック" panose="020B0600070205080204" pitchFamily="50" charset="-128"/>
            </a:rPr>
            <a:t>千円増）等に伴い、</a:t>
          </a:r>
          <a:r>
            <a:rPr kumimoji="1" lang="en-US" altLang="ja-JP" sz="1300">
              <a:latin typeface="ＭＳ Ｐゴシック" panose="020B0600070205080204" pitchFamily="50" charset="-128"/>
              <a:ea typeface="ＭＳ Ｐゴシック" panose="020B0600070205080204" pitchFamily="50" charset="-128"/>
            </a:rPr>
            <a:t>23,620</a:t>
          </a:r>
          <a:r>
            <a:rPr kumimoji="1" lang="ja-JP" altLang="en-US" sz="1300">
              <a:latin typeface="ＭＳ Ｐゴシック" panose="020B0600070205080204" pitchFamily="50" charset="-128"/>
              <a:ea typeface="ＭＳ Ｐゴシック" panose="020B0600070205080204" pitchFamily="50" charset="-128"/>
            </a:rPr>
            <a:t>円の増加があるものの、類似団体平均を下回っている。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土木費においては、糸満市スポーツ観光交流拠点施設整備事（特定推進費）の繰越及び市営住宅建設事業等の増額に伴い、類似団体平均値を上回っている。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その他経費では、議会費を除き軒並み類似団体を下回っており、商工費、衛生費、教育費が低いことから、将来的な労働人口や、子育て世帯の他市町村への流出が懸念される。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沖縄県糸満市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標準財政規模</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分母</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が前年度比で</a:t>
          </a:r>
          <a:r>
            <a:rPr kumimoji="1" lang="en-US" altLang="ja-JP" sz="1400">
              <a:latin typeface="ＭＳ ゴシック" pitchFamily="49" charset="-128"/>
              <a:ea typeface="ＭＳ ゴシック" pitchFamily="49" charset="-128"/>
            </a:rPr>
            <a:t>498,670</a:t>
          </a:r>
          <a:r>
            <a:rPr kumimoji="1" lang="ja-JP" altLang="en-US" sz="1400">
              <a:latin typeface="ＭＳ ゴシック" pitchFamily="49" charset="-128"/>
              <a:ea typeface="ＭＳ ゴシック" pitchFamily="49" charset="-128"/>
            </a:rPr>
            <a:t>千円増加</a:t>
          </a:r>
          <a:r>
            <a:rPr kumimoji="1" lang="en-US" altLang="ja-JP" sz="1400">
              <a:latin typeface="ＭＳ ゴシック" pitchFamily="49" charset="-128"/>
              <a:ea typeface="ＭＳ ゴシック" pitchFamily="49" charset="-128"/>
            </a:rPr>
            <a:t>(13,604,063</a:t>
          </a:r>
          <a:r>
            <a:rPr kumimoji="1" lang="ja-JP" altLang="en-US" sz="1400">
              <a:latin typeface="ＭＳ ゴシック" pitchFamily="49" charset="-128"/>
              <a:ea typeface="ＭＳ ゴシック" pitchFamily="49" charset="-128"/>
            </a:rPr>
            <a:t>千円 → </a:t>
          </a:r>
          <a:r>
            <a:rPr kumimoji="1" lang="en-US" altLang="ja-JP" sz="1400">
              <a:latin typeface="ＭＳ ゴシック" pitchFamily="49" charset="-128"/>
              <a:ea typeface="ＭＳ ゴシック" pitchFamily="49" charset="-128"/>
            </a:rPr>
            <a:t>14,102,733</a:t>
          </a:r>
          <a:r>
            <a:rPr kumimoji="1" lang="ja-JP" altLang="en-US" sz="1400">
              <a:latin typeface="ＭＳ ゴシック" pitchFamily="49" charset="-128"/>
              <a:ea typeface="ＭＳ ゴシック" pitchFamily="49" charset="-128"/>
            </a:rPr>
            <a:t>千円、約</a:t>
          </a:r>
          <a:r>
            <a:rPr kumimoji="1" lang="en-US" altLang="ja-JP" sz="1400">
              <a:latin typeface="ＭＳ ゴシック" pitchFamily="49" charset="-128"/>
              <a:ea typeface="ＭＳ ゴシック" pitchFamily="49" charset="-128"/>
            </a:rPr>
            <a:t>3.7%</a:t>
          </a:r>
          <a:r>
            <a:rPr kumimoji="1" lang="ja-JP" altLang="en-US" sz="1400">
              <a:latin typeface="ＭＳ ゴシック" pitchFamily="49" charset="-128"/>
              <a:ea typeface="ＭＳ ゴシック" pitchFamily="49" charset="-128"/>
            </a:rPr>
            <a:t>増</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した一方で、実質収支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分子</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は△</a:t>
          </a:r>
          <a:r>
            <a:rPr kumimoji="1" lang="en-US" altLang="ja-JP" sz="1400">
              <a:latin typeface="ＭＳ ゴシック" pitchFamily="49" charset="-128"/>
              <a:ea typeface="ＭＳ ゴシック" pitchFamily="49" charset="-128"/>
            </a:rPr>
            <a:t>165,308</a:t>
          </a:r>
          <a:r>
            <a:rPr kumimoji="1" lang="ja-JP" altLang="en-US" sz="1400">
              <a:latin typeface="ＭＳ ゴシック" pitchFamily="49" charset="-128"/>
              <a:ea typeface="ＭＳ ゴシック" pitchFamily="49" charset="-128"/>
            </a:rPr>
            <a:t>千円減少</a:t>
          </a:r>
          <a:r>
            <a:rPr kumimoji="1" lang="en-US" altLang="ja-JP" sz="1400">
              <a:latin typeface="ＭＳ ゴシック" pitchFamily="49" charset="-128"/>
              <a:ea typeface="ＭＳ ゴシック" pitchFamily="49" charset="-128"/>
            </a:rPr>
            <a:t>(867,012</a:t>
          </a:r>
          <a:r>
            <a:rPr kumimoji="1" lang="ja-JP" altLang="en-US" sz="1400">
              <a:latin typeface="ＭＳ ゴシック" pitchFamily="49" charset="-128"/>
              <a:ea typeface="ＭＳ ゴシック" pitchFamily="49" charset="-128"/>
            </a:rPr>
            <a:t>千円 → </a:t>
          </a:r>
          <a:r>
            <a:rPr kumimoji="1" lang="en-US" altLang="ja-JP" sz="1400">
              <a:latin typeface="ＭＳ ゴシック" pitchFamily="49" charset="-128"/>
              <a:ea typeface="ＭＳ ゴシック" pitchFamily="49" charset="-128"/>
            </a:rPr>
            <a:t>701,704</a:t>
          </a:r>
          <a:r>
            <a:rPr kumimoji="1" lang="ja-JP" altLang="en-US" sz="1400">
              <a:latin typeface="ＭＳ ゴシック" pitchFamily="49" charset="-128"/>
              <a:ea typeface="ＭＳ ゴシック" pitchFamily="49" charset="-128"/>
            </a:rPr>
            <a:t>千円、約</a:t>
          </a:r>
          <a:r>
            <a:rPr kumimoji="1" lang="en-US" altLang="ja-JP" sz="1400">
              <a:latin typeface="ＭＳ ゴシック" pitchFamily="49" charset="-128"/>
              <a:ea typeface="ＭＳ ゴシック" pitchFamily="49" charset="-128"/>
            </a:rPr>
            <a:t>19.1%</a:t>
          </a:r>
          <a:r>
            <a:rPr kumimoji="1" lang="ja-JP" altLang="en-US" sz="1400">
              <a:latin typeface="ＭＳ ゴシック" pitchFamily="49" charset="-128"/>
              <a:ea typeface="ＭＳ ゴシック" pitchFamily="49" charset="-128"/>
            </a:rPr>
            <a:t>減</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したため、実質単年度収支は赤字のままである。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財政調整基金残高は決算剰余金による積立額より取崩額が上回ったことから減少しており、標準財政規模も</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％に達しておらず、積立額が少額であるため、今後も財政健全化に取り組み必要がある。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沖縄県糸満市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水道事業会計の黒字額においては、今後は横ばいか減少で推移していく見込みとなっているが、沖縄県企業局による</a:t>
          </a:r>
          <a:r>
            <a:rPr kumimoji="1" lang="en-US" altLang="ja-JP" sz="1400">
              <a:solidFill>
                <a:sysClr val="windowText" lastClr="000000"/>
              </a:solidFill>
              <a:latin typeface="ＭＳ ゴシック" pitchFamily="49" charset="-128"/>
              <a:ea typeface="ＭＳ ゴシック" pitchFamily="49" charset="-128"/>
            </a:rPr>
            <a:t>R6.10</a:t>
          </a:r>
          <a:r>
            <a:rPr kumimoji="1" lang="ja-JP" altLang="en-US" sz="1400">
              <a:solidFill>
                <a:sysClr val="windowText" lastClr="000000"/>
              </a:solidFill>
              <a:latin typeface="ＭＳ ゴシック" pitchFamily="49" charset="-128"/>
              <a:ea typeface="ＭＳ ゴシック" pitchFamily="49" charset="-128"/>
            </a:rPr>
            <a:t>月からの料金の段階的な値上げに伴い、本市においても</a:t>
          </a:r>
          <a:r>
            <a:rPr kumimoji="1" lang="en-US" altLang="ja-JP" sz="1400">
              <a:solidFill>
                <a:sysClr val="windowText" lastClr="000000"/>
              </a:solidFill>
              <a:latin typeface="ＭＳ ゴシック" pitchFamily="49" charset="-128"/>
              <a:ea typeface="ＭＳ ゴシック" pitchFamily="49" charset="-128"/>
            </a:rPr>
            <a:t>R8.4</a:t>
          </a:r>
          <a:r>
            <a:rPr kumimoji="1" lang="ja-JP" altLang="en-US" sz="1400">
              <a:solidFill>
                <a:sysClr val="windowText" lastClr="000000"/>
              </a:solidFill>
              <a:latin typeface="ＭＳ ゴシック" pitchFamily="49" charset="-128"/>
              <a:ea typeface="ＭＳ ゴシック" pitchFamily="49" charset="-128"/>
            </a:rPr>
            <a:t>月より水道料金の値上げが予定されていることから、引き続き水道事業の健全な経営を図る必要がある。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また、国民健康保険事業特別会計においては、平成</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年度の広域化</a:t>
          </a:r>
          <a:r>
            <a:rPr kumimoji="1" lang="ja-JP" altLang="en-US" sz="1400">
              <a:latin typeface="ＭＳ ゴシック" pitchFamily="49" charset="-128"/>
              <a:ea typeface="ＭＳ ゴシック" pitchFamily="49" charset="-128"/>
            </a:rPr>
            <a:t>に伴い累積赤字を解消したが、医療費高騰の影響を受け増加していくと考えられるため、今後とも適正給付、保険料の見直し・徴収強化等に取り組み、単年度赤字が生じないよう努めなければならない。</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36852387</v>
      </c>
      <c r="BO4" s="449"/>
      <c r="BP4" s="449"/>
      <c r="BQ4" s="449"/>
      <c r="BR4" s="449"/>
      <c r="BS4" s="449"/>
      <c r="BT4" s="449"/>
      <c r="BU4" s="450"/>
      <c r="BV4" s="448">
        <v>32951682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v>
      </c>
      <c r="CU4" s="589"/>
      <c r="CV4" s="589"/>
      <c r="CW4" s="589"/>
      <c r="CX4" s="589"/>
      <c r="CY4" s="589"/>
      <c r="CZ4" s="589"/>
      <c r="DA4" s="590"/>
      <c r="DB4" s="588">
        <v>6.4</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35805845</v>
      </c>
      <c r="BO5" s="420"/>
      <c r="BP5" s="420"/>
      <c r="BQ5" s="420"/>
      <c r="BR5" s="420"/>
      <c r="BS5" s="420"/>
      <c r="BT5" s="420"/>
      <c r="BU5" s="421"/>
      <c r="BV5" s="419">
        <v>31740814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94.1</v>
      </c>
      <c r="CU5" s="417"/>
      <c r="CV5" s="417"/>
      <c r="CW5" s="417"/>
      <c r="CX5" s="417"/>
      <c r="CY5" s="417"/>
      <c r="CZ5" s="417"/>
      <c r="DA5" s="418"/>
      <c r="DB5" s="416">
        <v>92.1</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1046542</v>
      </c>
      <c r="BO6" s="420"/>
      <c r="BP6" s="420"/>
      <c r="BQ6" s="420"/>
      <c r="BR6" s="420"/>
      <c r="BS6" s="420"/>
      <c r="BT6" s="420"/>
      <c r="BU6" s="421"/>
      <c r="BV6" s="419">
        <v>1210868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94.4</v>
      </c>
      <c r="CU6" s="563"/>
      <c r="CV6" s="563"/>
      <c r="CW6" s="563"/>
      <c r="CX6" s="563"/>
      <c r="CY6" s="563"/>
      <c r="CZ6" s="563"/>
      <c r="DA6" s="564"/>
      <c r="DB6" s="562">
        <v>92.8</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344838</v>
      </c>
      <c r="BO7" s="420"/>
      <c r="BP7" s="420"/>
      <c r="BQ7" s="420"/>
      <c r="BR7" s="420"/>
      <c r="BS7" s="420"/>
      <c r="BT7" s="420"/>
      <c r="BU7" s="421"/>
      <c r="BV7" s="419">
        <v>343856</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14102733</v>
      </c>
      <c r="CU7" s="420"/>
      <c r="CV7" s="420"/>
      <c r="CW7" s="420"/>
      <c r="CX7" s="420"/>
      <c r="CY7" s="420"/>
      <c r="CZ7" s="420"/>
      <c r="DA7" s="421"/>
      <c r="DB7" s="419">
        <v>13604063</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701704</v>
      </c>
      <c r="BO8" s="420"/>
      <c r="BP8" s="420"/>
      <c r="BQ8" s="420"/>
      <c r="BR8" s="420"/>
      <c r="BS8" s="420"/>
      <c r="BT8" s="420"/>
      <c r="BU8" s="421"/>
      <c r="BV8" s="419">
        <v>867012</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0.54</v>
      </c>
      <c r="CU8" s="523"/>
      <c r="CV8" s="523"/>
      <c r="CW8" s="523"/>
      <c r="CX8" s="523"/>
      <c r="CY8" s="523"/>
      <c r="CZ8" s="523"/>
      <c r="DA8" s="524"/>
      <c r="DB8" s="522">
        <v>0.53</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61007</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-165308</v>
      </c>
      <c r="BO9" s="420"/>
      <c r="BP9" s="420"/>
      <c r="BQ9" s="420"/>
      <c r="BR9" s="420"/>
      <c r="BS9" s="420"/>
      <c r="BT9" s="420"/>
      <c r="BU9" s="421"/>
      <c r="BV9" s="419">
        <v>429342</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9.6</v>
      </c>
      <c r="CU9" s="417"/>
      <c r="CV9" s="417"/>
      <c r="CW9" s="417"/>
      <c r="CX9" s="417"/>
      <c r="CY9" s="417"/>
      <c r="CZ9" s="417"/>
      <c r="DA9" s="418"/>
      <c r="DB9" s="416">
        <v>10.5</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58547</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0</v>
      </c>
      <c r="BO10" s="420"/>
      <c r="BP10" s="420"/>
      <c r="BQ10" s="420"/>
      <c r="BR10" s="420"/>
      <c r="BS10" s="420"/>
      <c r="BT10" s="420"/>
      <c r="BU10" s="421"/>
      <c r="BV10" s="419">
        <v>0</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69"/>
      <c r="B12" s="525" t="s">
        <v>122</v>
      </c>
      <c r="C12" s="526"/>
      <c r="D12" s="526"/>
      <c r="E12" s="526"/>
      <c r="F12" s="526"/>
      <c r="G12" s="526"/>
      <c r="H12" s="526"/>
      <c r="I12" s="526"/>
      <c r="J12" s="526"/>
      <c r="K12" s="527"/>
      <c r="L12" s="534" t="s">
        <v>123</v>
      </c>
      <c r="M12" s="535"/>
      <c r="N12" s="535"/>
      <c r="O12" s="535"/>
      <c r="P12" s="535"/>
      <c r="Q12" s="536"/>
      <c r="R12" s="537">
        <v>62250</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1100000</v>
      </c>
      <c r="BO12" s="420"/>
      <c r="BP12" s="420"/>
      <c r="BQ12" s="420"/>
      <c r="BR12" s="420"/>
      <c r="BS12" s="420"/>
      <c r="BT12" s="420"/>
      <c r="BU12" s="421"/>
      <c r="BV12" s="419">
        <v>800000</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129</v>
      </c>
      <c r="N13" s="504"/>
      <c r="O13" s="504"/>
      <c r="P13" s="504"/>
      <c r="Q13" s="505"/>
      <c r="R13" s="506">
        <v>60890</v>
      </c>
      <c r="S13" s="507"/>
      <c r="T13" s="507"/>
      <c r="U13" s="507"/>
      <c r="V13" s="508"/>
      <c r="W13" s="509" t="s">
        <v>130</v>
      </c>
      <c r="X13" s="405"/>
      <c r="Y13" s="405"/>
      <c r="Z13" s="405"/>
      <c r="AA13" s="405"/>
      <c r="AB13" s="406"/>
      <c r="AC13" s="372">
        <v>1640</v>
      </c>
      <c r="AD13" s="373"/>
      <c r="AE13" s="373"/>
      <c r="AF13" s="373"/>
      <c r="AG13" s="374"/>
      <c r="AH13" s="372">
        <v>1822</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-1265308</v>
      </c>
      <c r="BO13" s="420"/>
      <c r="BP13" s="420"/>
      <c r="BQ13" s="420"/>
      <c r="BR13" s="420"/>
      <c r="BS13" s="420"/>
      <c r="BT13" s="420"/>
      <c r="BU13" s="421"/>
      <c r="BV13" s="419">
        <v>-370658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9.1999999999999993</v>
      </c>
      <c r="CU13" s="417"/>
      <c r="CV13" s="417"/>
      <c r="CW13" s="417"/>
      <c r="CX13" s="417"/>
      <c r="CY13" s="417"/>
      <c r="CZ13" s="417"/>
      <c r="DA13" s="418"/>
      <c r="DB13" s="416">
        <v>8.9</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62607</v>
      </c>
      <c r="S14" s="507"/>
      <c r="T14" s="507"/>
      <c r="U14" s="507"/>
      <c r="V14" s="508"/>
      <c r="W14" s="510"/>
      <c r="X14" s="408"/>
      <c r="Y14" s="408"/>
      <c r="Z14" s="408"/>
      <c r="AA14" s="408"/>
      <c r="AB14" s="409"/>
      <c r="AC14" s="499">
        <v>6.5</v>
      </c>
      <c r="AD14" s="500"/>
      <c r="AE14" s="500"/>
      <c r="AF14" s="500"/>
      <c r="AG14" s="501"/>
      <c r="AH14" s="499">
        <v>7.1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22</v>
      </c>
      <c r="CU14" s="517"/>
      <c r="CV14" s="517"/>
      <c r="CW14" s="517"/>
      <c r="CX14" s="517"/>
      <c r="CY14" s="517"/>
      <c r="CZ14" s="517"/>
      <c r="DA14" s="518"/>
      <c r="DB14" s="516">
        <v>26.2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129</v>
      </c>
      <c r="N15" s="504"/>
      <c r="O15" s="504"/>
      <c r="P15" s="504"/>
      <c r="Q15" s="505"/>
      <c r="R15" s="506">
        <v>61380</v>
      </c>
      <c r="S15" s="507"/>
      <c r="T15" s="507"/>
      <c r="U15" s="507"/>
      <c r="V15" s="508"/>
      <c r="W15" s="509" t="s">
        <v>137</v>
      </c>
      <c r="X15" s="405"/>
      <c r="Y15" s="405"/>
      <c r="Z15" s="405"/>
      <c r="AA15" s="405"/>
      <c r="AB15" s="406"/>
      <c r="AC15" s="372">
        <v>4322</v>
      </c>
      <c r="AD15" s="373"/>
      <c r="AE15" s="373"/>
      <c r="AF15" s="373"/>
      <c r="AG15" s="374"/>
      <c r="AH15" s="372">
        <v>4448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6777690</v>
      </c>
      <c r="BO15" s="449"/>
      <c r="BP15" s="449"/>
      <c r="BQ15" s="449"/>
      <c r="BR15" s="449"/>
      <c r="BS15" s="449"/>
      <c r="BT15" s="449"/>
      <c r="BU15" s="450"/>
      <c r="BV15" s="448">
        <v>6502737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17.2</v>
      </c>
      <c r="AD16" s="500"/>
      <c r="AE16" s="500"/>
      <c r="AF16" s="500"/>
      <c r="AG16" s="501"/>
      <c r="AH16" s="499">
        <v>17.3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12383722</v>
      </c>
      <c r="BO16" s="420"/>
      <c r="BP16" s="420"/>
      <c r="BQ16" s="420"/>
      <c r="BR16" s="420"/>
      <c r="BS16" s="420"/>
      <c r="BT16" s="420"/>
      <c r="BU16" s="421"/>
      <c r="BV16" s="419">
        <v>11836947</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19177</v>
      </c>
      <c r="AD17" s="373"/>
      <c r="AE17" s="373"/>
      <c r="AF17" s="373"/>
      <c r="AG17" s="374"/>
      <c r="AH17" s="372">
        <v>19385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8518127</v>
      </c>
      <c r="BO17" s="420"/>
      <c r="BP17" s="420"/>
      <c r="BQ17" s="420"/>
      <c r="BR17" s="420"/>
      <c r="BS17" s="420"/>
      <c r="BT17" s="420"/>
      <c r="BU17" s="421"/>
      <c r="BV17" s="419">
        <v>8172224</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46.6</v>
      </c>
      <c r="M18" s="472"/>
      <c r="N18" s="472"/>
      <c r="O18" s="472"/>
      <c r="P18" s="472"/>
      <c r="Q18" s="472"/>
      <c r="R18" s="473"/>
      <c r="S18" s="473"/>
      <c r="T18" s="473"/>
      <c r="U18" s="473"/>
      <c r="V18" s="474"/>
      <c r="W18" s="490"/>
      <c r="X18" s="491"/>
      <c r="Y18" s="491"/>
      <c r="Z18" s="491"/>
      <c r="AA18" s="491"/>
      <c r="AB18" s="515"/>
      <c r="AC18" s="389">
        <v>76.3</v>
      </c>
      <c r="AD18" s="390"/>
      <c r="AE18" s="390"/>
      <c r="AF18" s="390"/>
      <c r="AG18" s="475"/>
      <c r="AH18" s="389">
        <v>75.599999999999994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13623626</v>
      </c>
      <c r="BO18" s="420"/>
      <c r="BP18" s="420"/>
      <c r="BQ18" s="420"/>
      <c r="BR18" s="420"/>
      <c r="BS18" s="420"/>
      <c r="BT18" s="420"/>
      <c r="BU18" s="421"/>
      <c r="BV18" s="419">
        <v>12714035</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1309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19083369</v>
      </c>
      <c r="BO19" s="420"/>
      <c r="BP19" s="420"/>
      <c r="BQ19" s="420"/>
      <c r="BR19" s="420"/>
      <c r="BS19" s="420"/>
      <c r="BT19" s="420"/>
      <c r="BU19" s="421"/>
      <c r="BV19" s="419">
        <v>17782275</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23272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17845596</v>
      </c>
      <c r="BO22" s="449"/>
      <c r="BP22" s="449"/>
      <c r="BQ22" s="449"/>
      <c r="BR22" s="449"/>
      <c r="BS22" s="449"/>
      <c r="BT22" s="449"/>
      <c r="BU22" s="450"/>
      <c r="BV22" s="448">
        <v>17564587</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15987408</v>
      </c>
      <c r="BO23" s="420"/>
      <c r="BP23" s="420"/>
      <c r="BQ23" s="420"/>
      <c r="BR23" s="420"/>
      <c r="BS23" s="420"/>
      <c r="BT23" s="420"/>
      <c r="BU23" s="421"/>
      <c r="BV23" s="419">
        <v>15741146</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7490</v>
      </c>
      <c r="R24" s="373"/>
      <c r="S24" s="373"/>
      <c r="T24" s="373"/>
      <c r="U24" s="373"/>
      <c r="V24" s="374"/>
      <c r="W24" s="462"/>
      <c r="X24" s="399"/>
      <c r="Y24" s="400"/>
      <c r="Z24" s="375" t="s">
        <v>162</v>
      </c>
      <c r="AA24" s="376"/>
      <c r="AB24" s="376"/>
      <c r="AC24" s="376"/>
      <c r="AD24" s="376"/>
      <c r="AE24" s="376"/>
      <c r="AF24" s="376"/>
      <c r="AG24" s="377"/>
      <c r="AH24" s="372">
        <v>393</v>
      </c>
      <c r="AI24" s="373"/>
      <c r="AJ24" s="373"/>
      <c r="AK24" s="373"/>
      <c r="AL24" s="374"/>
      <c r="AM24" s="372">
        <v>1180965</v>
      </c>
      <c r="AN24" s="373"/>
      <c r="AO24" s="373"/>
      <c r="AP24" s="373"/>
      <c r="AQ24" s="373"/>
      <c r="AR24" s="374"/>
      <c r="AS24" s="372">
        <v>3005</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11629734</v>
      </c>
      <c r="BO24" s="420"/>
      <c r="BP24" s="420"/>
      <c r="BQ24" s="420"/>
      <c r="BR24" s="420"/>
      <c r="BS24" s="420"/>
      <c r="BT24" s="420"/>
      <c r="BU24" s="421"/>
      <c r="BV24" s="419">
        <v>10711135</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6410</v>
      </c>
      <c r="R25" s="373"/>
      <c r="S25" s="373"/>
      <c r="T25" s="373"/>
      <c r="U25" s="373"/>
      <c r="V25" s="374"/>
      <c r="W25" s="462"/>
      <c r="X25" s="399"/>
      <c r="Y25" s="400"/>
      <c r="Z25" s="375" t="s">
        <v>165</v>
      </c>
      <c r="AA25" s="376"/>
      <c r="AB25" s="376"/>
      <c r="AC25" s="376"/>
      <c r="AD25" s="376"/>
      <c r="AE25" s="376"/>
      <c r="AF25" s="376"/>
      <c r="AG25" s="377"/>
      <c r="AH25" s="372">
        <v>59</v>
      </c>
      <c r="AI25" s="373"/>
      <c r="AJ25" s="373"/>
      <c r="AK25" s="373"/>
      <c r="AL25" s="374"/>
      <c r="AM25" s="372">
        <v>171454</v>
      </c>
      <c r="AN25" s="373"/>
      <c r="AO25" s="373"/>
      <c r="AP25" s="373"/>
      <c r="AQ25" s="373"/>
      <c r="AR25" s="374"/>
      <c r="AS25" s="372">
        <v>2906</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2642224</v>
      </c>
      <c r="BO25" s="449"/>
      <c r="BP25" s="449"/>
      <c r="BQ25" s="449"/>
      <c r="BR25" s="449"/>
      <c r="BS25" s="449"/>
      <c r="BT25" s="449"/>
      <c r="BU25" s="450"/>
      <c r="BV25" s="448">
        <v>2033615</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5850</v>
      </c>
      <c r="R26" s="373"/>
      <c r="S26" s="373"/>
      <c r="T26" s="373"/>
      <c r="U26" s="373"/>
      <c r="V26" s="374"/>
      <c r="W26" s="462"/>
      <c r="X26" s="399"/>
      <c r="Y26" s="400"/>
      <c r="Z26" s="375" t="s">
        <v>168</v>
      </c>
      <c r="AA26" s="430"/>
      <c r="AB26" s="430"/>
      <c r="AC26" s="430"/>
      <c r="AD26" s="430"/>
      <c r="AE26" s="430"/>
      <c r="AF26" s="430"/>
      <c r="AG26" s="431"/>
      <c r="AH26" s="372" t="s">
        <v>121</v>
      </c>
      <c r="AI26" s="373"/>
      <c r="AJ26" s="373"/>
      <c r="AK26" s="373"/>
      <c r="AL26" s="374"/>
      <c r="AM26" s="372" t="s">
        <v>121</v>
      </c>
      <c r="AN26" s="373"/>
      <c r="AO26" s="373"/>
      <c r="AP26" s="373"/>
      <c r="AQ26" s="373"/>
      <c r="AR26" s="374"/>
      <c r="AS26" s="372" t="s">
        <v>121</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4690</v>
      </c>
      <c r="R27" s="373"/>
      <c r="S27" s="373"/>
      <c r="T27" s="373"/>
      <c r="U27" s="373"/>
      <c r="V27" s="374"/>
      <c r="W27" s="462"/>
      <c r="X27" s="399"/>
      <c r="Y27" s="400"/>
      <c r="Z27" s="375" t="s">
        <v>171</v>
      </c>
      <c r="AA27" s="376"/>
      <c r="AB27" s="376"/>
      <c r="AC27" s="376"/>
      <c r="AD27" s="376"/>
      <c r="AE27" s="376"/>
      <c r="AF27" s="376"/>
      <c r="AG27" s="377"/>
      <c r="AH27" s="372">
        <v>29</v>
      </c>
      <c r="AI27" s="373"/>
      <c r="AJ27" s="373"/>
      <c r="AK27" s="373"/>
      <c r="AL27" s="374"/>
      <c r="AM27" s="372">
        <v>86391</v>
      </c>
      <c r="AN27" s="373"/>
      <c r="AO27" s="373"/>
      <c r="AP27" s="373"/>
      <c r="AQ27" s="373"/>
      <c r="AR27" s="374"/>
      <c r="AS27" s="372">
        <v>2979</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25000</v>
      </c>
      <c r="BO27" s="454"/>
      <c r="BP27" s="454"/>
      <c r="BQ27" s="454"/>
      <c r="BR27" s="454"/>
      <c r="BS27" s="454"/>
      <c r="BT27" s="454"/>
      <c r="BU27" s="455"/>
      <c r="BV27" s="453">
        <v>25000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4190</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1099592</v>
      </c>
      <c r="BO28" s="449"/>
      <c r="BP28" s="449"/>
      <c r="BQ28" s="449"/>
      <c r="BR28" s="449"/>
      <c r="BS28" s="449"/>
      <c r="BT28" s="449"/>
      <c r="BU28" s="450"/>
      <c r="BV28" s="448">
        <v>1749592</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19</v>
      </c>
      <c r="M29" s="373"/>
      <c r="N29" s="373"/>
      <c r="O29" s="373"/>
      <c r="P29" s="374"/>
      <c r="Q29" s="372">
        <v>3960</v>
      </c>
      <c r="R29" s="373"/>
      <c r="S29" s="373"/>
      <c r="T29" s="373"/>
      <c r="U29" s="373"/>
      <c r="V29" s="374"/>
      <c r="W29" s="463"/>
      <c r="X29" s="464"/>
      <c r="Y29" s="465"/>
      <c r="Z29" s="375" t="s">
        <v>177</v>
      </c>
      <c r="AA29" s="376"/>
      <c r="AB29" s="376"/>
      <c r="AC29" s="376"/>
      <c r="AD29" s="376"/>
      <c r="AE29" s="376"/>
      <c r="AF29" s="376"/>
      <c r="AG29" s="377"/>
      <c r="AH29" s="372">
        <v>422</v>
      </c>
      <c r="AI29" s="373"/>
      <c r="AJ29" s="373"/>
      <c r="AK29" s="373"/>
      <c r="AL29" s="374"/>
      <c r="AM29" s="372">
        <v>1267356</v>
      </c>
      <c r="AN29" s="373"/>
      <c r="AO29" s="373"/>
      <c r="AP29" s="373"/>
      <c r="AQ29" s="373"/>
      <c r="AR29" s="374"/>
      <c r="AS29" s="372">
        <v>3003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630238</v>
      </c>
      <c r="BO29" s="420"/>
      <c r="BP29" s="420"/>
      <c r="BQ29" s="420"/>
      <c r="BR29" s="420"/>
      <c r="BS29" s="420"/>
      <c r="BT29" s="420"/>
      <c r="BU29" s="421"/>
      <c r="BV29" s="419">
        <v>556610</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94.9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2798865</v>
      </c>
      <c r="BO30" s="454"/>
      <c r="BP30" s="454"/>
      <c r="BQ30" s="454"/>
      <c r="BR30" s="454"/>
      <c r="BS30" s="454"/>
      <c r="BT30" s="454"/>
      <c r="BU30" s="455"/>
      <c r="BV30" s="453">
        <v>2499706</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5</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8</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f>IF(BG34="","",MAX(C34:D43,U34:V43,AM34:AN43)+1)</f>
        <v>11</v>
      </c>
      <c r="BF34" s="367"/>
      <c r="BG34" s="368" t="str">
        <f>IF('各会計、関係団体の財政状況及び健全化判断比率'!B34="","",'各会計、関係団体の財政状況及び健全化判断比率'!B34)</f>
        <v>糸満漁港ふれあい公園事業特別会計</v>
      </c>
      <c r="BH34" s="368"/>
      <c r="BI34" s="368"/>
      <c r="BJ34" s="368"/>
      <c r="BK34" s="368"/>
      <c r="BL34" s="368"/>
      <c r="BM34" s="368"/>
      <c r="BN34" s="368"/>
      <c r="BO34" s="368"/>
      <c r="BP34" s="368"/>
      <c r="BQ34" s="368"/>
      <c r="BR34" s="368"/>
      <c r="BS34" s="368"/>
      <c r="BT34" s="368"/>
      <c r="BU34" s="368"/>
      <c r="BV34" s="169"/>
      <c r="BW34" s="367">
        <f>IF(BY34="","",MAX(C34:D43,U34:V43,AM34:AN43,BE34:BF43)+1)</f>
        <v>13</v>
      </c>
      <c r="BX34" s="367"/>
      <c r="BY34" s="368" t="str">
        <f>IF('各会計、関係団体の財政状況及び健全化判断比率'!B68="","",'各会計、関係団体の財政状況及び健全化判断比率'!B68)</f>
        <v>南部広域市町村圏事務組合（一般会計）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21</v>
      </c>
      <c r="CP34" s="367"/>
      <c r="CQ34" s="368" t="str">
        <f>IF('各会計、関係団体の財政状況及び健全化判断比率'!BS7="","",'各会計、関係団体の財政状況及び健全化判断比率'!BS7)</f>
        <v>糸満市土地開発公社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人材育成事業特別会計</v>
      </c>
      <c r="F35" s="368"/>
      <c r="G35" s="368"/>
      <c r="H35" s="368"/>
      <c r="I35" s="368"/>
      <c r="J35" s="368"/>
      <c r="K35" s="368"/>
      <c r="L35" s="368"/>
      <c r="M35" s="368"/>
      <c r="N35" s="368"/>
      <c r="O35" s="368"/>
      <c r="P35" s="368"/>
      <c r="Q35" s="368"/>
      <c r="R35" s="368"/>
      <c r="S35" s="368"/>
      <c r="T35" s="169"/>
      <c r="U35" s="367">
        <f>IF(W35="","",U34+1)</f>
        <v>6</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9</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f t="shared" ref="BE35:BE43" si="1">IF(BG35="","",BE34+1)</f>
        <v>12</v>
      </c>
      <c r="BF35" s="367"/>
      <c r="BG35" s="368" t="str">
        <f>IF('各会計、関係団体の財政状況及び健全化判断比率'!B35="","",'各会計、関係団体の財政状況及び健全化判断比率'!B35)</f>
        <v>土地区画整理事業特別会計</v>
      </c>
      <c r="BH35" s="368"/>
      <c r="BI35" s="368"/>
      <c r="BJ35" s="368"/>
      <c r="BK35" s="368"/>
      <c r="BL35" s="368"/>
      <c r="BM35" s="368"/>
      <c r="BN35" s="368"/>
      <c r="BO35" s="368"/>
      <c r="BP35" s="368"/>
      <c r="BQ35" s="368"/>
      <c r="BR35" s="368"/>
      <c r="BS35" s="368"/>
      <c r="BT35" s="368"/>
      <c r="BU35" s="368"/>
      <c r="BV35" s="169"/>
      <c r="BW35" s="367">
        <f t="shared" ref="BW35:BW43" si="2">IF(BY35="","",BW34+1)</f>
        <v>14</v>
      </c>
      <c r="BX35" s="367"/>
      <c r="BY35" s="368" t="str">
        <f>IF('各会計、関係団体の財政状況及び健全化判断比率'!B69="","",'各会計、関係団体の財政状況及び健全化判断比率'!B69)</f>
        <v>南部広域市町村圏事務組合（南斎場特別会計）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真栄里地区物流団地開発等特別会計</v>
      </c>
      <c r="F36" s="368"/>
      <c r="G36" s="368"/>
      <c r="H36" s="368"/>
      <c r="I36" s="368"/>
      <c r="J36" s="368"/>
      <c r="K36" s="368"/>
      <c r="L36" s="368"/>
      <c r="M36" s="368"/>
      <c r="N36" s="368"/>
      <c r="O36" s="368"/>
      <c r="P36" s="368"/>
      <c r="Q36" s="368"/>
      <c r="R36" s="368"/>
      <c r="S36" s="368"/>
      <c r="T36" s="169"/>
      <c r="U36" s="367">
        <f t="shared" ref="U36:U43" si="4">IF(W36="","",U35+1)</f>
        <v>7</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10</v>
      </c>
      <c r="AN36" s="367"/>
      <c r="AO36" s="368" t="str">
        <f>IF('各会計、関係団体の財政状況及び健全化判断比率'!B33="","",'各会計、関係団体の財政状況及び健全化判断比率'!B33)</f>
        <v>農業集落排水事業会計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15</v>
      </c>
      <c r="BX36" s="367"/>
      <c r="BY36" s="368" t="str">
        <f>IF('各会計、関係団体の財政状況及び健全化判断比率'!B70="","",'各会計、関係団体の財政状況及び健全化判断比率'!B70)</f>
        <v>南部広域行政組合（一般会計）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f>IF(E37="","",C36+1)</f>
        <v>4</v>
      </c>
      <c r="D37" s="367"/>
      <c r="E37" s="368" t="str">
        <f>IF('各会計、関係団体の財政状況及び健全化判断比率'!B10="","",'各会計、関係団体の財政状況及び健全化判断比率'!B10)</f>
        <v>真栄里土地区画整理事業特別会計</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16</v>
      </c>
      <c r="BX37" s="367"/>
      <c r="BY37" s="368" t="str">
        <f>IF('各会計、関係団体の財政状況及び健全化判断比率'!B71="","",'各会計、関係団体の財政状況及び健全化判断比率'!B71)</f>
        <v>南部広域行政組合（糸豊環境衛生事業特別会計）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17</v>
      </c>
      <c r="BX38" s="367"/>
      <c r="BY38" s="368" t="str">
        <f>IF('各会計、関係団体の財政状況及び健全化判断比率'!B72="","",'各会計、関係団体の財政状況及び健全化判断比率'!B72)</f>
        <v>沖縄県後期高齢者医療広域連合（一般会計）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18</v>
      </c>
      <c r="BX39" s="367"/>
      <c r="BY39" s="368" t="str">
        <f>IF('各会計、関係団体の財政状況及び健全化判断比率'!B73="","",'各会計、関係団体の財政状況及び健全化判断比率'!B73)</f>
        <v>沖縄県後期高齢者医療広域連合（特別会計）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19</v>
      </c>
      <c r="BX40" s="367"/>
      <c r="BY40" s="368" t="str">
        <f>IF('各会計、関係団体の財政状況及び健全化判断比率'!B74="","",'各会計、関係団体の財政状況及び健全化判断比率'!B74)</f>
        <v>沖縄県市町村総合事務組合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20</v>
      </c>
      <c r="BX41" s="367"/>
      <c r="BY41" s="368" t="str">
        <f>IF('各会計、関係団体の財政状況及び健全化判断比率'!B75="","",'各会計、関係団体の財政状況及び健全化判断比率'!B75)</f>
        <v>沖縄県市町村自治会館管理組合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mFy5mhh/L0tLfjlIwiE49BaRfJ+i3eRx+heGPdmN/u+Imwhs14uSJU82L7r9+vK9HpN+lFViT3KQPikXP4/2MA==" saltValue="TrSEQey+LyDSSg6QGPP4g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51" t="s">
        <v>540</v>
      </c>
      <c r="D34" s="1151"/>
      <c r="E34" s="1152"/>
      <c r="F34" s="32">
        <v>10.64</v>
      </c>
      <c r="G34" s="33">
        <v>11.99</v>
      </c>
      <c r="H34" s="33">
        <v>13.21</v>
      </c>
      <c r="I34" s="33">
        <v>14.3</v>
      </c>
      <c r="J34" s="34">
        <v>16.100000000000001</v>
      </c>
      <c r="K34" s="22"/>
      <c r="L34" s="22"/>
      <c r="M34" s="22"/>
      <c r="N34" s="22"/>
      <c r="O34" s="22"/>
      <c r="P34" s="22"/>
    </row>
    <row r="35" spans="1:16" ht="39" customHeight="1" x14ac:dyDescent="0.15">
      <c r="A35" s="22"/>
      <c r="B35" s="35"/>
      <c r="C35" s="1145" t="s">
        <v>541</v>
      </c>
      <c r="D35" s="1146"/>
      <c r="E35" s="1147"/>
      <c r="F35" s="36">
        <v>3.67</v>
      </c>
      <c r="G35" s="37">
        <v>5.88</v>
      </c>
      <c r="H35" s="37">
        <v>3.23</v>
      </c>
      <c r="I35" s="37">
        <v>6.32</v>
      </c>
      <c r="J35" s="38">
        <v>4.91</v>
      </c>
      <c r="K35" s="22"/>
      <c r="L35" s="22"/>
      <c r="M35" s="22"/>
      <c r="N35" s="22"/>
      <c r="O35" s="22"/>
      <c r="P35" s="22"/>
    </row>
    <row r="36" spans="1:16" ht="39" customHeight="1" x14ac:dyDescent="0.15">
      <c r="A36" s="22"/>
      <c r="B36" s="35"/>
      <c r="C36" s="1145" t="s">
        <v>542</v>
      </c>
      <c r="D36" s="1146"/>
      <c r="E36" s="1147"/>
      <c r="F36" s="36" t="s">
        <v>493</v>
      </c>
      <c r="G36" s="37" t="s">
        <v>493</v>
      </c>
      <c r="H36" s="37" t="s">
        <v>493</v>
      </c>
      <c r="I36" s="37">
        <v>1.69</v>
      </c>
      <c r="J36" s="38">
        <v>1.63</v>
      </c>
      <c r="K36" s="22"/>
      <c r="L36" s="22"/>
      <c r="M36" s="22"/>
      <c r="N36" s="22"/>
      <c r="O36" s="22"/>
      <c r="P36" s="22"/>
    </row>
    <row r="37" spans="1:16" ht="39" customHeight="1" x14ac:dyDescent="0.15">
      <c r="A37" s="22"/>
      <c r="B37" s="35"/>
      <c r="C37" s="1145" t="s">
        <v>543</v>
      </c>
      <c r="D37" s="1146"/>
      <c r="E37" s="1147"/>
      <c r="F37" s="36">
        <v>0.52</v>
      </c>
      <c r="G37" s="37">
        <v>0.73</v>
      </c>
      <c r="H37" s="37">
        <v>1.43</v>
      </c>
      <c r="I37" s="37">
        <v>1.05</v>
      </c>
      <c r="J37" s="38">
        <v>1.31</v>
      </c>
      <c r="K37" s="22"/>
      <c r="L37" s="22"/>
      <c r="M37" s="22"/>
      <c r="N37" s="22"/>
      <c r="O37" s="22"/>
      <c r="P37" s="22"/>
    </row>
    <row r="38" spans="1:16" ht="39" customHeight="1" x14ac:dyDescent="0.15">
      <c r="A38" s="22"/>
      <c r="B38" s="35"/>
      <c r="C38" s="1145" t="s">
        <v>544</v>
      </c>
      <c r="D38" s="1146"/>
      <c r="E38" s="1147"/>
      <c r="F38" s="36">
        <v>0.68</v>
      </c>
      <c r="G38" s="37">
        <v>0.8</v>
      </c>
      <c r="H38" s="37">
        <v>2</v>
      </c>
      <c r="I38" s="37">
        <v>2.3199999999999998</v>
      </c>
      <c r="J38" s="38">
        <v>1.25</v>
      </c>
      <c r="K38" s="22"/>
      <c r="L38" s="22"/>
      <c r="M38" s="22"/>
      <c r="N38" s="22"/>
      <c r="O38" s="22"/>
      <c r="P38" s="22"/>
    </row>
    <row r="39" spans="1:16" ht="39" customHeight="1" x14ac:dyDescent="0.15">
      <c r="A39" s="22"/>
      <c r="B39" s="35"/>
      <c r="C39" s="1145" t="s">
        <v>545</v>
      </c>
      <c r="D39" s="1146"/>
      <c r="E39" s="1147"/>
      <c r="F39" s="36">
        <v>0.48</v>
      </c>
      <c r="G39" s="37">
        <v>1.82</v>
      </c>
      <c r="H39" s="37">
        <v>1.08</v>
      </c>
      <c r="I39" s="37">
        <v>0.13</v>
      </c>
      <c r="J39" s="38">
        <v>1.06</v>
      </c>
      <c r="K39" s="22"/>
      <c r="L39" s="22"/>
      <c r="M39" s="22"/>
      <c r="N39" s="22"/>
      <c r="O39" s="22"/>
      <c r="P39" s="22"/>
    </row>
    <row r="40" spans="1:16" ht="39" customHeight="1" x14ac:dyDescent="0.15">
      <c r="A40" s="22"/>
      <c r="B40" s="35"/>
      <c r="C40" s="1145" t="s">
        <v>546</v>
      </c>
      <c r="D40" s="1146"/>
      <c r="E40" s="1147"/>
      <c r="F40" s="36">
        <v>0.32</v>
      </c>
      <c r="G40" s="37">
        <v>0.03</v>
      </c>
      <c r="H40" s="37">
        <v>0.04</v>
      </c>
      <c r="I40" s="37">
        <v>0.04</v>
      </c>
      <c r="J40" s="38">
        <v>0.05</v>
      </c>
      <c r="K40" s="22"/>
      <c r="L40" s="22"/>
      <c r="M40" s="22"/>
      <c r="N40" s="22"/>
      <c r="O40" s="22"/>
      <c r="P40" s="22"/>
    </row>
    <row r="41" spans="1:16" ht="39" customHeight="1" x14ac:dyDescent="0.15">
      <c r="A41" s="22"/>
      <c r="B41" s="35"/>
      <c r="C41" s="1145" t="s">
        <v>547</v>
      </c>
      <c r="D41" s="1146"/>
      <c r="E41" s="1147"/>
      <c r="F41" s="36">
        <v>0.11</v>
      </c>
      <c r="G41" s="37">
        <v>0.1</v>
      </c>
      <c r="H41" s="37">
        <v>0.04</v>
      </c>
      <c r="I41" s="37">
        <v>0.03</v>
      </c>
      <c r="J41" s="38">
        <v>0.04</v>
      </c>
      <c r="K41" s="22"/>
      <c r="L41" s="22"/>
      <c r="M41" s="22"/>
      <c r="N41" s="22"/>
      <c r="O41" s="22"/>
      <c r="P41" s="22"/>
    </row>
    <row r="42" spans="1:16" ht="39" customHeight="1" x14ac:dyDescent="0.15">
      <c r="A42" s="22"/>
      <c r="B42" s="39"/>
      <c r="C42" s="1145" t="s">
        <v>548</v>
      </c>
      <c r="D42" s="1146"/>
      <c r="E42" s="1147"/>
      <c r="F42" s="36" t="s">
        <v>493</v>
      </c>
      <c r="G42" s="37" t="s">
        <v>493</v>
      </c>
      <c r="H42" s="37" t="s">
        <v>493</v>
      </c>
      <c r="I42" s="37" t="s">
        <v>493</v>
      </c>
      <c r="J42" s="38" t="s">
        <v>493</v>
      </c>
      <c r="K42" s="22"/>
      <c r="L42" s="22"/>
      <c r="M42" s="22"/>
      <c r="N42" s="22"/>
      <c r="O42" s="22"/>
      <c r="P42" s="22"/>
    </row>
    <row r="43" spans="1:16" ht="39" customHeight="1" thickBot="1" x14ac:dyDescent="0.2">
      <c r="A43" s="22"/>
      <c r="B43" s="40"/>
      <c r="C43" s="1148" t="s">
        <v>549</v>
      </c>
      <c r="D43" s="1149"/>
      <c r="E43" s="1150"/>
      <c r="F43" s="41">
        <v>0.09</v>
      </c>
      <c r="G43" s="42">
        <v>0.22</v>
      </c>
      <c r="H43" s="42">
        <v>2.64</v>
      </c>
      <c r="I43" s="42">
        <v>0.05</v>
      </c>
      <c r="J43" s="43">
        <v>0.04</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6fw3tr/dY2cZGf80/VTHXY7JFhFac4lcuUVe5kzZy6I05uB5Fjo9C1D84xc8DWyQTOtyxGczRL50GSuiOC2cwQ==" saltValue="FjHWq5p+oqPtKGVoL9oN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1"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1859</v>
      </c>
      <c r="L45" s="60">
        <v>1893</v>
      </c>
      <c r="M45" s="60">
        <v>1919</v>
      </c>
      <c r="N45" s="60">
        <v>1873</v>
      </c>
      <c r="O45" s="61">
        <v>1845</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493</v>
      </c>
      <c r="L46" s="64" t="s">
        <v>493</v>
      </c>
      <c r="M46" s="64" t="s">
        <v>493</v>
      </c>
      <c r="N46" s="64" t="s">
        <v>493</v>
      </c>
      <c r="O46" s="65" t="s">
        <v>493</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493</v>
      </c>
      <c r="L47" s="64" t="s">
        <v>493</v>
      </c>
      <c r="M47" s="64" t="s">
        <v>493</v>
      </c>
      <c r="N47" s="64" t="s">
        <v>493</v>
      </c>
      <c r="O47" s="65" t="s">
        <v>493</v>
      </c>
      <c r="P47" s="48"/>
      <c r="Q47" s="48"/>
      <c r="R47" s="48"/>
      <c r="S47" s="48"/>
      <c r="T47" s="48"/>
      <c r="U47" s="48"/>
    </row>
    <row r="48" spans="1:21" ht="30.75" customHeight="1" x14ac:dyDescent="0.15">
      <c r="A48" s="48"/>
      <c r="B48" s="1178"/>
      <c r="C48" s="1179"/>
      <c r="D48" s="62"/>
      <c r="E48" s="1155" t="s">
        <v>13</v>
      </c>
      <c r="F48" s="1155"/>
      <c r="G48" s="1155"/>
      <c r="H48" s="1155"/>
      <c r="I48" s="1155"/>
      <c r="J48" s="1156"/>
      <c r="K48" s="63">
        <v>283</v>
      </c>
      <c r="L48" s="64">
        <v>285</v>
      </c>
      <c r="M48" s="64">
        <v>310</v>
      </c>
      <c r="N48" s="64">
        <v>316</v>
      </c>
      <c r="O48" s="65">
        <v>376</v>
      </c>
      <c r="P48" s="48"/>
      <c r="Q48" s="48"/>
      <c r="R48" s="48"/>
      <c r="S48" s="48"/>
      <c r="T48" s="48"/>
      <c r="U48" s="48"/>
    </row>
    <row r="49" spans="1:21" ht="30.75" customHeight="1" x14ac:dyDescent="0.15">
      <c r="A49" s="48"/>
      <c r="B49" s="1178"/>
      <c r="C49" s="1179"/>
      <c r="D49" s="62"/>
      <c r="E49" s="1155" t="s">
        <v>14</v>
      </c>
      <c r="F49" s="1155"/>
      <c r="G49" s="1155"/>
      <c r="H49" s="1155"/>
      <c r="I49" s="1155"/>
      <c r="J49" s="1156"/>
      <c r="K49" s="63">
        <v>97</v>
      </c>
      <c r="L49" s="64">
        <v>118</v>
      </c>
      <c r="M49" s="64">
        <v>116</v>
      </c>
      <c r="N49" s="64">
        <v>116</v>
      </c>
      <c r="O49" s="65">
        <v>100</v>
      </c>
      <c r="P49" s="48"/>
      <c r="Q49" s="48"/>
      <c r="R49" s="48"/>
      <c r="S49" s="48"/>
      <c r="T49" s="48"/>
      <c r="U49" s="48"/>
    </row>
    <row r="50" spans="1:21" ht="30.75" customHeight="1" x14ac:dyDescent="0.15">
      <c r="A50" s="48"/>
      <c r="B50" s="1178"/>
      <c r="C50" s="1179"/>
      <c r="D50" s="62"/>
      <c r="E50" s="1155" t="s">
        <v>15</v>
      </c>
      <c r="F50" s="1155"/>
      <c r="G50" s="1155"/>
      <c r="H50" s="1155"/>
      <c r="I50" s="1155"/>
      <c r="J50" s="1156"/>
      <c r="K50" s="63">
        <v>27</v>
      </c>
      <c r="L50" s="64">
        <v>27</v>
      </c>
      <c r="M50" s="64">
        <v>27</v>
      </c>
      <c r="N50" s="64" t="s">
        <v>493</v>
      </c>
      <c r="O50" s="65" t="s">
        <v>493</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1</v>
      </c>
      <c r="M51" s="64">
        <v>1</v>
      </c>
      <c r="N51" s="64">
        <v>1</v>
      </c>
      <c r="O51" s="65">
        <v>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1338</v>
      </c>
      <c r="L52" s="64">
        <v>1288</v>
      </c>
      <c r="M52" s="64">
        <v>1218</v>
      </c>
      <c r="N52" s="64">
        <v>1175</v>
      </c>
      <c r="O52" s="65">
        <v>1134</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928</v>
      </c>
      <c r="L53" s="69">
        <v>1036</v>
      </c>
      <c r="M53" s="69">
        <v>1155</v>
      </c>
      <c r="N53" s="69">
        <v>1131</v>
      </c>
      <c r="O53" s="70">
        <v>1188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haNrIl6rbC9kuM1oyCWXaaiHW74fr3E9wQGNlfoxFhSYI2XzwQfCZOCaIQzQBTNdw8r+VOogZ8Mb7NOm1GcNw==" saltValue="7/IvYMwxj/+qeqK5F8v0Z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4" zoomScaleSheetLayoutView="100" workbookViewId="0">
      <selection activeCell="G63" sqref="G63"/>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531</v>
      </c>
      <c r="J40" s="103" t="s">
        <v>532</v>
      </c>
      <c r="K40" s="103" t="s">
        <v>533</v>
      </c>
      <c r="L40" s="103" t="s">
        <v>534</v>
      </c>
      <c r="M40" s="104" t="s">
        <v>535</v>
      </c>
    </row>
    <row r="41" spans="2:13" ht="27.75" customHeight="1" x14ac:dyDescent="0.15">
      <c r="B41" s="1196" t="s">
        <v>30</v>
      </c>
      <c r="C41" s="1197"/>
      <c r="D41" s="105"/>
      <c r="E41" s="1198" t="s">
        <v>31</v>
      </c>
      <c r="F41" s="1198"/>
      <c r="G41" s="1198"/>
      <c r="H41" s="1199"/>
      <c r="I41" s="343">
        <v>18863</v>
      </c>
      <c r="J41" s="344">
        <v>19076</v>
      </c>
      <c r="K41" s="344">
        <v>18307</v>
      </c>
      <c r="L41" s="344">
        <v>17565</v>
      </c>
      <c r="M41" s="345">
        <v>17846</v>
      </c>
    </row>
    <row r="42" spans="2:13" ht="27.75" customHeight="1" x14ac:dyDescent="0.15">
      <c r="B42" s="1186"/>
      <c r="C42" s="1187"/>
      <c r="D42" s="106"/>
      <c r="E42" s="1190" t="s">
        <v>32</v>
      </c>
      <c r="F42" s="1190"/>
      <c r="G42" s="1190"/>
      <c r="H42" s="1191"/>
      <c r="I42" s="346">
        <v>55</v>
      </c>
      <c r="J42" s="347">
        <v>27</v>
      </c>
      <c r="K42" s="347" t="s">
        <v>493</v>
      </c>
      <c r="L42" s="347" t="s">
        <v>493</v>
      </c>
      <c r="M42" s="348" t="s">
        <v>493</v>
      </c>
    </row>
    <row r="43" spans="2:13" ht="27.75" customHeight="1" x14ac:dyDescent="0.15">
      <c r="B43" s="1186"/>
      <c r="C43" s="1187"/>
      <c r="D43" s="106"/>
      <c r="E43" s="1190" t="s">
        <v>33</v>
      </c>
      <c r="F43" s="1190"/>
      <c r="G43" s="1190"/>
      <c r="H43" s="1191"/>
      <c r="I43" s="346">
        <v>2347</v>
      </c>
      <c r="J43" s="347">
        <v>2758</v>
      </c>
      <c r="K43" s="347">
        <v>2888</v>
      </c>
      <c r="L43" s="347">
        <v>3327</v>
      </c>
      <c r="M43" s="348">
        <v>2917</v>
      </c>
    </row>
    <row r="44" spans="2:13" ht="27.75" customHeight="1" x14ac:dyDescent="0.15">
      <c r="B44" s="1186"/>
      <c r="C44" s="1187"/>
      <c r="D44" s="106"/>
      <c r="E44" s="1190" t="s">
        <v>34</v>
      </c>
      <c r="F44" s="1190"/>
      <c r="G44" s="1190"/>
      <c r="H44" s="1191"/>
      <c r="I44" s="346">
        <v>962</v>
      </c>
      <c r="J44" s="347">
        <v>832</v>
      </c>
      <c r="K44" s="347">
        <v>711</v>
      </c>
      <c r="L44" s="347">
        <v>556</v>
      </c>
      <c r="M44" s="348">
        <v>336</v>
      </c>
    </row>
    <row r="45" spans="2:13" ht="27.75" customHeight="1" x14ac:dyDescent="0.15">
      <c r="B45" s="1186"/>
      <c r="C45" s="1187"/>
      <c r="D45" s="106"/>
      <c r="E45" s="1190" t="s">
        <v>35</v>
      </c>
      <c r="F45" s="1190"/>
      <c r="G45" s="1190"/>
      <c r="H45" s="1191"/>
      <c r="I45" s="346">
        <v>525</v>
      </c>
      <c r="J45" s="347">
        <v>338</v>
      </c>
      <c r="K45" s="347">
        <v>241</v>
      </c>
      <c r="L45" s="347">
        <v>147</v>
      </c>
      <c r="M45" s="348">
        <v>132</v>
      </c>
    </row>
    <row r="46" spans="2:13" ht="27.75" customHeight="1" x14ac:dyDescent="0.15">
      <c r="B46" s="1186"/>
      <c r="C46" s="1187"/>
      <c r="D46" s="107"/>
      <c r="E46" s="1190" t="s">
        <v>36</v>
      </c>
      <c r="F46" s="1190"/>
      <c r="G46" s="1190"/>
      <c r="H46" s="1191"/>
      <c r="I46" s="346" t="s">
        <v>493</v>
      </c>
      <c r="J46" s="347" t="s">
        <v>493</v>
      </c>
      <c r="K46" s="347" t="s">
        <v>493</v>
      </c>
      <c r="L46" s="347" t="s">
        <v>493</v>
      </c>
      <c r="M46" s="348" t="s">
        <v>493</v>
      </c>
    </row>
    <row r="47" spans="2:13" ht="27.75" customHeight="1" x14ac:dyDescent="0.15">
      <c r="B47" s="1186"/>
      <c r="C47" s="1187"/>
      <c r="D47" s="108"/>
      <c r="E47" s="1200" t="s">
        <v>37</v>
      </c>
      <c r="F47" s="1201"/>
      <c r="G47" s="1201"/>
      <c r="H47" s="1202"/>
      <c r="I47" s="346" t="s">
        <v>493</v>
      </c>
      <c r="J47" s="347" t="s">
        <v>493</v>
      </c>
      <c r="K47" s="347" t="s">
        <v>493</v>
      </c>
      <c r="L47" s="347" t="s">
        <v>493</v>
      </c>
      <c r="M47" s="348" t="s">
        <v>493</v>
      </c>
    </row>
    <row r="48" spans="2:13" ht="27.75" customHeight="1" x14ac:dyDescent="0.15">
      <c r="B48" s="1186"/>
      <c r="C48" s="1187"/>
      <c r="D48" s="106"/>
      <c r="E48" s="1190" t="s">
        <v>38</v>
      </c>
      <c r="F48" s="1190"/>
      <c r="G48" s="1190"/>
      <c r="H48" s="1191"/>
      <c r="I48" s="346" t="s">
        <v>493</v>
      </c>
      <c r="J48" s="347" t="s">
        <v>493</v>
      </c>
      <c r="K48" s="347" t="s">
        <v>493</v>
      </c>
      <c r="L48" s="347" t="s">
        <v>493</v>
      </c>
      <c r="M48" s="348" t="s">
        <v>493</v>
      </c>
    </row>
    <row r="49" spans="2:13" ht="27.75" customHeight="1" x14ac:dyDescent="0.15">
      <c r="B49" s="1188"/>
      <c r="C49" s="1189"/>
      <c r="D49" s="106"/>
      <c r="E49" s="1190" t="s">
        <v>39</v>
      </c>
      <c r="F49" s="1190"/>
      <c r="G49" s="1190"/>
      <c r="H49" s="1191"/>
      <c r="I49" s="346" t="s">
        <v>493</v>
      </c>
      <c r="J49" s="347" t="s">
        <v>493</v>
      </c>
      <c r="K49" s="347" t="s">
        <v>493</v>
      </c>
      <c r="L49" s="347" t="s">
        <v>493</v>
      </c>
      <c r="M49" s="348" t="s">
        <v>493</v>
      </c>
    </row>
    <row r="50" spans="2:13" ht="27.75" customHeight="1" x14ac:dyDescent="0.15">
      <c r="B50" s="1184" t="s">
        <v>40</v>
      </c>
      <c r="C50" s="1185"/>
      <c r="D50" s="109"/>
      <c r="E50" s="1190" t="s">
        <v>41</v>
      </c>
      <c r="F50" s="1190"/>
      <c r="G50" s="1190"/>
      <c r="H50" s="1191"/>
      <c r="I50" s="346">
        <v>4888</v>
      </c>
      <c r="J50" s="347">
        <v>5356</v>
      </c>
      <c r="K50" s="347">
        <v>5547</v>
      </c>
      <c r="L50" s="347">
        <v>4833</v>
      </c>
      <c r="M50" s="348">
        <v>4556</v>
      </c>
    </row>
    <row r="51" spans="2:13" ht="27.75" customHeight="1" x14ac:dyDescent="0.15">
      <c r="B51" s="1186"/>
      <c r="C51" s="1187"/>
      <c r="D51" s="106"/>
      <c r="E51" s="1190" t="s">
        <v>42</v>
      </c>
      <c r="F51" s="1190"/>
      <c r="G51" s="1190"/>
      <c r="H51" s="1191"/>
      <c r="I51" s="346">
        <v>998</v>
      </c>
      <c r="J51" s="347">
        <v>662</v>
      </c>
      <c r="K51" s="347">
        <v>651</v>
      </c>
      <c r="L51" s="347">
        <v>555</v>
      </c>
      <c r="M51" s="348">
        <v>908</v>
      </c>
    </row>
    <row r="52" spans="2:13" ht="27.75" customHeight="1" x14ac:dyDescent="0.15">
      <c r="B52" s="1188"/>
      <c r="C52" s="1189"/>
      <c r="D52" s="106"/>
      <c r="E52" s="1190" t="s">
        <v>43</v>
      </c>
      <c r="F52" s="1190"/>
      <c r="G52" s="1190"/>
      <c r="H52" s="1191"/>
      <c r="I52" s="346">
        <v>13881</v>
      </c>
      <c r="J52" s="347">
        <v>13720</v>
      </c>
      <c r="K52" s="347">
        <v>12995</v>
      </c>
      <c r="L52" s="347">
        <v>12939</v>
      </c>
      <c r="M52" s="348">
        <v>12902</v>
      </c>
    </row>
    <row r="53" spans="2:13" ht="27.75" customHeight="1" thickBot="1" x14ac:dyDescent="0.2">
      <c r="B53" s="1192" t="s">
        <v>19</v>
      </c>
      <c r="C53" s="1193"/>
      <c r="D53" s="110"/>
      <c r="E53" s="1194" t="s">
        <v>44</v>
      </c>
      <c r="F53" s="1194"/>
      <c r="G53" s="1194"/>
      <c r="H53" s="1195"/>
      <c r="I53" s="349">
        <v>2984</v>
      </c>
      <c r="J53" s="350">
        <v>3293</v>
      </c>
      <c r="K53" s="350">
        <v>2955</v>
      </c>
      <c r="L53" s="350">
        <v>3267</v>
      </c>
      <c r="M53" s="351">
        <v>2866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y1n8MYgcx0UjcPQTx95QQ0rKHHqJJw6QZLsLQTfF+ngzLsNbNN51MGs+nGaR+W+yKBMvywKCOtNSO5Hh8DjEvg==" saltValue="Du6hs6w8gnNZsvdhaxvHn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6"/>
  <sheetViews>
    <sheetView showGridLines="0" topLeftCell="A25" zoomScale="55" zoomScaleNormal="55" zoomScaleSheetLayoutView="100" workbookViewId="0">
      <selection activeCell="G63" sqref="G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533</v>
      </c>
      <c r="G54" s="119" t="s">
        <v>534</v>
      </c>
      <c r="H54" s="120" t="s">
        <v>535</v>
      </c>
    </row>
    <row r="55" spans="2:8" ht="52.5" customHeight="1" x14ac:dyDescent="0.15">
      <c r="B55" s="121"/>
      <c r="C55" s="1211" t="s">
        <v>46</v>
      </c>
      <c r="D55" s="1211"/>
      <c r="E55" s="1212"/>
      <c r="F55" s="352">
        <v>2300</v>
      </c>
      <c r="G55" s="352">
        <v>1750</v>
      </c>
      <c r="H55" s="353">
        <v>1100</v>
      </c>
    </row>
    <row r="56" spans="2:8" ht="52.5" customHeight="1" x14ac:dyDescent="0.15">
      <c r="B56" s="122"/>
      <c r="C56" s="1213" t="s">
        <v>47</v>
      </c>
      <c r="D56" s="1213"/>
      <c r="E56" s="1214"/>
      <c r="F56" s="354">
        <v>506</v>
      </c>
      <c r="G56" s="354">
        <v>557</v>
      </c>
      <c r="H56" s="355">
        <v>630</v>
      </c>
    </row>
    <row r="57" spans="2:8" ht="53.25" customHeight="1" x14ac:dyDescent="0.15">
      <c r="B57" s="122"/>
      <c r="C57" s="1215" t="s">
        <v>48</v>
      </c>
      <c r="D57" s="1215"/>
      <c r="E57" s="1216"/>
      <c r="F57" s="356">
        <v>2711</v>
      </c>
      <c r="G57" s="356">
        <v>2500</v>
      </c>
      <c r="H57" s="357">
        <v>2799</v>
      </c>
    </row>
    <row r="58" spans="2:8" ht="45.75" customHeight="1" x14ac:dyDescent="0.15">
      <c r="B58" s="123"/>
      <c r="C58" s="1203" t="s">
        <v>565</v>
      </c>
      <c r="D58" s="1204"/>
      <c r="E58" s="1205"/>
      <c r="F58" s="358">
        <v>804</v>
      </c>
      <c r="G58" s="358">
        <v>963</v>
      </c>
      <c r="H58" s="359">
        <v>1097</v>
      </c>
    </row>
    <row r="59" spans="2:8" ht="45.75" customHeight="1" x14ac:dyDescent="0.15">
      <c r="B59" s="123"/>
      <c r="C59" s="1203" t="s">
        <v>566</v>
      </c>
      <c r="D59" s="1204"/>
      <c r="E59" s="1205"/>
      <c r="F59" s="358">
        <v>1063</v>
      </c>
      <c r="G59" s="358">
        <v>663</v>
      </c>
      <c r="H59" s="359">
        <v>613</v>
      </c>
    </row>
    <row r="60" spans="2:8" ht="45.75" customHeight="1" x14ac:dyDescent="0.15">
      <c r="B60" s="123"/>
      <c r="C60" s="1203" t="s">
        <v>567</v>
      </c>
      <c r="D60" s="1204"/>
      <c r="E60" s="1205"/>
      <c r="F60" s="358">
        <v>405</v>
      </c>
      <c r="G60" s="358">
        <v>415</v>
      </c>
      <c r="H60" s="359">
        <v>424</v>
      </c>
    </row>
    <row r="61" spans="2:8" ht="45.75" customHeight="1" x14ac:dyDescent="0.15">
      <c r="B61" s="123"/>
      <c r="C61" s="1203" t="s">
        <v>568</v>
      </c>
      <c r="D61" s="1204"/>
      <c r="E61" s="1205"/>
      <c r="F61" s="358">
        <v>246</v>
      </c>
      <c r="G61" s="358">
        <v>245</v>
      </c>
      <c r="H61" s="359">
        <v>244</v>
      </c>
    </row>
    <row r="62" spans="2:8" ht="45.75" customHeight="1" thickBot="1" x14ac:dyDescent="0.2">
      <c r="B62" s="124"/>
      <c r="C62" s="1206" t="s">
        <v>569</v>
      </c>
      <c r="D62" s="1207"/>
      <c r="E62" s="1208"/>
      <c r="F62" s="360" t="s">
        <v>555</v>
      </c>
      <c r="G62" s="360" t="s">
        <v>555</v>
      </c>
      <c r="H62" s="361">
        <v>200</v>
      </c>
    </row>
    <row r="63" spans="2:8" ht="52.5" customHeight="1" thickBot="1" x14ac:dyDescent="0.2">
      <c r="B63" s="125"/>
      <c r="C63" s="1209" t="s">
        <v>49</v>
      </c>
      <c r="D63" s="1209"/>
      <c r="E63" s="1210"/>
      <c r="F63" s="362">
        <v>5517</v>
      </c>
      <c r="G63" s="362">
        <v>4806</v>
      </c>
      <c r="H63" s="363">
        <v>4529</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row r="73" s="1" customFormat="1" ht="13.5" hidden="1" customHeight="1" x14ac:dyDescent="0.15"/>
    <row r="74" s="1" customFormat="1" ht="13.5" hidden="1" customHeight="1" x14ac:dyDescent="0.15"/>
    <row r="75" s="1" customFormat="1" ht="13.5" hidden="1" customHeight="1" x14ac:dyDescent="0.15"/>
    <row r="76" s="1" customFormat="1" ht="13.5" hidden="1" customHeight="1" x14ac:dyDescent="0.15"/>
  </sheetData>
  <sheetProtection algorithmName="SHA-512" hashValue="8l1PCk7a/BkAZIRZr+H9VtZnmf4WZu4ihVyu17INM2wwvVBm0L4U4wj9RMFN8u1De0IyRZMe73Pzp3EL/undLw==" saltValue="mkgFdpq6BopXvZ6oz3TB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530</v>
      </c>
      <c r="G2" s="139"/>
      <c r="H2" s="140"/>
    </row>
    <row r="3" spans="1:8" x14ac:dyDescent="0.15">
      <c r="A3" s="136" t="s">
        <v>523</v>
      </c>
      <c r="B3" s="141"/>
      <c r="C3" s="142"/>
      <c r="D3" s="143">
        <v>73807</v>
      </c>
      <c r="E3" s="144"/>
      <c r="F3" s="145">
        <v>45483</v>
      </c>
      <c r="G3" s="146"/>
      <c r="H3" s="147"/>
    </row>
    <row r="4" spans="1:8" x14ac:dyDescent="0.15">
      <c r="A4" s="148"/>
      <c r="B4" s="149"/>
      <c r="C4" s="150"/>
      <c r="D4" s="151">
        <v>8858</v>
      </c>
      <c r="E4" s="152"/>
      <c r="F4" s="153">
        <v>24241</v>
      </c>
      <c r="G4" s="154"/>
      <c r="H4" s="155"/>
    </row>
    <row r="5" spans="1:8" x14ac:dyDescent="0.15">
      <c r="A5" s="136" t="s">
        <v>525</v>
      </c>
      <c r="B5" s="141"/>
      <c r="C5" s="142"/>
      <c r="D5" s="143">
        <v>65634</v>
      </c>
      <c r="E5" s="144"/>
      <c r="F5" s="145">
        <v>71871</v>
      </c>
      <c r="G5" s="146"/>
      <c r="H5" s="147"/>
    </row>
    <row r="6" spans="1:8" x14ac:dyDescent="0.15">
      <c r="A6" s="148"/>
      <c r="B6" s="149"/>
      <c r="C6" s="150"/>
      <c r="D6" s="151">
        <v>11829</v>
      </c>
      <c r="E6" s="152"/>
      <c r="F6" s="153">
        <v>38232</v>
      </c>
      <c r="G6" s="154"/>
      <c r="H6" s="155"/>
    </row>
    <row r="7" spans="1:8" x14ac:dyDescent="0.15">
      <c r="A7" s="136" t="s">
        <v>526</v>
      </c>
      <c r="B7" s="141"/>
      <c r="C7" s="142"/>
      <c r="D7" s="143">
        <v>45366</v>
      </c>
      <c r="E7" s="144"/>
      <c r="F7" s="145">
        <v>71807</v>
      </c>
      <c r="G7" s="146"/>
      <c r="H7" s="147"/>
    </row>
    <row r="8" spans="1:8" x14ac:dyDescent="0.15">
      <c r="A8" s="148"/>
      <c r="B8" s="149"/>
      <c r="C8" s="150"/>
      <c r="D8" s="151">
        <v>12063</v>
      </c>
      <c r="E8" s="152"/>
      <c r="F8" s="153">
        <v>37333</v>
      </c>
      <c r="G8" s="154"/>
      <c r="H8" s="155"/>
    </row>
    <row r="9" spans="1:8" x14ac:dyDescent="0.15">
      <c r="A9" s="136" t="s">
        <v>527</v>
      </c>
      <c r="B9" s="141"/>
      <c r="C9" s="142"/>
      <c r="D9" s="143">
        <v>51080</v>
      </c>
      <c r="E9" s="144"/>
      <c r="F9" s="145">
        <v>80821</v>
      </c>
      <c r="G9" s="146"/>
      <c r="H9" s="147"/>
    </row>
    <row r="10" spans="1:8" x14ac:dyDescent="0.15">
      <c r="A10" s="148"/>
      <c r="B10" s="149"/>
      <c r="C10" s="150"/>
      <c r="D10" s="151">
        <v>8514</v>
      </c>
      <c r="E10" s="152"/>
      <c r="F10" s="153">
        <v>49586</v>
      </c>
      <c r="G10" s="154"/>
      <c r="H10" s="155"/>
    </row>
    <row r="11" spans="1:8" x14ac:dyDescent="0.15">
      <c r="A11" s="136" t="s">
        <v>528</v>
      </c>
      <c r="B11" s="141"/>
      <c r="C11" s="142"/>
      <c r="D11" s="143">
        <v>69794</v>
      </c>
      <c r="E11" s="144"/>
      <c r="F11" s="145">
        <v>79840</v>
      </c>
      <c r="G11" s="146"/>
      <c r="H11" s="147"/>
    </row>
    <row r="12" spans="1:8" x14ac:dyDescent="0.15">
      <c r="A12" s="148"/>
      <c r="B12" s="149"/>
      <c r="C12" s="156"/>
      <c r="D12" s="151">
        <v>22178</v>
      </c>
      <c r="E12" s="152"/>
      <c r="F12" s="153">
        <v>45238</v>
      </c>
      <c r="G12" s="154"/>
      <c r="H12" s="155"/>
    </row>
    <row r="13" spans="1:8" x14ac:dyDescent="0.15">
      <c r="A13" s="136"/>
      <c r="B13" s="141"/>
      <c r="C13" s="157"/>
      <c r="D13" s="158">
        <v>61136</v>
      </c>
      <c r="E13" s="159"/>
      <c r="F13" s="160">
        <v>69964</v>
      </c>
      <c r="G13" s="161"/>
      <c r="H13" s="147"/>
    </row>
    <row r="14" spans="1:8" x14ac:dyDescent="0.15">
      <c r="A14" s="148"/>
      <c r="B14" s="149"/>
      <c r="C14" s="150"/>
      <c r="D14" s="151">
        <v>12688</v>
      </c>
      <c r="E14" s="152"/>
      <c r="F14" s="153">
        <v>38926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3.81</v>
      </c>
      <c r="C19" s="162">
        <f>ROUND(VALUE(SUBSTITUTE(実質収支比率等に係る経年分析!G$48,"▲","-")),2)</f>
        <v>6</v>
      </c>
      <c r="D19" s="162">
        <f>ROUND(VALUE(SUBSTITUTE(実質収支比率等に係る経年分析!H$48,"▲","-")),2)</f>
        <v>3.29</v>
      </c>
      <c r="E19" s="162">
        <f>ROUND(VALUE(SUBSTITUTE(実質収支比率等に係る経年分析!I$48,"▲","-")),2)</f>
        <v>6.37</v>
      </c>
      <c r="F19" s="162">
        <f>ROUND(VALUE(SUBSTITUTE(実質収支比率等に係る経年分析!J$48,"▲","-")),2)</f>
        <v>4.9800000000000004</v>
      </c>
    </row>
    <row r="20" spans="1:11" x14ac:dyDescent="0.15">
      <c r="A20" s="162" t="s">
        <v>53</v>
      </c>
      <c r="B20" s="162">
        <f>ROUND(VALUE(SUBSTITUTE(実質収支比率等に係る経年分析!F$47,"▲","-")),2)</f>
        <v>12.87</v>
      </c>
      <c r="C20" s="162">
        <f>ROUND(VALUE(SUBSTITUTE(実質収支比率等に係る経年分析!G$47,"▲","-")),2)</f>
        <v>15.34</v>
      </c>
      <c r="D20" s="162">
        <f>ROUND(VALUE(SUBSTITUTE(実質収支比率等に係る経年分析!H$47,"▲","-")),2)</f>
        <v>17.28</v>
      </c>
      <c r="E20" s="162">
        <f>ROUND(VALUE(SUBSTITUTE(実質収支比率等に係る経年分析!I$47,"▲","-")),2)</f>
        <v>12.86</v>
      </c>
      <c r="F20" s="162">
        <f>ROUND(VALUE(SUBSTITUTE(実質収支比率等に係る経年分析!J$47,"▲","-")),2)</f>
        <v>7.8</v>
      </c>
    </row>
    <row r="21" spans="1:11" x14ac:dyDescent="0.15">
      <c r="A21" s="162" t="s">
        <v>54</v>
      </c>
      <c r="B21" s="162">
        <f>IF(ISNUMBER(VALUE(SUBSTITUTE(実質収支比率等に係る経年分析!F$49,"▲","-"))),ROUND(VALUE(SUBSTITUTE(実質収支比率等に係る経年分析!F$49,"▲","-")),2),NA())</f>
        <v>-0.04</v>
      </c>
      <c r="C21" s="162">
        <f>IF(ISNUMBER(VALUE(SUBSTITUTE(実質収支比率等に係る経年分析!G$49,"▲","-"))),ROUND(VALUE(SUBSTITUTE(実質収支比率等に係る経年分析!G$49,"▲","-")),2),NA())</f>
        <v>2.44</v>
      </c>
      <c r="D21" s="162">
        <f>IF(ISNUMBER(VALUE(SUBSTITUTE(実質収支比率等に係る経年分析!H$49,"▲","-"))),ROUND(VALUE(SUBSTITUTE(実質収支比率等に係る経年分析!H$49,"▲","-")),2),NA())</f>
        <v>-4.76</v>
      </c>
      <c r="E21" s="162">
        <f>IF(ISNUMBER(VALUE(SUBSTITUTE(実質収支比率等に係る経年分析!I$49,"▲","-"))),ROUND(VALUE(SUBSTITUTE(実質収支比率等に係る経年分析!I$49,"▲","-")),2),NA())</f>
        <v>-2.72</v>
      </c>
      <c r="F21" s="162">
        <f>IF(ISNUMBER(VALUE(SUBSTITUTE(実質収支比率等に係る経年分析!J$49,"▲","-"))),ROUND(VALUE(SUBSTITUTE(実質収支比率等に係る経年分析!J$49,"▲","-")),2),NA())</f>
        <v>-8.9700000000000006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2.64</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0.05</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0.04</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人材育成事業特別会計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0.11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0.04</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0.03</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0.04</v>
      </c>
    </row>
    <row r="30" spans="1:11" x14ac:dyDescent="0.15">
      <c r="A30" s="163" t="str">
        <f>IF(連結実質赤字比率に係る赤字・黒字の構成分析!C$40="",NA(),連結実質赤字比率に係る赤字・黒字の構成分析!C$40)</f>
        <v>土地区画整理事業特別会計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0.32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0.04</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0.05</v>
      </c>
    </row>
    <row r="31" spans="1:11" x14ac:dyDescent="0.15">
      <c r="A31" s="163" t="str">
        <f>IF(連結実質赤字比率に係る赤字・黒字の構成分析!C$39="",NA(),連結実質赤字比率に係る赤字・黒字の構成分析!C$39)</f>
        <v>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0.48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1.82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1.08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1.06</v>
      </c>
    </row>
    <row r="32" spans="1:11" x14ac:dyDescent="0.15">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0.68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2.3199999999999998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1.25</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0.52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0.73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1.43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1.05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1.31</v>
      </c>
    </row>
    <row r="34" spans="1:16" x14ac:dyDescent="0.15">
      <c r="A34" s="163" t="str">
        <f>IF(連結実質赤字比率に係る赤字・黒字の構成分析!C$36="",NA(),連結実質赤字比率に係る赤字・黒字の構成分析!C$36)</f>
        <v>農業集落排水事業会計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1.69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1.63</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3.67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5.88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3.23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6.32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4.91</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10.64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11.99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13.21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14.3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16.100000000000001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1338</v>
      </c>
      <c r="E42" s="164"/>
      <c r="F42" s="164"/>
      <c r="G42" s="164">
        <f>'実質公債費比率（分子）の構造'!L$52</f>
        <v>1288</v>
      </c>
      <c r="H42" s="164"/>
      <c r="I42" s="164"/>
      <c r="J42" s="164">
        <f>'実質公債費比率（分子）の構造'!M$52</f>
        <v>1218</v>
      </c>
      <c r="K42" s="164"/>
      <c r="L42" s="164"/>
      <c r="M42" s="164">
        <f>'実質公債費比率（分子）の構造'!N$52</f>
        <v>1175</v>
      </c>
      <c r="N42" s="164"/>
      <c r="O42" s="164"/>
      <c r="P42" s="164">
        <f>'実質公債費比率（分子）の構造'!O$52</f>
        <v>1134</v>
      </c>
    </row>
    <row r="43" spans="1:16" x14ac:dyDescent="0.15">
      <c r="A43" s="164" t="s">
        <v>16</v>
      </c>
      <c r="B43" s="164">
        <f>'実質公債費比率（分子）の構造'!K$51</f>
        <v>0</v>
      </c>
      <c r="C43" s="164"/>
      <c r="D43" s="164"/>
      <c r="E43" s="164">
        <f>'実質公債費比率（分子）の構造'!L$51</f>
        <v>1</v>
      </c>
      <c r="F43" s="164"/>
      <c r="G43" s="164"/>
      <c r="H43" s="164">
        <f>'実質公債費比率（分子）の構造'!M$51</f>
        <v>1</v>
      </c>
      <c r="I43" s="164"/>
      <c r="J43" s="164"/>
      <c r="K43" s="164">
        <f>'実質公債費比率（分子）の構造'!N$51</f>
        <v>1</v>
      </c>
      <c r="L43" s="164"/>
      <c r="M43" s="164"/>
      <c r="N43" s="164">
        <f>'実質公債費比率（分子）の構造'!O$51</f>
        <v>1</v>
      </c>
      <c r="O43" s="164"/>
      <c r="P43" s="164"/>
    </row>
    <row r="44" spans="1:16" x14ac:dyDescent="0.15">
      <c r="A44" s="164" t="s">
        <v>62</v>
      </c>
      <c r="B44" s="164">
        <f>'実質公債費比率（分子）の構造'!K$50</f>
        <v>27</v>
      </c>
      <c r="C44" s="164"/>
      <c r="D44" s="164"/>
      <c r="E44" s="164">
        <f>'実質公債費比率（分子）の構造'!L$50</f>
        <v>27</v>
      </c>
      <c r="F44" s="164"/>
      <c r="G44" s="164"/>
      <c r="H44" s="164">
        <f>'実質公債費比率（分子）の構造'!M$50</f>
        <v>27</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97</v>
      </c>
      <c r="C45" s="164"/>
      <c r="D45" s="164"/>
      <c r="E45" s="164">
        <f>'実質公債費比率（分子）の構造'!L$49</f>
        <v>118</v>
      </c>
      <c r="F45" s="164"/>
      <c r="G45" s="164"/>
      <c r="H45" s="164">
        <f>'実質公債費比率（分子）の構造'!M$49</f>
        <v>116</v>
      </c>
      <c r="I45" s="164"/>
      <c r="J45" s="164"/>
      <c r="K45" s="164">
        <f>'実質公債費比率（分子）の構造'!N$49</f>
        <v>116</v>
      </c>
      <c r="L45" s="164"/>
      <c r="M45" s="164"/>
      <c r="N45" s="164">
        <f>'実質公債費比率（分子）の構造'!O$49</f>
        <v>100</v>
      </c>
      <c r="O45" s="164"/>
      <c r="P45" s="164"/>
    </row>
    <row r="46" spans="1:16" x14ac:dyDescent="0.15">
      <c r="A46" s="164" t="s">
        <v>64</v>
      </c>
      <c r="B46" s="164">
        <f>'実質公債費比率（分子）の構造'!K$48</f>
        <v>283</v>
      </c>
      <c r="C46" s="164"/>
      <c r="D46" s="164"/>
      <c r="E46" s="164">
        <f>'実質公債費比率（分子）の構造'!L$48</f>
        <v>285</v>
      </c>
      <c r="F46" s="164"/>
      <c r="G46" s="164"/>
      <c r="H46" s="164">
        <f>'実質公債費比率（分子）の構造'!M$48</f>
        <v>310</v>
      </c>
      <c r="I46" s="164"/>
      <c r="J46" s="164"/>
      <c r="K46" s="164">
        <f>'実質公債費比率（分子）の構造'!N$48</f>
        <v>316</v>
      </c>
      <c r="L46" s="164"/>
      <c r="M46" s="164"/>
      <c r="N46" s="164">
        <f>'実質公債費比率（分子）の構造'!O$48</f>
        <v>376</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1859</v>
      </c>
      <c r="C49" s="164"/>
      <c r="D49" s="164"/>
      <c r="E49" s="164">
        <f>'実質公債費比率（分子）の構造'!L$45</f>
        <v>1893</v>
      </c>
      <c r="F49" s="164"/>
      <c r="G49" s="164"/>
      <c r="H49" s="164">
        <f>'実質公債費比率（分子）の構造'!M$45</f>
        <v>1919</v>
      </c>
      <c r="I49" s="164"/>
      <c r="J49" s="164"/>
      <c r="K49" s="164">
        <f>'実質公債費比率（分子）の構造'!N$45</f>
        <v>1873</v>
      </c>
      <c r="L49" s="164"/>
      <c r="M49" s="164"/>
      <c r="N49" s="164">
        <f>'実質公債費比率（分子）の構造'!O$45</f>
        <v>1845</v>
      </c>
      <c r="O49" s="164"/>
      <c r="P49" s="164"/>
    </row>
    <row r="50" spans="1:16" x14ac:dyDescent="0.15">
      <c r="A50" s="164" t="s">
        <v>67</v>
      </c>
      <c r="B50" s="164" t="e">
        <f>NA()</f>
        <v>#N/A</v>
      </c>
      <c r="C50" s="164">
        <f>IF(ISNUMBER('実質公債費比率（分子）の構造'!K$53),'実質公債費比率（分子）の構造'!K$53,NA())</f>
        <v>928</v>
      </c>
      <c r="D50" s="164" t="e">
        <f>NA()</f>
        <v>#N/A</v>
      </c>
      <c r="E50" s="164" t="e">
        <f>NA()</f>
        <v>#N/A</v>
      </c>
      <c r="F50" s="164">
        <f>IF(ISNUMBER('実質公債費比率（分子）の構造'!L$53),'実質公債費比率（分子）の構造'!L$53,NA())</f>
        <v>1036</v>
      </c>
      <c r="G50" s="164" t="e">
        <f>NA()</f>
        <v>#N/A</v>
      </c>
      <c r="H50" s="164" t="e">
        <f>NA()</f>
        <v>#N/A</v>
      </c>
      <c r="I50" s="164">
        <f>IF(ISNUMBER('実質公債費比率（分子）の構造'!M$53),'実質公債費比率（分子）の構造'!M$53,NA())</f>
        <v>1155</v>
      </c>
      <c r="J50" s="164" t="e">
        <f>NA()</f>
        <v>#N/A</v>
      </c>
      <c r="K50" s="164" t="e">
        <f>NA()</f>
        <v>#N/A</v>
      </c>
      <c r="L50" s="164">
        <f>IF(ISNUMBER('実質公債費比率（分子）の構造'!N$53),'実質公債費比率（分子）の構造'!N$53,NA())</f>
        <v>1131</v>
      </c>
      <c r="M50" s="164" t="e">
        <f>NA()</f>
        <v>#N/A</v>
      </c>
      <c r="N50" s="164" t="e">
        <f>NA()</f>
        <v>#N/A</v>
      </c>
      <c r="O50" s="164">
        <f>IF(ISNUMBER('実質公債費比率（分子）の構造'!O$53),'実質公債費比率（分子）の構造'!O$53,NA())</f>
        <v>1188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13881</v>
      </c>
      <c r="E56" s="163"/>
      <c r="F56" s="163"/>
      <c r="G56" s="163">
        <f>'将来負担比率（分子）の構造'!J$52</f>
        <v>13720</v>
      </c>
      <c r="H56" s="163"/>
      <c r="I56" s="163"/>
      <c r="J56" s="163">
        <f>'将来負担比率（分子）の構造'!K$52</f>
        <v>12995</v>
      </c>
      <c r="K56" s="163"/>
      <c r="L56" s="163"/>
      <c r="M56" s="163">
        <f>'将来負担比率（分子）の構造'!L$52</f>
        <v>12939</v>
      </c>
      <c r="N56" s="163"/>
      <c r="O56" s="163"/>
      <c r="P56" s="163">
        <f>'将来負担比率（分子）の構造'!M$52</f>
        <v>12902</v>
      </c>
    </row>
    <row r="57" spans="1:16" x14ac:dyDescent="0.15">
      <c r="A57" s="163" t="s">
        <v>42</v>
      </c>
      <c r="B57" s="163"/>
      <c r="C57" s="163"/>
      <c r="D57" s="163">
        <f>'将来負担比率（分子）の構造'!I$51</f>
        <v>998</v>
      </c>
      <c r="E57" s="163"/>
      <c r="F57" s="163"/>
      <c r="G57" s="163">
        <f>'将来負担比率（分子）の構造'!J$51</f>
        <v>662</v>
      </c>
      <c r="H57" s="163"/>
      <c r="I57" s="163"/>
      <c r="J57" s="163">
        <f>'将来負担比率（分子）の構造'!K$51</f>
        <v>651</v>
      </c>
      <c r="K57" s="163"/>
      <c r="L57" s="163"/>
      <c r="M57" s="163">
        <f>'将来負担比率（分子）の構造'!L$51</f>
        <v>555</v>
      </c>
      <c r="N57" s="163"/>
      <c r="O57" s="163"/>
      <c r="P57" s="163">
        <f>'将来負担比率（分子）の構造'!M$51</f>
        <v>908</v>
      </c>
    </row>
    <row r="58" spans="1:16" x14ac:dyDescent="0.15">
      <c r="A58" s="163" t="s">
        <v>41</v>
      </c>
      <c r="B58" s="163"/>
      <c r="C58" s="163"/>
      <c r="D58" s="163">
        <f>'将来負担比率（分子）の構造'!I$50</f>
        <v>4888</v>
      </c>
      <c r="E58" s="163"/>
      <c r="F58" s="163"/>
      <c r="G58" s="163">
        <f>'将来負担比率（分子）の構造'!J$50</f>
        <v>5356</v>
      </c>
      <c r="H58" s="163"/>
      <c r="I58" s="163"/>
      <c r="J58" s="163">
        <f>'将来負担比率（分子）の構造'!K$50</f>
        <v>5547</v>
      </c>
      <c r="K58" s="163"/>
      <c r="L58" s="163"/>
      <c r="M58" s="163">
        <f>'将来負担比率（分子）の構造'!L$50</f>
        <v>4833</v>
      </c>
      <c r="N58" s="163"/>
      <c r="O58" s="163"/>
      <c r="P58" s="163">
        <f>'将来負担比率（分子）の構造'!M$50</f>
        <v>4556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525</v>
      </c>
      <c r="C62" s="163"/>
      <c r="D62" s="163"/>
      <c r="E62" s="163">
        <f>'将来負担比率（分子）の構造'!J$45</f>
        <v>338</v>
      </c>
      <c r="F62" s="163"/>
      <c r="G62" s="163"/>
      <c r="H62" s="163">
        <f>'将来負担比率（分子）の構造'!K$45</f>
        <v>241</v>
      </c>
      <c r="I62" s="163"/>
      <c r="J62" s="163"/>
      <c r="K62" s="163">
        <f>'将来負担比率（分子）の構造'!L$45</f>
        <v>147</v>
      </c>
      <c r="L62" s="163"/>
      <c r="M62" s="163"/>
      <c r="N62" s="163">
        <f>'将来負担比率（分子）の構造'!M$45</f>
        <v>132</v>
      </c>
      <c r="O62" s="163"/>
      <c r="P62" s="163"/>
    </row>
    <row r="63" spans="1:16" x14ac:dyDescent="0.15">
      <c r="A63" s="163" t="s">
        <v>34</v>
      </c>
      <c r="B63" s="163">
        <f>'将来負担比率（分子）の構造'!I$44</f>
        <v>962</v>
      </c>
      <c r="C63" s="163"/>
      <c r="D63" s="163"/>
      <c r="E63" s="163">
        <f>'将来負担比率（分子）の構造'!J$44</f>
        <v>832</v>
      </c>
      <c r="F63" s="163"/>
      <c r="G63" s="163"/>
      <c r="H63" s="163">
        <f>'将来負担比率（分子）の構造'!K$44</f>
        <v>711</v>
      </c>
      <c r="I63" s="163"/>
      <c r="J63" s="163"/>
      <c r="K63" s="163">
        <f>'将来負担比率（分子）の構造'!L$44</f>
        <v>556</v>
      </c>
      <c r="L63" s="163"/>
      <c r="M63" s="163"/>
      <c r="N63" s="163">
        <f>'将来負担比率（分子）の構造'!M$44</f>
        <v>336</v>
      </c>
      <c r="O63" s="163"/>
      <c r="P63" s="163"/>
    </row>
    <row r="64" spans="1:16" x14ac:dyDescent="0.15">
      <c r="A64" s="163" t="s">
        <v>33</v>
      </c>
      <c r="B64" s="163">
        <f>'将来負担比率（分子）の構造'!I$43</f>
        <v>2347</v>
      </c>
      <c r="C64" s="163"/>
      <c r="D64" s="163"/>
      <c r="E64" s="163">
        <f>'将来負担比率（分子）の構造'!J$43</f>
        <v>2758</v>
      </c>
      <c r="F64" s="163"/>
      <c r="G64" s="163"/>
      <c r="H64" s="163">
        <f>'将来負担比率（分子）の構造'!K$43</f>
        <v>2888</v>
      </c>
      <c r="I64" s="163"/>
      <c r="J64" s="163"/>
      <c r="K64" s="163">
        <f>'将来負担比率（分子）の構造'!L$43</f>
        <v>3327</v>
      </c>
      <c r="L64" s="163"/>
      <c r="M64" s="163"/>
      <c r="N64" s="163">
        <f>'将来負担比率（分子）の構造'!M$43</f>
        <v>2917</v>
      </c>
      <c r="O64" s="163"/>
      <c r="P64" s="163"/>
    </row>
    <row r="65" spans="1:16" x14ac:dyDescent="0.15">
      <c r="A65" s="163" t="s">
        <v>32</v>
      </c>
      <c r="B65" s="163">
        <f>'将来負担比率（分子）の構造'!I$42</f>
        <v>55</v>
      </c>
      <c r="C65" s="163"/>
      <c r="D65" s="163"/>
      <c r="E65" s="163">
        <f>'将来負担比率（分子）の構造'!J$42</f>
        <v>27</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18863</v>
      </c>
      <c r="C66" s="163"/>
      <c r="D66" s="163"/>
      <c r="E66" s="163">
        <f>'将来負担比率（分子）の構造'!J$41</f>
        <v>19076</v>
      </c>
      <c r="F66" s="163"/>
      <c r="G66" s="163"/>
      <c r="H66" s="163">
        <f>'将来負担比率（分子）の構造'!K$41</f>
        <v>18307</v>
      </c>
      <c r="I66" s="163"/>
      <c r="J66" s="163"/>
      <c r="K66" s="163">
        <f>'将来負担比率（分子）の構造'!L$41</f>
        <v>17565</v>
      </c>
      <c r="L66" s="163"/>
      <c r="M66" s="163"/>
      <c r="N66" s="163">
        <f>'将来負担比率（分子）の構造'!M$41</f>
        <v>17846</v>
      </c>
      <c r="O66" s="163"/>
      <c r="P66" s="163"/>
    </row>
    <row r="67" spans="1:16" x14ac:dyDescent="0.15">
      <c r="A67" s="163" t="s">
        <v>71</v>
      </c>
      <c r="B67" s="163" t="e">
        <f>NA()</f>
        <v>#N/A</v>
      </c>
      <c r="C67" s="163">
        <f>IF(ISNUMBER('将来負担比率（分子）の構造'!I$53), IF('将来負担比率（分子）の構造'!I$53 &lt; 0, 0, '将来負担比率（分子）の構造'!I$53), NA())</f>
        <v>2984</v>
      </c>
      <c r="D67" s="163" t="e">
        <f>NA()</f>
        <v>#N/A</v>
      </c>
      <c r="E67" s="163" t="e">
        <f>NA()</f>
        <v>#N/A</v>
      </c>
      <c r="F67" s="163">
        <f>IF(ISNUMBER('将来負担比率（分子）の構造'!J$53), IF('将来負担比率（分子）の構造'!J$53 &lt; 0, 0, '将来負担比率（分子）の構造'!J$53), NA())</f>
        <v>3293</v>
      </c>
      <c r="G67" s="163" t="e">
        <f>NA()</f>
        <v>#N/A</v>
      </c>
      <c r="H67" s="163" t="e">
        <f>NA()</f>
        <v>#N/A</v>
      </c>
      <c r="I67" s="163">
        <f>IF(ISNUMBER('将来負担比率（分子）の構造'!K$53), IF('将来負担比率（分子）の構造'!K$53 &lt; 0, 0, '将来負担比率（分子）の構造'!K$53), NA())</f>
        <v>2955</v>
      </c>
      <c r="J67" s="163" t="e">
        <f>NA()</f>
        <v>#N/A</v>
      </c>
      <c r="K67" s="163" t="e">
        <f>NA()</f>
        <v>#N/A</v>
      </c>
      <c r="L67" s="163">
        <f>IF(ISNUMBER('将来負担比率（分子）の構造'!L$53), IF('将来負担比率（分子）の構造'!L$53 &lt; 0, 0, '将来負担比率（分子）の構造'!L$53), NA())</f>
        <v>3267</v>
      </c>
      <c r="M67" s="163" t="e">
        <f>NA()</f>
        <v>#N/A</v>
      </c>
      <c r="N67" s="163" t="e">
        <f>NA()</f>
        <v>#N/A</v>
      </c>
      <c r="O67" s="163">
        <f>IF(ISNUMBER('将来負担比率（分子）の構造'!M$53), IF('将来負担比率（分子）の構造'!M$53 &lt; 0, 0, '将来負担比率（分子）の構造'!M$53), NA())</f>
        <v>2866</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2300</v>
      </c>
      <c r="C72" s="167">
        <f>基金残高に係る経年分析!G55</f>
        <v>1750</v>
      </c>
      <c r="D72" s="167">
        <f>基金残高に係る経年分析!H55</f>
        <v>1100</v>
      </c>
    </row>
    <row r="73" spans="1:16" x14ac:dyDescent="0.15">
      <c r="A73" s="166" t="s">
        <v>74</v>
      </c>
      <c r="B73" s="167">
        <f>基金残高に係る経年分析!F56</f>
        <v>506</v>
      </c>
      <c r="C73" s="167">
        <f>基金残高に係る経年分析!G56</f>
        <v>557</v>
      </c>
      <c r="D73" s="167">
        <f>基金残高に係る経年分析!H56</f>
        <v>630</v>
      </c>
    </row>
    <row r="74" spans="1:16" x14ac:dyDescent="0.15">
      <c r="A74" s="166" t="s">
        <v>75</v>
      </c>
      <c r="B74" s="167">
        <f>基金残高に係る経年分析!F57</f>
        <v>2711</v>
      </c>
      <c r="C74" s="167">
        <f>基金残高に係る経年分析!G57</f>
        <v>2500</v>
      </c>
      <c r="D74" s="167">
        <f>基金残高に係る経年分析!H57</f>
        <v>2799</v>
      </c>
    </row>
  </sheetData>
  <sheetProtection algorithmName="SHA-512" hashValue="vaOPZjfHkWNwIlaYo9RofKNJabqwkugWshgIFid7XR+7XvgRbtSnoi03KAjfAu0Uq6gfApXwsTcQki0T6QbkkA==" saltValue="TsfHCB741XIuLXpzJ8HDKw==" spinCount="100000" sheet="1" objects="1" scenarios="1"/>
  <phoneticPr fontId="2"/>
  <pageMargins left="0.78700000000000003" right="0.78700000000000003" top="0.98399999999999999" bottom="0.98399999999999999" header="0.51200000000000001" footer="0.51200000000000001"/>
  <pageSetup paperSize="9" orientation="portrait"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6619534</v>
      </c>
      <c r="S5" s="674"/>
      <c r="T5" s="674"/>
      <c r="U5" s="674"/>
      <c r="V5" s="674"/>
      <c r="W5" s="674"/>
      <c r="X5" s="674"/>
      <c r="Y5" s="702"/>
      <c r="Z5" s="715">
        <v>18</v>
      </c>
      <c r="AA5" s="715"/>
      <c r="AB5" s="715"/>
      <c r="AC5" s="715"/>
      <c r="AD5" s="716">
        <v>6619534</v>
      </c>
      <c r="AE5" s="716"/>
      <c r="AF5" s="716"/>
      <c r="AG5" s="716"/>
      <c r="AH5" s="716"/>
      <c r="AI5" s="716"/>
      <c r="AJ5" s="716"/>
      <c r="AK5" s="716"/>
      <c r="AL5" s="703">
        <v>45.9</v>
      </c>
      <c r="AM5" s="685"/>
      <c r="AN5" s="685"/>
      <c r="AO5" s="704"/>
      <c r="AP5" s="676" t="s">
        <v>216</v>
      </c>
      <c r="AQ5" s="677"/>
      <c r="AR5" s="677"/>
      <c r="AS5" s="677"/>
      <c r="AT5" s="677"/>
      <c r="AU5" s="677"/>
      <c r="AV5" s="677"/>
      <c r="AW5" s="677"/>
      <c r="AX5" s="677"/>
      <c r="AY5" s="677"/>
      <c r="AZ5" s="677"/>
      <c r="BA5" s="677"/>
      <c r="BB5" s="677"/>
      <c r="BC5" s="677"/>
      <c r="BD5" s="677"/>
      <c r="BE5" s="677"/>
      <c r="BF5" s="678"/>
      <c r="BG5" s="621">
        <v>6619534</v>
      </c>
      <c r="BH5" s="622"/>
      <c r="BI5" s="622"/>
      <c r="BJ5" s="622"/>
      <c r="BK5" s="622"/>
      <c r="BL5" s="622"/>
      <c r="BM5" s="622"/>
      <c r="BN5" s="623"/>
      <c r="BO5" s="659">
        <v>100</v>
      </c>
      <c r="BP5" s="659"/>
      <c r="BQ5" s="659"/>
      <c r="BR5" s="659"/>
      <c r="BS5" s="660" t="s">
        <v>121</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18" t="s">
        <v>220</v>
      </c>
      <c r="C6" s="619"/>
      <c r="D6" s="619"/>
      <c r="E6" s="619"/>
      <c r="F6" s="619"/>
      <c r="G6" s="619"/>
      <c r="H6" s="619"/>
      <c r="I6" s="619"/>
      <c r="J6" s="619"/>
      <c r="K6" s="619"/>
      <c r="L6" s="619"/>
      <c r="M6" s="619"/>
      <c r="N6" s="619"/>
      <c r="O6" s="619"/>
      <c r="P6" s="619"/>
      <c r="Q6" s="620"/>
      <c r="R6" s="621">
        <v>145062</v>
      </c>
      <c r="S6" s="622"/>
      <c r="T6" s="622"/>
      <c r="U6" s="622"/>
      <c r="V6" s="622"/>
      <c r="W6" s="622"/>
      <c r="X6" s="622"/>
      <c r="Y6" s="623"/>
      <c r="Z6" s="659">
        <v>0.4</v>
      </c>
      <c r="AA6" s="659"/>
      <c r="AB6" s="659"/>
      <c r="AC6" s="659"/>
      <c r="AD6" s="660">
        <v>145062</v>
      </c>
      <c r="AE6" s="660"/>
      <c r="AF6" s="660"/>
      <c r="AG6" s="660"/>
      <c r="AH6" s="660"/>
      <c r="AI6" s="660"/>
      <c r="AJ6" s="660"/>
      <c r="AK6" s="660"/>
      <c r="AL6" s="624">
        <v>1</v>
      </c>
      <c r="AM6" s="625"/>
      <c r="AN6" s="625"/>
      <c r="AO6" s="661"/>
      <c r="AP6" s="618" t="s">
        <v>221</v>
      </c>
      <c r="AQ6" s="619"/>
      <c r="AR6" s="619"/>
      <c r="AS6" s="619"/>
      <c r="AT6" s="619"/>
      <c r="AU6" s="619"/>
      <c r="AV6" s="619"/>
      <c r="AW6" s="619"/>
      <c r="AX6" s="619"/>
      <c r="AY6" s="619"/>
      <c r="AZ6" s="619"/>
      <c r="BA6" s="619"/>
      <c r="BB6" s="619"/>
      <c r="BC6" s="619"/>
      <c r="BD6" s="619"/>
      <c r="BE6" s="619"/>
      <c r="BF6" s="620"/>
      <c r="BG6" s="621">
        <v>6619534</v>
      </c>
      <c r="BH6" s="622"/>
      <c r="BI6" s="622"/>
      <c r="BJ6" s="622"/>
      <c r="BK6" s="622"/>
      <c r="BL6" s="622"/>
      <c r="BM6" s="622"/>
      <c r="BN6" s="623"/>
      <c r="BO6" s="659">
        <v>100</v>
      </c>
      <c r="BP6" s="659"/>
      <c r="BQ6" s="659"/>
      <c r="BR6" s="659"/>
      <c r="BS6" s="660" t="s">
        <v>121</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241855</v>
      </c>
      <c r="CS6" s="622"/>
      <c r="CT6" s="622"/>
      <c r="CU6" s="622"/>
      <c r="CV6" s="622"/>
      <c r="CW6" s="622"/>
      <c r="CX6" s="622"/>
      <c r="CY6" s="623"/>
      <c r="CZ6" s="703">
        <v>0.7</v>
      </c>
      <c r="DA6" s="685"/>
      <c r="DB6" s="685"/>
      <c r="DC6" s="705"/>
      <c r="DD6" s="627" t="s">
        <v>121</v>
      </c>
      <c r="DE6" s="622"/>
      <c r="DF6" s="622"/>
      <c r="DG6" s="622"/>
      <c r="DH6" s="622"/>
      <c r="DI6" s="622"/>
      <c r="DJ6" s="622"/>
      <c r="DK6" s="622"/>
      <c r="DL6" s="622"/>
      <c r="DM6" s="622"/>
      <c r="DN6" s="622"/>
      <c r="DO6" s="622"/>
      <c r="DP6" s="623"/>
      <c r="DQ6" s="627">
        <v>241855</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1508</v>
      </c>
      <c r="S7" s="622"/>
      <c r="T7" s="622"/>
      <c r="U7" s="622"/>
      <c r="V7" s="622"/>
      <c r="W7" s="622"/>
      <c r="X7" s="622"/>
      <c r="Y7" s="623"/>
      <c r="Z7" s="659">
        <v>0</v>
      </c>
      <c r="AA7" s="659"/>
      <c r="AB7" s="659"/>
      <c r="AC7" s="659"/>
      <c r="AD7" s="660">
        <v>1508</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2476508</v>
      </c>
      <c r="BH7" s="622"/>
      <c r="BI7" s="622"/>
      <c r="BJ7" s="622"/>
      <c r="BK7" s="622"/>
      <c r="BL7" s="622"/>
      <c r="BM7" s="622"/>
      <c r="BN7" s="623"/>
      <c r="BO7" s="659">
        <v>37.4</v>
      </c>
      <c r="BP7" s="659"/>
      <c r="BQ7" s="659"/>
      <c r="BR7" s="659"/>
      <c r="BS7" s="660" t="s">
        <v>121</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4537551</v>
      </c>
      <c r="CS7" s="622"/>
      <c r="CT7" s="622"/>
      <c r="CU7" s="622"/>
      <c r="CV7" s="622"/>
      <c r="CW7" s="622"/>
      <c r="CX7" s="622"/>
      <c r="CY7" s="623"/>
      <c r="CZ7" s="659">
        <v>12.7</v>
      </c>
      <c r="DA7" s="659"/>
      <c r="DB7" s="659"/>
      <c r="DC7" s="659"/>
      <c r="DD7" s="627">
        <v>661477</v>
      </c>
      <c r="DE7" s="622"/>
      <c r="DF7" s="622"/>
      <c r="DG7" s="622"/>
      <c r="DH7" s="622"/>
      <c r="DI7" s="622"/>
      <c r="DJ7" s="622"/>
      <c r="DK7" s="622"/>
      <c r="DL7" s="622"/>
      <c r="DM7" s="622"/>
      <c r="DN7" s="622"/>
      <c r="DO7" s="622"/>
      <c r="DP7" s="623"/>
      <c r="DQ7" s="627">
        <v>2356073</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15241</v>
      </c>
      <c r="S8" s="622"/>
      <c r="T8" s="622"/>
      <c r="U8" s="622"/>
      <c r="V8" s="622"/>
      <c r="W8" s="622"/>
      <c r="X8" s="622"/>
      <c r="Y8" s="623"/>
      <c r="Z8" s="659">
        <v>0</v>
      </c>
      <c r="AA8" s="659"/>
      <c r="AB8" s="659"/>
      <c r="AC8" s="659"/>
      <c r="AD8" s="660">
        <v>15241</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86014</v>
      </c>
      <c r="BH8" s="622"/>
      <c r="BI8" s="622"/>
      <c r="BJ8" s="622"/>
      <c r="BK8" s="622"/>
      <c r="BL8" s="622"/>
      <c r="BM8" s="622"/>
      <c r="BN8" s="623"/>
      <c r="BO8" s="659">
        <v>1.3</v>
      </c>
      <c r="BP8" s="659"/>
      <c r="BQ8" s="659"/>
      <c r="BR8" s="659"/>
      <c r="BS8" s="660" t="s">
        <v>121</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18549266</v>
      </c>
      <c r="CS8" s="622"/>
      <c r="CT8" s="622"/>
      <c r="CU8" s="622"/>
      <c r="CV8" s="622"/>
      <c r="CW8" s="622"/>
      <c r="CX8" s="622"/>
      <c r="CY8" s="623"/>
      <c r="CZ8" s="659">
        <v>51.8</v>
      </c>
      <c r="DA8" s="659"/>
      <c r="DB8" s="659"/>
      <c r="DC8" s="659"/>
      <c r="DD8" s="627">
        <v>204481</v>
      </c>
      <c r="DE8" s="622"/>
      <c r="DF8" s="622"/>
      <c r="DG8" s="622"/>
      <c r="DH8" s="622"/>
      <c r="DI8" s="622"/>
      <c r="DJ8" s="622"/>
      <c r="DK8" s="622"/>
      <c r="DL8" s="622"/>
      <c r="DM8" s="622"/>
      <c r="DN8" s="622"/>
      <c r="DO8" s="622"/>
      <c r="DP8" s="623"/>
      <c r="DQ8" s="627">
        <v>8071580</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33958</v>
      </c>
      <c r="S9" s="622"/>
      <c r="T9" s="622"/>
      <c r="U9" s="622"/>
      <c r="V9" s="622"/>
      <c r="W9" s="622"/>
      <c r="X9" s="622"/>
      <c r="Y9" s="623"/>
      <c r="Z9" s="659">
        <v>0.1</v>
      </c>
      <c r="AA9" s="659"/>
      <c r="AB9" s="659"/>
      <c r="AC9" s="659"/>
      <c r="AD9" s="660">
        <v>33958</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2026729</v>
      </c>
      <c r="BH9" s="622"/>
      <c r="BI9" s="622"/>
      <c r="BJ9" s="622"/>
      <c r="BK9" s="622"/>
      <c r="BL9" s="622"/>
      <c r="BM9" s="622"/>
      <c r="BN9" s="623"/>
      <c r="BO9" s="659">
        <v>30.6</v>
      </c>
      <c r="BP9" s="659"/>
      <c r="BQ9" s="659"/>
      <c r="BR9" s="659"/>
      <c r="BS9" s="660" t="s">
        <v>121</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1933647</v>
      </c>
      <c r="CS9" s="622"/>
      <c r="CT9" s="622"/>
      <c r="CU9" s="622"/>
      <c r="CV9" s="622"/>
      <c r="CW9" s="622"/>
      <c r="CX9" s="622"/>
      <c r="CY9" s="623"/>
      <c r="CZ9" s="659">
        <v>5.4</v>
      </c>
      <c r="DA9" s="659"/>
      <c r="DB9" s="659"/>
      <c r="DC9" s="659"/>
      <c r="DD9" s="627" t="s">
        <v>121</v>
      </c>
      <c r="DE9" s="622"/>
      <c r="DF9" s="622"/>
      <c r="DG9" s="622"/>
      <c r="DH9" s="622"/>
      <c r="DI9" s="622"/>
      <c r="DJ9" s="622"/>
      <c r="DK9" s="622"/>
      <c r="DL9" s="622"/>
      <c r="DM9" s="622"/>
      <c r="DN9" s="622"/>
      <c r="DO9" s="622"/>
      <c r="DP9" s="623"/>
      <c r="DQ9" s="627">
        <v>1529560</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149368</v>
      </c>
      <c r="BH10" s="622"/>
      <c r="BI10" s="622"/>
      <c r="BJ10" s="622"/>
      <c r="BK10" s="622"/>
      <c r="BL10" s="622"/>
      <c r="BM10" s="622"/>
      <c r="BN10" s="623"/>
      <c r="BO10" s="659">
        <v>2.2999999999999998</v>
      </c>
      <c r="BP10" s="659"/>
      <c r="BQ10" s="659"/>
      <c r="BR10" s="659"/>
      <c r="BS10" s="660" t="s">
        <v>121</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16047</v>
      </c>
      <c r="CS10" s="622"/>
      <c r="CT10" s="622"/>
      <c r="CU10" s="622"/>
      <c r="CV10" s="622"/>
      <c r="CW10" s="622"/>
      <c r="CX10" s="622"/>
      <c r="CY10" s="623"/>
      <c r="CZ10" s="659">
        <v>0</v>
      </c>
      <c r="DA10" s="659"/>
      <c r="DB10" s="659"/>
      <c r="DC10" s="659"/>
      <c r="DD10" s="627" t="s">
        <v>121</v>
      </c>
      <c r="DE10" s="622"/>
      <c r="DF10" s="622"/>
      <c r="DG10" s="622"/>
      <c r="DH10" s="622"/>
      <c r="DI10" s="622"/>
      <c r="DJ10" s="622"/>
      <c r="DK10" s="622"/>
      <c r="DL10" s="622"/>
      <c r="DM10" s="622"/>
      <c r="DN10" s="622"/>
      <c r="DO10" s="622"/>
      <c r="DP10" s="623"/>
      <c r="DQ10" s="627">
        <v>16047</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1500011</v>
      </c>
      <c r="S11" s="622"/>
      <c r="T11" s="622"/>
      <c r="U11" s="622"/>
      <c r="V11" s="622"/>
      <c r="W11" s="622"/>
      <c r="X11" s="622"/>
      <c r="Y11" s="623"/>
      <c r="Z11" s="624">
        <v>4.0999999999999996</v>
      </c>
      <c r="AA11" s="625"/>
      <c r="AB11" s="625"/>
      <c r="AC11" s="626"/>
      <c r="AD11" s="627">
        <v>1500011</v>
      </c>
      <c r="AE11" s="622"/>
      <c r="AF11" s="622"/>
      <c r="AG11" s="622"/>
      <c r="AH11" s="622"/>
      <c r="AI11" s="622"/>
      <c r="AJ11" s="622"/>
      <c r="AK11" s="623"/>
      <c r="AL11" s="624">
        <v>10.4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214397</v>
      </c>
      <c r="BH11" s="622"/>
      <c r="BI11" s="622"/>
      <c r="BJ11" s="622"/>
      <c r="BK11" s="622"/>
      <c r="BL11" s="622"/>
      <c r="BM11" s="622"/>
      <c r="BN11" s="623"/>
      <c r="BO11" s="659">
        <v>3.2</v>
      </c>
      <c r="BP11" s="659"/>
      <c r="BQ11" s="659"/>
      <c r="BR11" s="659"/>
      <c r="BS11" s="660" t="s">
        <v>121</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1315410</v>
      </c>
      <c r="CS11" s="622"/>
      <c r="CT11" s="622"/>
      <c r="CU11" s="622"/>
      <c r="CV11" s="622"/>
      <c r="CW11" s="622"/>
      <c r="CX11" s="622"/>
      <c r="CY11" s="623"/>
      <c r="CZ11" s="659">
        <v>3.7</v>
      </c>
      <c r="DA11" s="659"/>
      <c r="DB11" s="659"/>
      <c r="DC11" s="659"/>
      <c r="DD11" s="627">
        <v>603623</v>
      </c>
      <c r="DE11" s="622"/>
      <c r="DF11" s="622"/>
      <c r="DG11" s="622"/>
      <c r="DH11" s="622"/>
      <c r="DI11" s="622"/>
      <c r="DJ11" s="622"/>
      <c r="DK11" s="622"/>
      <c r="DL11" s="622"/>
      <c r="DM11" s="622"/>
      <c r="DN11" s="622"/>
      <c r="DO11" s="622"/>
      <c r="DP11" s="623"/>
      <c r="DQ11" s="627">
        <v>491325</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55586</v>
      </c>
      <c r="S12" s="622"/>
      <c r="T12" s="622"/>
      <c r="U12" s="622"/>
      <c r="V12" s="622"/>
      <c r="W12" s="622"/>
      <c r="X12" s="622"/>
      <c r="Y12" s="623"/>
      <c r="Z12" s="659">
        <v>0.2</v>
      </c>
      <c r="AA12" s="659"/>
      <c r="AB12" s="659"/>
      <c r="AC12" s="659"/>
      <c r="AD12" s="660">
        <v>55586</v>
      </c>
      <c r="AE12" s="660"/>
      <c r="AF12" s="660"/>
      <c r="AG12" s="660"/>
      <c r="AH12" s="660"/>
      <c r="AI12" s="660"/>
      <c r="AJ12" s="660"/>
      <c r="AK12" s="660"/>
      <c r="AL12" s="624">
        <v>0.4</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3595161</v>
      </c>
      <c r="BH12" s="622"/>
      <c r="BI12" s="622"/>
      <c r="BJ12" s="622"/>
      <c r="BK12" s="622"/>
      <c r="BL12" s="622"/>
      <c r="BM12" s="622"/>
      <c r="BN12" s="623"/>
      <c r="BO12" s="659">
        <v>54.3</v>
      </c>
      <c r="BP12" s="659"/>
      <c r="BQ12" s="659"/>
      <c r="BR12" s="659"/>
      <c r="BS12" s="660" t="s">
        <v>121</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227570</v>
      </c>
      <c r="CS12" s="622"/>
      <c r="CT12" s="622"/>
      <c r="CU12" s="622"/>
      <c r="CV12" s="622"/>
      <c r="CW12" s="622"/>
      <c r="CX12" s="622"/>
      <c r="CY12" s="623"/>
      <c r="CZ12" s="659">
        <v>0.6</v>
      </c>
      <c r="DA12" s="659"/>
      <c r="DB12" s="659"/>
      <c r="DC12" s="659"/>
      <c r="DD12" s="627" t="s">
        <v>121</v>
      </c>
      <c r="DE12" s="622"/>
      <c r="DF12" s="622"/>
      <c r="DG12" s="622"/>
      <c r="DH12" s="622"/>
      <c r="DI12" s="622"/>
      <c r="DJ12" s="622"/>
      <c r="DK12" s="622"/>
      <c r="DL12" s="622"/>
      <c r="DM12" s="622"/>
      <c r="DN12" s="622"/>
      <c r="DO12" s="622"/>
      <c r="DP12" s="623"/>
      <c r="DQ12" s="627">
        <v>185962</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3541811</v>
      </c>
      <c r="BH13" s="622"/>
      <c r="BI13" s="622"/>
      <c r="BJ13" s="622"/>
      <c r="BK13" s="622"/>
      <c r="BL13" s="622"/>
      <c r="BM13" s="622"/>
      <c r="BN13" s="623"/>
      <c r="BO13" s="659">
        <v>53.5</v>
      </c>
      <c r="BP13" s="659"/>
      <c r="BQ13" s="659"/>
      <c r="BR13" s="659"/>
      <c r="BS13" s="660" t="s">
        <v>121</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3772561</v>
      </c>
      <c r="CS13" s="622"/>
      <c r="CT13" s="622"/>
      <c r="CU13" s="622"/>
      <c r="CV13" s="622"/>
      <c r="CW13" s="622"/>
      <c r="CX13" s="622"/>
      <c r="CY13" s="623"/>
      <c r="CZ13" s="659">
        <v>10.5</v>
      </c>
      <c r="DA13" s="659"/>
      <c r="DB13" s="659"/>
      <c r="DC13" s="659"/>
      <c r="DD13" s="627">
        <v>2514010</v>
      </c>
      <c r="DE13" s="622"/>
      <c r="DF13" s="622"/>
      <c r="DG13" s="622"/>
      <c r="DH13" s="622"/>
      <c r="DI13" s="622"/>
      <c r="DJ13" s="622"/>
      <c r="DK13" s="622"/>
      <c r="DL13" s="622"/>
      <c r="DM13" s="622"/>
      <c r="DN13" s="622"/>
      <c r="DO13" s="622"/>
      <c r="DP13" s="623"/>
      <c r="DQ13" s="627">
        <v>970202</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278728</v>
      </c>
      <c r="BH14" s="622"/>
      <c r="BI14" s="622"/>
      <c r="BJ14" s="622"/>
      <c r="BK14" s="622"/>
      <c r="BL14" s="622"/>
      <c r="BM14" s="622"/>
      <c r="BN14" s="623"/>
      <c r="BO14" s="659">
        <v>4.2</v>
      </c>
      <c r="BP14" s="659"/>
      <c r="BQ14" s="659"/>
      <c r="BR14" s="659"/>
      <c r="BS14" s="660" t="s">
        <v>121</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614739</v>
      </c>
      <c r="CS14" s="622"/>
      <c r="CT14" s="622"/>
      <c r="CU14" s="622"/>
      <c r="CV14" s="622"/>
      <c r="CW14" s="622"/>
      <c r="CX14" s="622"/>
      <c r="CY14" s="623"/>
      <c r="CZ14" s="659">
        <v>1.7</v>
      </c>
      <c r="DA14" s="659"/>
      <c r="DB14" s="659"/>
      <c r="DC14" s="659"/>
      <c r="DD14" s="627">
        <v>72464</v>
      </c>
      <c r="DE14" s="622"/>
      <c r="DF14" s="622"/>
      <c r="DG14" s="622"/>
      <c r="DH14" s="622"/>
      <c r="DI14" s="622"/>
      <c r="DJ14" s="622"/>
      <c r="DK14" s="622"/>
      <c r="DL14" s="622"/>
      <c r="DM14" s="622"/>
      <c r="DN14" s="622"/>
      <c r="DO14" s="622"/>
      <c r="DP14" s="623"/>
      <c r="DQ14" s="627">
        <v>540526</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16527</v>
      </c>
      <c r="S15" s="622"/>
      <c r="T15" s="622"/>
      <c r="U15" s="622"/>
      <c r="V15" s="622"/>
      <c r="W15" s="622"/>
      <c r="X15" s="622"/>
      <c r="Y15" s="623"/>
      <c r="Z15" s="659">
        <v>0</v>
      </c>
      <c r="AA15" s="659"/>
      <c r="AB15" s="659"/>
      <c r="AC15" s="659"/>
      <c r="AD15" s="660">
        <v>16527</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268476</v>
      </c>
      <c r="BH15" s="622"/>
      <c r="BI15" s="622"/>
      <c r="BJ15" s="622"/>
      <c r="BK15" s="622"/>
      <c r="BL15" s="622"/>
      <c r="BM15" s="622"/>
      <c r="BN15" s="623"/>
      <c r="BO15" s="659">
        <v>4.0999999999999996</v>
      </c>
      <c r="BP15" s="659"/>
      <c r="BQ15" s="659"/>
      <c r="BR15" s="659"/>
      <c r="BS15" s="660" t="s">
        <v>121</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2751890</v>
      </c>
      <c r="CS15" s="622"/>
      <c r="CT15" s="622"/>
      <c r="CU15" s="622"/>
      <c r="CV15" s="622"/>
      <c r="CW15" s="622"/>
      <c r="CX15" s="622"/>
      <c r="CY15" s="623"/>
      <c r="CZ15" s="659">
        <v>7.7</v>
      </c>
      <c r="DA15" s="659"/>
      <c r="DB15" s="659"/>
      <c r="DC15" s="659"/>
      <c r="DD15" s="627">
        <v>288602</v>
      </c>
      <c r="DE15" s="622"/>
      <c r="DF15" s="622"/>
      <c r="DG15" s="622"/>
      <c r="DH15" s="622"/>
      <c r="DI15" s="622"/>
      <c r="DJ15" s="622"/>
      <c r="DK15" s="622"/>
      <c r="DL15" s="622"/>
      <c r="DM15" s="622"/>
      <c r="DN15" s="622"/>
      <c r="DO15" s="622"/>
      <c r="DP15" s="623"/>
      <c r="DQ15" s="627">
        <v>1802513</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108593</v>
      </c>
      <c r="S16" s="622"/>
      <c r="T16" s="622"/>
      <c r="U16" s="622"/>
      <c r="V16" s="622"/>
      <c r="W16" s="622"/>
      <c r="X16" s="622"/>
      <c r="Y16" s="623"/>
      <c r="Z16" s="659">
        <v>0.3</v>
      </c>
      <c r="AA16" s="659"/>
      <c r="AB16" s="659"/>
      <c r="AC16" s="659"/>
      <c r="AD16" s="660">
        <v>108593</v>
      </c>
      <c r="AE16" s="660"/>
      <c r="AF16" s="660"/>
      <c r="AG16" s="660"/>
      <c r="AH16" s="660"/>
      <c r="AI16" s="660"/>
      <c r="AJ16" s="660"/>
      <c r="AK16" s="660"/>
      <c r="AL16" s="624">
        <v>0.8</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v>661</v>
      </c>
      <c r="BH16" s="622"/>
      <c r="BI16" s="622"/>
      <c r="BJ16" s="622"/>
      <c r="BK16" s="622"/>
      <c r="BL16" s="622"/>
      <c r="BM16" s="622"/>
      <c r="BN16" s="623"/>
      <c r="BO16" s="659">
        <v>0</v>
      </c>
      <c r="BP16" s="659"/>
      <c r="BQ16" s="659"/>
      <c r="BR16" s="659"/>
      <c r="BS16" s="660" t="s">
        <v>121</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121</v>
      </c>
      <c r="CS16" s="622"/>
      <c r="CT16" s="622"/>
      <c r="CU16" s="622"/>
      <c r="CV16" s="622"/>
      <c r="CW16" s="622"/>
      <c r="CX16" s="622"/>
      <c r="CY16" s="623"/>
      <c r="CZ16" s="659" t="s">
        <v>121</v>
      </c>
      <c r="DA16" s="659"/>
      <c r="DB16" s="659"/>
      <c r="DC16" s="659"/>
      <c r="DD16" s="627" t="s">
        <v>121</v>
      </c>
      <c r="DE16" s="622"/>
      <c r="DF16" s="622"/>
      <c r="DG16" s="622"/>
      <c r="DH16" s="622"/>
      <c r="DI16" s="622"/>
      <c r="DJ16" s="622"/>
      <c r="DK16" s="622"/>
      <c r="DL16" s="622"/>
      <c r="DM16" s="622"/>
      <c r="DN16" s="622"/>
      <c r="DO16" s="622"/>
      <c r="DP16" s="623"/>
      <c r="DQ16" s="627" t="s">
        <v>121</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308426</v>
      </c>
      <c r="S17" s="622"/>
      <c r="T17" s="622"/>
      <c r="U17" s="622"/>
      <c r="V17" s="622"/>
      <c r="W17" s="622"/>
      <c r="X17" s="622"/>
      <c r="Y17" s="623"/>
      <c r="Z17" s="659">
        <v>0.8</v>
      </c>
      <c r="AA17" s="659"/>
      <c r="AB17" s="659"/>
      <c r="AC17" s="659"/>
      <c r="AD17" s="660">
        <v>308426</v>
      </c>
      <c r="AE17" s="660"/>
      <c r="AF17" s="660"/>
      <c r="AG17" s="660"/>
      <c r="AH17" s="660"/>
      <c r="AI17" s="660"/>
      <c r="AJ17" s="660"/>
      <c r="AK17" s="660"/>
      <c r="AL17" s="624">
        <v>2.1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1845309</v>
      </c>
      <c r="CS17" s="622"/>
      <c r="CT17" s="622"/>
      <c r="CU17" s="622"/>
      <c r="CV17" s="622"/>
      <c r="CW17" s="622"/>
      <c r="CX17" s="622"/>
      <c r="CY17" s="623"/>
      <c r="CZ17" s="659">
        <v>5.2</v>
      </c>
      <c r="DA17" s="659"/>
      <c r="DB17" s="659"/>
      <c r="DC17" s="659"/>
      <c r="DD17" s="627" t="s">
        <v>121</v>
      </c>
      <c r="DE17" s="622"/>
      <c r="DF17" s="622"/>
      <c r="DG17" s="622"/>
      <c r="DH17" s="622"/>
      <c r="DI17" s="622"/>
      <c r="DJ17" s="622"/>
      <c r="DK17" s="622"/>
      <c r="DL17" s="622"/>
      <c r="DM17" s="622"/>
      <c r="DN17" s="622"/>
      <c r="DO17" s="622"/>
      <c r="DP17" s="623"/>
      <c r="DQ17" s="627">
        <v>1831184</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59942</v>
      </c>
      <c r="S18" s="622"/>
      <c r="T18" s="622"/>
      <c r="U18" s="622"/>
      <c r="V18" s="622"/>
      <c r="W18" s="622"/>
      <c r="X18" s="622"/>
      <c r="Y18" s="623"/>
      <c r="Z18" s="659">
        <v>0.2</v>
      </c>
      <c r="AA18" s="659"/>
      <c r="AB18" s="659"/>
      <c r="AC18" s="659"/>
      <c r="AD18" s="660">
        <v>59942</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245291</v>
      </c>
      <c r="S19" s="622"/>
      <c r="T19" s="622"/>
      <c r="U19" s="622"/>
      <c r="V19" s="622"/>
      <c r="W19" s="622"/>
      <c r="X19" s="622"/>
      <c r="Y19" s="623"/>
      <c r="Z19" s="659">
        <v>0.7</v>
      </c>
      <c r="AA19" s="659"/>
      <c r="AB19" s="659"/>
      <c r="AC19" s="659"/>
      <c r="AD19" s="660">
        <v>245291</v>
      </c>
      <c r="AE19" s="660"/>
      <c r="AF19" s="660"/>
      <c r="AG19" s="660"/>
      <c r="AH19" s="660"/>
      <c r="AI19" s="660"/>
      <c r="AJ19" s="660"/>
      <c r="AK19" s="660"/>
      <c r="AL19" s="624">
        <v>1.7</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121</v>
      </c>
      <c r="BH19" s="622"/>
      <c r="BI19" s="622"/>
      <c r="BJ19" s="622"/>
      <c r="BK19" s="622"/>
      <c r="BL19" s="622"/>
      <c r="BM19" s="622"/>
      <c r="BN19" s="623"/>
      <c r="BO19" s="659" t="s">
        <v>121</v>
      </c>
      <c r="BP19" s="659"/>
      <c r="BQ19" s="659"/>
      <c r="BR19" s="659"/>
      <c r="BS19" s="660" t="s">
        <v>121</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3193</v>
      </c>
      <c r="S20" s="622"/>
      <c r="T20" s="622"/>
      <c r="U20" s="622"/>
      <c r="V20" s="622"/>
      <c r="W20" s="622"/>
      <c r="X20" s="622"/>
      <c r="Y20" s="623"/>
      <c r="Z20" s="659">
        <v>0</v>
      </c>
      <c r="AA20" s="659"/>
      <c r="AB20" s="659"/>
      <c r="AC20" s="659"/>
      <c r="AD20" s="660">
        <v>3193</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121</v>
      </c>
      <c r="BH20" s="622"/>
      <c r="BI20" s="622"/>
      <c r="BJ20" s="622"/>
      <c r="BK20" s="622"/>
      <c r="BL20" s="622"/>
      <c r="BM20" s="622"/>
      <c r="BN20" s="623"/>
      <c r="BO20" s="659" t="s">
        <v>121</v>
      </c>
      <c r="BP20" s="659"/>
      <c r="BQ20" s="659"/>
      <c r="BR20" s="659"/>
      <c r="BS20" s="660" t="s">
        <v>121</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35805845</v>
      </c>
      <c r="CS20" s="622"/>
      <c r="CT20" s="622"/>
      <c r="CU20" s="622"/>
      <c r="CV20" s="622"/>
      <c r="CW20" s="622"/>
      <c r="CX20" s="622"/>
      <c r="CY20" s="623"/>
      <c r="CZ20" s="659">
        <v>100</v>
      </c>
      <c r="DA20" s="659"/>
      <c r="DB20" s="659"/>
      <c r="DC20" s="659"/>
      <c r="DD20" s="627">
        <v>4344657</v>
      </c>
      <c r="DE20" s="622"/>
      <c r="DF20" s="622"/>
      <c r="DG20" s="622"/>
      <c r="DH20" s="622"/>
      <c r="DI20" s="622"/>
      <c r="DJ20" s="622"/>
      <c r="DK20" s="622"/>
      <c r="DL20" s="622"/>
      <c r="DM20" s="622"/>
      <c r="DN20" s="622"/>
      <c r="DO20" s="622"/>
      <c r="DP20" s="623"/>
      <c r="DQ20" s="627">
        <v>18036827</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6067614</v>
      </c>
      <c r="S21" s="622"/>
      <c r="T21" s="622"/>
      <c r="U21" s="622"/>
      <c r="V21" s="622"/>
      <c r="W21" s="622"/>
      <c r="X21" s="622"/>
      <c r="Y21" s="623"/>
      <c r="Z21" s="659">
        <v>16.5</v>
      </c>
      <c r="AA21" s="659"/>
      <c r="AB21" s="659"/>
      <c r="AC21" s="659"/>
      <c r="AD21" s="660">
        <v>5537902</v>
      </c>
      <c r="AE21" s="660"/>
      <c r="AF21" s="660"/>
      <c r="AG21" s="660"/>
      <c r="AH21" s="660"/>
      <c r="AI21" s="660"/>
      <c r="AJ21" s="660"/>
      <c r="AK21" s="660"/>
      <c r="AL21" s="624">
        <v>38.4</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121</v>
      </c>
      <c r="BH21" s="622"/>
      <c r="BI21" s="622"/>
      <c r="BJ21" s="622"/>
      <c r="BK21" s="622"/>
      <c r="BL21" s="622"/>
      <c r="BM21" s="622"/>
      <c r="BN21" s="623"/>
      <c r="BO21" s="659" t="s">
        <v>121</v>
      </c>
      <c r="BP21" s="659"/>
      <c r="BQ21" s="659"/>
      <c r="BR21" s="659"/>
      <c r="BS21" s="660" t="s">
        <v>121</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5537902</v>
      </c>
      <c r="S22" s="622"/>
      <c r="T22" s="622"/>
      <c r="U22" s="622"/>
      <c r="V22" s="622"/>
      <c r="W22" s="622"/>
      <c r="X22" s="622"/>
      <c r="Y22" s="623"/>
      <c r="Z22" s="659">
        <v>15</v>
      </c>
      <c r="AA22" s="659"/>
      <c r="AB22" s="659"/>
      <c r="AC22" s="659"/>
      <c r="AD22" s="660">
        <v>5537902</v>
      </c>
      <c r="AE22" s="660"/>
      <c r="AF22" s="660"/>
      <c r="AG22" s="660"/>
      <c r="AH22" s="660"/>
      <c r="AI22" s="660"/>
      <c r="AJ22" s="660"/>
      <c r="AK22" s="660"/>
      <c r="AL22" s="624">
        <v>38.4</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270</v>
      </c>
      <c r="C23" s="619"/>
      <c r="D23" s="619"/>
      <c r="E23" s="619"/>
      <c r="F23" s="619"/>
      <c r="G23" s="619"/>
      <c r="H23" s="619"/>
      <c r="I23" s="619"/>
      <c r="J23" s="619"/>
      <c r="K23" s="619"/>
      <c r="L23" s="619"/>
      <c r="M23" s="619"/>
      <c r="N23" s="619"/>
      <c r="O23" s="619"/>
      <c r="P23" s="619"/>
      <c r="Q23" s="620"/>
      <c r="R23" s="621">
        <v>529712</v>
      </c>
      <c r="S23" s="622"/>
      <c r="T23" s="622"/>
      <c r="U23" s="622"/>
      <c r="V23" s="622"/>
      <c r="W23" s="622"/>
      <c r="X23" s="622"/>
      <c r="Y23" s="623"/>
      <c r="Z23" s="659">
        <v>1.4</v>
      </c>
      <c r="AA23" s="659"/>
      <c r="AB23" s="659"/>
      <c r="AC23" s="659"/>
      <c r="AD23" s="660" t="s">
        <v>121</v>
      </c>
      <c r="AE23" s="660"/>
      <c r="AF23" s="660"/>
      <c r="AG23" s="660"/>
      <c r="AH23" s="660"/>
      <c r="AI23" s="660"/>
      <c r="AJ23" s="660"/>
      <c r="AK23" s="660"/>
      <c r="AL23" s="624" t="s">
        <v>121</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121</v>
      </c>
      <c r="BH23" s="622"/>
      <c r="BI23" s="622"/>
      <c r="BJ23" s="622"/>
      <c r="BK23" s="622"/>
      <c r="BL23" s="622"/>
      <c r="BM23" s="622"/>
      <c r="BN23" s="623"/>
      <c r="BO23" s="659" t="s">
        <v>121</v>
      </c>
      <c r="BP23" s="659"/>
      <c r="BQ23" s="659"/>
      <c r="BR23" s="659"/>
      <c r="BS23" s="660" t="s">
        <v>121</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20462959</v>
      </c>
      <c r="CS24" s="674"/>
      <c r="CT24" s="674"/>
      <c r="CU24" s="674"/>
      <c r="CV24" s="674"/>
      <c r="CW24" s="674"/>
      <c r="CX24" s="674"/>
      <c r="CY24" s="702"/>
      <c r="CZ24" s="703">
        <v>57.1</v>
      </c>
      <c r="DA24" s="685"/>
      <c r="DB24" s="685"/>
      <c r="DC24" s="705"/>
      <c r="DD24" s="701">
        <v>10093721</v>
      </c>
      <c r="DE24" s="674"/>
      <c r="DF24" s="674"/>
      <c r="DG24" s="674"/>
      <c r="DH24" s="674"/>
      <c r="DI24" s="674"/>
      <c r="DJ24" s="674"/>
      <c r="DK24" s="702"/>
      <c r="DL24" s="701">
        <v>8536944</v>
      </c>
      <c r="DM24" s="674"/>
      <c r="DN24" s="674"/>
      <c r="DO24" s="674"/>
      <c r="DP24" s="674"/>
      <c r="DQ24" s="674"/>
      <c r="DR24" s="674"/>
      <c r="DS24" s="674"/>
      <c r="DT24" s="674"/>
      <c r="DU24" s="674"/>
      <c r="DV24" s="702"/>
      <c r="DW24" s="703">
        <v>59</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14872060</v>
      </c>
      <c r="S25" s="622"/>
      <c r="T25" s="622"/>
      <c r="U25" s="622"/>
      <c r="V25" s="622"/>
      <c r="W25" s="622"/>
      <c r="X25" s="622"/>
      <c r="Y25" s="623"/>
      <c r="Z25" s="659">
        <v>40.4</v>
      </c>
      <c r="AA25" s="659"/>
      <c r="AB25" s="659"/>
      <c r="AC25" s="659"/>
      <c r="AD25" s="660">
        <v>14342348</v>
      </c>
      <c r="AE25" s="660"/>
      <c r="AF25" s="660"/>
      <c r="AG25" s="660"/>
      <c r="AH25" s="660"/>
      <c r="AI25" s="660"/>
      <c r="AJ25" s="660"/>
      <c r="AK25" s="660"/>
      <c r="AL25" s="624">
        <v>99.4</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4496278</v>
      </c>
      <c r="CS25" s="634"/>
      <c r="CT25" s="634"/>
      <c r="CU25" s="634"/>
      <c r="CV25" s="634"/>
      <c r="CW25" s="634"/>
      <c r="CX25" s="634"/>
      <c r="CY25" s="635"/>
      <c r="CZ25" s="624">
        <v>12.6</v>
      </c>
      <c r="DA25" s="636"/>
      <c r="DB25" s="636"/>
      <c r="DC25" s="637"/>
      <c r="DD25" s="627">
        <v>3912526</v>
      </c>
      <c r="DE25" s="634"/>
      <c r="DF25" s="634"/>
      <c r="DG25" s="634"/>
      <c r="DH25" s="634"/>
      <c r="DI25" s="634"/>
      <c r="DJ25" s="634"/>
      <c r="DK25" s="635"/>
      <c r="DL25" s="627">
        <v>3729110</v>
      </c>
      <c r="DM25" s="634"/>
      <c r="DN25" s="634"/>
      <c r="DO25" s="634"/>
      <c r="DP25" s="634"/>
      <c r="DQ25" s="634"/>
      <c r="DR25" s="634"/>
      <c r="DS25" s="634"/>
      <c r="DT25" s="634"/>
      <c r="DU25" s="634"/>
      <c r="DV25" s="635"/>
      <c r="DW25" s="624">
        <v>25.8</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4251</v>
      </c>
      <c r="S26" s="622"/>
      <c r="T26" s="622"/>
      <c r="U26" s="622"/>
      <c r="V26" s="622"/>
      <c r="W26" s="622"/>
      <c r="X26" s="622"/>
      <c r="Y26" s="623"/>
      <c r="Z26" s="659">
        <v>0</v>
      </c>
      <c r="AA26" s="659"/>
      <c r="AB26" s="659"/>
      <c r="AC26" s="659"/>
      <c r="AD26" s="660">
        <v>4251</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2512532</v>
      </c>
      <c r="CS26" s="622"/>
      <c r="CT26" s="622"/>
      <c r="CU26" s="622"/>
      <c r="CV26" s="622"/>
      <c r="CW26" s="622"/>
      <c r="CX26" s="622"/>
      <c r="CY26" s="623"/>
      <c r="CZ26" s="624">
        <v>7</v>
      </c>
      <c r="DA26" s="636"/>
      <c r="DB26" s="636"/>
      <c r="DC26" s="637"/>
      <c r="DD26" s="627">
        <v>2367493</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111456</v>
      </c>
      <c r="S27" s="622"/>
      <c r="T27" s="622"/>
      <c r="U27" s="622"/>
      <c r="V27" s="622"/>
      <c r="W27" s="622"/>
      <c r="X27" s="622"/>
      <c r="Y27" s="623"/>
      <c r="Z27" s="659">
        <v>0.3</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6619534</v>
      </c>
      <c r="BH27" s="622"/>
      <c r="BI27" s="622"/>
      <c r="BJ27" s="622"/>
      <c r="BK27" s="622"/>
      <c r="BL27" s="622"/>
      <c r="BM27" s="622"/>
      <c r="BN27" s="623"/>
      <c r="BO27" s="659">
        <v>100</v>
      </c>
      <c r="BP27" s="659"/>
      <c r="BQ27" s="659"/>
      <c r="BR27" s="659"/>
      <c r="BS27" s="660" t="s">
        <v>121</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14121372</v>
      </c>
      <c r="CS27" s="634"/>
      <c r="CT27" s="634"/>
      <c r="CU27" s="634"/>
      <c r="CV27" s="634"/>
      <c r="CW27" s="634"/>
      <c r="CX27" s="634"/>
      <c r="CY27" s="635"/>
      <c r="CZ27" s="624">
        <v>39.4</v>
      </c>
      <c r="DA27" s="636"/>
      <c r="DB27" s="636"/>
      <c r="DC27" s="637"/>
      <c r="DD27" s="627">
        <v>4350011</v>
      </c>
      <c r="DE27" s="634"/>
      <c r="DF27" s="634"/>
      <c r="DG27" s="634"/>
      <c r="DH27" s="634"/>
      <c r="DI27" s="634"/>
      <c r="DJ27" s="634"/>
      <c r="DK27" s="635"/>
      <c r="DL27" s="627">
        <v>2976650</v>
      </c>
      <c r="DM27" s="634"/>
      <c r="DN27" s="634"/>
      <c r="DO27" s="634"/>
      <c r="DP27" s="634"/>
      <c r="DQ27" s="634"/>
      <c r="DR27" s="634"/>
      <c r="DS27" s="634"/>
      <c r="DT27" s="634"/>
      <c r="DU27" s="634"/>
      <c r="DV27" s="635"/>
      <c r="DW27" s="624">
        <v>20.6</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112001</v>
      </c>
      <c r="S28" s="622"/>
      <c r="T28" s="622"/>
      <c r="U28" s="622"/>
      <c r="V28" s="622"/>
      <c r="W28" s="622"/>
      <c r="X28" s="622"/>
      <c r="Y28" s="623"/>
      <c r="Z28" s="659">
        <v>0.3</v>
      </c>
      <c r="AA28" s="659"/>
      <c r="AB28" s="659"/>
      <c r="AC28" s="659"/>
      <c r="AD28" s="660">
        <v>9489</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1845309</v>
      </c>
      <c r="CS28" s="622"/>
      <c r="CT28" s="622"/>
      <c r="CU28" s="622"/>
      <c r="CV28" s="622"/>
      <c r="CW28" s="622"/>
      <c r="CX28" s="622"/>
      <c r="CY28" s="623"/>
      <c r="CZ28" s="624">
        <v>5.2</v>
      </c>
      <c r="DA28" s="636"/>
      <c r="DB28" s="636"/>
      <c r="DC28" s="637"/>
      <c r="DD28" s="627">
        <v>1831184</v>
      </c>
      <c r="DE28" s="622"/>
      <c r="DF28" s="622"/>
      <c r="DG28" s="622"/>
      <c r="DH28" s="622"/>
      <c r="DI28" s="622"/>
      <c r="DJ28" s="622"/>
      <c r="DK28" s="623"/>
      <c r="DL28" s="627">
        <v>1831184</v>
      </c>
      <c r="DM28" s="622"/>
      <c r="DN28" s="622"/>
      <c r="DO28" s="622"/>
      <c r="DP28" s="622"/>
      <c r="DQ28" s="622"/>
      <c r="DR28" s="622"/>
      <c r="DS28" s="622"/>
      <c r="DT28" s="622"/>
      <c r="DU28" s="622"/>
      <c r="DV28" s="623"/>
      <c r="DW28" s="624">
        <v>12.6</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112610</v>
      </c>
      <c r="S29" s="622"/>
      <c r="T29" s="622"/>
      <c r="U29" s="622"/>
      <c r="V29" s="622"/>
      <c r="W29" s="622"/>
      <c r="X29" s="622"/>
      <c r="Y29" s="623"/>
      <c r="Z29" s="659">
        <v>0.3</v>
      </c>
      <c r="AA29" s="659"/>
      <c r="AB29" s="659"/>
      <c r="AC29" s="659"/>
      <c r="AD29" s="660">
        <v>5</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1844545</v>
      </c>
      <c r="CS29" s="634"/>
      <c r="CT29" s="634"/>
      <c r="CU29" s="634"/>
      <c r="CV29" s="634"/>
      <c r="CW29" s="634"/>
      <c r="CX29" s="634"/>
      <c r="CY29" s="635"/>
      <c r="CZ29" s="624">
        <v>5.2</v>
      </c>
      <c r="DA29" s="636"/>
      <c r="DB29" s="636"/>
      <c r="DC29" s="637"/>
      <c r="DD29" s="627">
        <v>1830420</v>
      </c>
      <c r="DE29" s="634"/>
      <c r="DF29" s="634"/>
      <c r="DG29" s="634"/>
      <c r="DH29" s="634"/>
      <c r="DI29" s="634"/>
      <c r="DJ29" s="634"/>
      <c r="DK29" s="635"/>
      <c r="DL29" s="627">
        <v>1830420</v>
      </c>
      <c r="DM29" s="634"/>
      <c r="DN29" s="634"/>
      <c r="DO29" s="634"/>
      <c r="DP29" s="634"/>
      <c r="DQ29" s="634"/>
      <c r="DR29" s="634"/>
      <c r="DS29" s="634"/>
      <c r="DT29" s="634"/>
      <c r="DU29" s="634"/>
      <c r="DV29" s="635"/>
      <c r="DW29" s="624">
        <v>12.6</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10697003</v>
      </c>
      <c r="S30" s="622"/>
      <c r="T30" s="622"/>
      <c r="U30" s="622"/>
      <c r="V30" s="622"/>
      <c r="W30" s="622"/>
      <c r="X30" s="622"/>
      <c r="Y30" s="623"/>
      <c r="Z30" s="659">
        <v>29</v>
      </c>
      <c r="AA30" s="659"/>
      <c r="AB30" s="659"/>
      <c r="AC30" s="659"/>
      <c r="AD30" s="660" t="s">
        <v>121</v>
      </c>
      <c r="AE30" s="660"/>
      <c r="AF30" s="660"/>
      <c r="AG30" s="660"/>
      <c r="AH30" s="660"/>
      <c r="AI30" s="660"/>
      <c r="AJ30" s="660"/>
      <c r="AK30" s="660"/>
      <c r="AL30" s="624" t="s">
        <v>121</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1754395</v>
      </c>
      <c r="CS30" s="622"/>
      <c r="CT30" s="622"/>
      <c r="CU30" s="622"/>
      <c r="CV30" s="622"/>
      <c r="CW30" s="622"/>
      <c r="CX30" s="622"/>
      <c r="CY30" s="623"/>
      <c r="CZ30" s="624">
        <v>4.9000000000000004</v>
      </c>
      <c r="DA30" s="636"/>
      <c r="DB30" s="636"/>
      <c r="DC30" s="637"/>
      <c r="DD30" s="627">
        <v>1740270</v>
      </c>
      <c r="DE30" s="622"/>
      <c r="DF30" s="622"/>
      <c r="DG30" s="622"/>
      <c r="DH30" s="622"/>
      <c r="DI30" s="622"/>
      <c r="DJ30" s="622"/>
      <c r="DK30" s="623"/>
      <c r="DL30" s="627">
        <v>1740270</v>
      </c>
      <c r="DM30" s="622"/>
      <c r="DN30" s="622"/>
      <c r="DO30" s="622"/>
      <c r="DP30" s="622"/>
      <c r="DQ30" s="622"/>
      <c r="DR30" s="622"/>
      <c r="DS30" s="622"/>
      <c r="DT30" s="622"/>
      <c r="DU30" s="622"/>
      <c r="DV30" s="623"/>
      <c r="DW30" s="624">
        <v>12</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v>13230</v>
      </c>
      <c r="S31" s="622"/>
      <c r="T31" s="622"/>
      <c r="U31" s="622"/>
      <c r="V31" s="622"/>
      <c r="W31" s="622"/>
      <c r="X31" s="622"/>
      <c r="Y31" s="623"/>
      <c r="Z31" s="659">
        <v>0</v>
      </c>
      <c r="AA31" s="659"/>
      <c r="AB31" s="659"/>
      <c r="AC31" s="659"/>
      <c r="AD31" s="660">
        <v>13230</v>
      </c>
      <c r="AE31" s="660"/>
      <c r="AF31" s="660"/>
      <c r="AG31" s="660"/>
      <c r="AH31" s="660"/>
      <c r="AI31" s="660"/>
      <c r="AJ31" s="660"/>
      <c r="AK31" s="660"/>
      <c r="AL31" s="624">
        <v>0.1</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98.7</v>
      </c>
      <c r="BH31" s="684"/>
      <c r="BI31" s="684"/>
      <c r="BJ31" s="684"/>
      <c r="BK31" s="684"/>
      <c r="BL31" s="684"/>
      <c r="BM31" s="685">
        <v>96.2</v>
      </c>
      <c r="BN31" s="684"/>
      <c r="BO31" s="684"/>
      <c r="BP31" s="684"/>
      <c r="BQ31" s="686"/>
      <c r="BR31" s="683">
        <v>98.5</v>
      </c>
      <c r="BS31" s="684"/>
      <c r="BT31" s="684"/>
      <c r="BU31" s="684"/>
      <c r="BV31" s="684"/>
      <c r="BW31" s="684"/>
      <c r="BX31" s="685">
        <v>96</v>
      </c>
      <c r="BY31" s="684"/>
      <c r="BZ31" s="684"/>
      <c r="CA31" s="684"/>
      <c r="CB31" s="686"/>
      <c r="CD31" s="642"/>
      <c r="CE31" s="643"/>
      <c r="CF31" s="618" t="s">
        <v>300</v>
      </c>
      <c r="CG31" s="619"/>
      <c r="CH31" s="619"/>
      <c r="CI31" s="619"/>
      <c r="CJ31" s="619"/>
      <c r="CK31" s="619"/>
      <c r="CL31" s="619"/>
      <c r="CM31" s="619"/>
      <c r="CN31" s="619"/>
      <c r="CO31" s="619"/>
      <c r="CP31" s="619"/>
      <c r="CQ31" s="620"/>
      <c r="CR31" s="621">
        <v>90150</v>
      </c>
      <c r="CS31" s="634"/>
      <c r="CT31" s="634"/>
      <c r="CU31" s="634"/>
      <c r="CV31" s="634"/>
      <c r="CW31" s="634"/>
      <c r="CX31" s="634"/>
      <c r="CY31" s="635"/>
      <c r="CZ31" s="624">
        <v>0.3</v>
      </c>
      <c r="DA31" s="636"/>
      <c r="DB31" s="636"/>
      <c r="DC31" s="637"/>
      <c r="DD31" s="627">
        <v>90150</v>
      </c>
      <c r="DE31" s="634"/>
      <c r="DF31" s="634"/>
      <c r="DG31" s="634"/>
      <c r="DH31" s="634"/>
      <c r="DI31" s="634"/>
      <c r="DJ31" s="634"/>
      <c r="DK31" s="635"/>
      <c r="DL31" s="627">
        <v>90150</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4740531</v>
      </c>
      <c r="S32" s="622"/>
      <c r="T32" s="622"/>
      <c r="U32" s="622"/>
      <c r="V32" s="622"/>
      <c r="W32" s="622"/>
      <c r="X32" s="622"/>
      <c r="Y32" s="623"/>
      <c r="Z32" s="659">
        <v>12.9</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0"/>
      <c r="AU32" s="202" t="s">
        <v>302</v>
      </c>
      <c r="AX32" s="618" t="s">
        <v>303</v>
      </c>
      <c r="AY32" s="619"/>
      <c r="AZ32" s="619"/>
      <c r="BA32" s="619"/>
      <c r="BB32" s="619"/>
      <c r="BC32" s="619"/>
      <c r="BD32" s="619"/>
      <c r="BE32" s="619"/>
      <c r="BF32" s="620"/>
      <c r="BG32" s="692">
        <v>98.8</v>
      </c>
      <c r="BH32" s="634"/>
      <c r="BI32" s="634"/>
      <c r="BJ32" s="634"/>
      <c r="BK32" s="634"/>
      <c r="BL32" s="634"/>
      <c r="BM32" s="625">
        <v>95.8</v>
      </c>
      <c r="BN32" s="634"/>
      <c r="BO32" s="634"/>
      <c r="BP32" s="634"/>
      <c r="BQ32" s="657"/>
      <c r="BR32" s="692">
        <v>98.6</v>
      </c>
      <c r="BS32" s="634"/>
      <c r="BT32" s="634"/>
      <c r="BU32" s="634"/>
      <c r="BV32" s="634"/>
      <c r="BW32" s="634"/>
      <c r="BX32" s="625">
        <v>95.8</v>
      </c>
      <c r="BY32" s="634"/>
      <c r="BZ32" s="634"/>
      <c r="CA32" s="634"/>
      <c r="CB32" s="657"/>
      <c r="CD32" s="644"/>
      <c r="CE32" s="645"/>
      <c r="CF32" s="618" t="s">
        <v>304</v>
      </c>
      <c r="CG32" s="619"/>
      <c r="CH32" s="619"/>
      <c r="CI32" s="619"/>
      <c r="CJ32" s="619"/>
      <c r="CK32" s="619"/>
      <c r="CL32" s="619"/>
      <c r="CM32" s="619"/>
      <c r="CN32" s="619"/>
      <c r="CO32" s="619"/>
      <c r="CP32" s="619"/>
      <c r="CQ32" s="620"/>
      <c r="CR32" s="621">
        <v>764</v>
      </c>
      <c r="CS32" s="622"/>
      <c r="CT32" s="622"/>
      <c r="CU32" s="622"/>
      <c r="CV32" s="622"/>
      <c r="CW32" s="622"/>
      <c r="CX32" s="622"/>
      <c r="CY32" s="623"/>
      <c r="CZ32" s="624">
        <v>0</v>
      </c>
      <c r="DA32" s="636"/>
      <c r="DB32" s="636"/>
      <c r="DC32" s="637"/>
      <c r="DD32" s="627">
        <v>764</v>
      </c>
      <c r="DE32" s="622"/>
      <c r="DF32" s="622"/>
      <c r="DG32" s="622"/>
      <c r="DH32" s="622"/>
      <c r="DI32" s="622"/>
      <c r="DJ32" s="622"/>
      <c r="DK32" s="623"/>
      <c r="DL32" s="627">
        <v>764</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62768</v>
      </c>
      <c r="S33" s="622"/>
      <c r="T33" s="622"/>
      <c r="U33" s="622"/>
      <c r="V33" s="622"/>
      <c r="W33" s="622"/>
      <c r="X33" s="622"/>
      <c r="Y33" s="623"/>
      <c r="Z33" s="659">
        <v>0.2</v>
      </c>
      <c r="AA33" s="659"/>
      <c r="AB33" s="659"/>
      <c r="AC33" s="659"/>
      <c r="AD33" s="660">
        <v>48632</v>
      </c>
      <c r="AE33" s="660"/>
      <c r="AF33" s="660"/>
      <c r="AG33" s="660"/>
      <c r="AH33" s="660"/>
      <c r="AI33" s="660"/>
      <c r="AJ33" s="660"/>
      <c r="AK33" s="660"/>
      <c r="AL33" s="624">
        <v>0.3</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98.6</v>
      </c>
      <c r="BH33" s="606"/>
      <c r="BI33" s="606"/>
      <c r="BJ33" s="606"/>
      <c r="BK33" s="606"/>
      <c r="BL33" s="606"/>
      <c r="BM33" s="652">
        <v>96.5</v>
      </c>
      <c r="BN33" s="606"/>
      <c r="BO33" s="606"/>
      <c r="BP33" s="606"/>
      <c r="BQ33" s="669"/>
      <c r="BR33" s="682">
        <v>98.4</v>
      </c>
      <c r="BS33" s="606"/>
      <c r="BT33" s="606"/>
      <c r="BU33" s="606"/>
      <c r="BV33" s="606"/>
      <c r="BW33" s="606"/>
      <c r="BX33" s="652">
        <v>96.1</v>
      </c>
      <c r="BY33" s="606"/>
      <c r="BZ33" s="606"/>
      <c r="CA33" s="606"/>
      <c r="CB33" s="669"/>
      <c r="CD33" s="618" t="s">
        <v>307</v>
      </c>
      <c r="CE33" s="619"/>
      <c r="CF33" s="619"/>
      <c r="CG33" s="619"/>
      <c r="CH33" s="619"/>
      <c r="CI33" s="619"/>
      <c r="CJ33" s="619"/>
      <c r="CK33" s="619"/>
      <c r="CL33" s="619"/>
      <c r="CM33" s="619"/>
      <c r="CN33" s="619"/>
      <c r="CO33" s="619"/>
      <c r="CP33" s="619"/>
      <c r="CQ33" s="620"/>
      <c r="CR33" s="621">
        <v>10998229</v>
      </c>
      <c r="CS33" s="634"/>
      <c r="CT33" s="634"/>
      <c r="CU33" s="634"/>
      <c r="CV33" s="634"/>
      <c r="CW33" s="634"/>
      <c r="CX33" s="634"/>
      <c r="CY33" s="635"/>
      <c r="CZ33" s="624">
        <v>30.7</v>
      </c>
      <c r="DA33" s="636"/>
      <c r="DB33" s="636"/>
      <c r="DC33" s="637"/>
      <c r="DD33" s="627">
        <v>7733895</v>
      </c>
      <c r="DE33" s="634"/>
      <c r="DF33" s="634"/>
      <c r="DG33" s="634"/>
      <c r="DH33" s="634"/>
      <c r="DI33" s="634"/>
      <c r="DJ33" s="634"/>
      <c r="DK33" s="635"/>
      <c r="DL33" s="627">
        <v>5086682</v>
      </c>
      <c r="DM33" s="634"/>
      <c r="DN33" s="634"/>
      <c r="DO33" s="634"/>
      <c r="DP33" s="634"/>
      <c r="DQ33" s="634"/>
      <c r="DR33" s="634"/>
      <c r="DS33" s="634"/>
      <c r="DT33" s="634"/>
      <c r="DU33" s="634"/>
      <c r="DV33" s="635"/>
      <c r="DW33" s="624">
        <v>35.1</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835086</v>
      </c>
      <c r="S34" s="622"/>
      <c r="T34" s="622"/>
      <c r="U34" s="622"/>
      <c r="V34" s="622"/>
      <c r="W34" s="622"/>
      <c r="X34" s="622"/>
      <c r="Y34" s="623"/>
      <c r="Z34" s="659">
        <v>2.2999999999999998</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3572252</v>
      </c>
      <c r="CS34" s="622"/>
      <c r="CT34" s="622"/>
      <c r="CU34" s="622"/>
      <c r="CV34" s="622"/>
      <c r="CW34" s="622"/>
      <c r="CX34" s="622"/>
      <c r="CY34" s="623"/>
      <c r="CZ34" s="624">
        <v>10</v>
      </c>
      <c r="DA34" s="636"/>
      <c r="DB34" s="636"/>
      <c r="DC34" s="637"/>
      <c r="DD34" s="627">
        <v>2484862</v>
      </c>
      <c r="DE34" s="622"/>
      <c r="DF34" s="622"/>
      <c r="DG34" s="622"/>
      <c r="DH34" s="622"/>
      <c r="DI34" s="622"/>
      <c r="DJ34" s="622"/>
      <c r="DK34" s="623"/>
      <c r="DL34" s="627">
        <v>1824656</v>
      </c>
      <c r="DM34" s="622"/>
      <c r="DN34" s="622"/>
      <c r="DO34" s="622"/>
      <c r="DP34" s="622"/>
      <c r="DQ34" s="622"/>
      <c r="DR34" s="622"/>
      <c r="DS34" s="622"/>
      <c r="DT34" s="622"/>
      <c r="DU34" s="622"/>
      <c r="DV34" s="623"/>
      <c r="DW34" s="624">
        <v>12.6</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2286451</v>
      </c>
      <c r="S35" s="622"/>
      <c r="T35" s="622"/>
      <c r="U35" s="622"/>
      <c r="V35" s="622"/>
      <c r="W35" s="622"/>
      <c r="X35" s="622"/>
      <c r="Y35" s="623"/>
      <c r="Z35" s="659">
        <v>6.2</v>
      </c>
      <c r="AA35" s="659"/>
      <c r="AB35" s="659"/>
      <c r="AC35" s="659"/>
      <c r="AD35" s="660" t="s">
        <v>121</v>
      </c>
      <c r="AE35" s="660"/>
      <c r="AF35" s="660"/>
      <c r="AG35" s="660"/>
      <c r="AH35" s="660"/>
      <c r="AI35" s="660"/>
      <c r="AJ35" s="660"/>
      <c r="AK35" s="660"/>
      <c r="AL35" s="624" t="s">
        <v>121</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374447</v>
      </c>
      <c r="CS35" s="634"/>
      <c r="CT35" s="634"/>
      <c r="CU35" s="634"/>
      <c r="CV35" s="634"/>
      <c r="CW35" s="634"/>
      <c r="CX35" s="634"/>
      <c r="CY35" s="635"/>
      <c r="CZ35" s="624">
        <v>1</v>
      </c>
      <c r="DA35" s="636"/>
      <c r="DB35" s="636"/>
      <c r="DC35" s="637"/>
      <c r="DD35" s="627">
        <v>203488</v>
      </c>
      <c r="DE35" s="634"/>
      <c r="DF35" s="634"/>
      <c r="DG35" s="634"/>
      <c r="DH35" s="634"/>
      <c r="DI35" s="634"/>
      <c r="DJ35" s="634"/>
      <c r="DK35" s="635"/>
      <c r="DL35" s="627">
        <v>143006</v>
      </c>
      <c r="DM35" s="634"/>
      <c r="DN35" s="634"/>
      <c r="DO35" s="634"/>
      <c r="DP35" s="634"/>
      <c r="DQ35" s="634"/>
      <c r="DR35" s="634"/>
      <c r="DS35" s="634"/>
      <c r="DT35" s="634"/>
      <c r="DU35" s="634"/>
      <c r="DV35" s="635"/>
      <c r="DW35" s="624">
        <v>1</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760868</v>
      </c>
      <c r="S36" s="622"/>
      <c r="T36" s="622"/>
      <c r="U36" s="622"/>
      <c r="V36" s="622"/>
      <c r="W36" s="622"/>
      <c r="X36" s="622"/>
      <c r="Y36" s="623"/>
      <c r="Z36" s="659">
        <v>2.1</v>
      </c>
      <c r="AA36" s="659"/>
      <c r="AB36" s="659"/>
      <c r="AC36" s="659"/>
      <c r="AD36" s="660" t="s">
        <v>121</v>
      </c>
      <c r="AE36" s="660"/>
      <c r="AF36" s="660"/>
      <c r="AG36" s="660"/>
      <c r="AH36" s="660"/>
      <c r="AI36" s="660"/>
      <c r="AJ36" s="660"/>
      <c r="AK36" s="660"/>
      <c r="AL36" s="624" t="s">
        <v>121</v>
      </c>
      <c r="AM36" s="625"/>
      <c r="AN36" s="625"/>
      <c r="AO36" s="661"/>
      <c r="AP36" s="210"/>
      <c r="AQ36" s="670" t="s">
        <v>315</v>
      </c>
      <c r="AR36" s="671"/>
      <c r="AS36" s="671"/>
      <c r="AT36" s="671"/>
      <c r="AU36" s="671"/>
      <c r="AV36" s="671"/>
      <c r="AW36" s="671"/>
      <c r="AX36" s="671"/>
      <c r="AY36" s="672"/>
      <c r="AZ36" s="673">
        <v>3010735</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149911</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2986339</v>
      </c>
      <c r="CS36" s="622"/>
      <c r="CT36" s="622"/>
      <c r="CU36" s="622"/>
      <c r="CV36" s="622"/>
      <c r="CW36" s="622"/>
      <c r="CX36" s="622"/>
      <c r="CY36" s="623"/>
      <c r="CZ36" s="624">
        <v>8.3000000000000007</v>
      </c>
      <c r="DA36" s="636"/>
      <c r="DB36" s="636"/>
      <c r="DC36" s="637"/>
      <c r="DD36" s="627">
        <v>2382356</v>
      </c>
      <c r="DE36" s="622"/>
      <c r="DF36" s="622"/>
      <c r="DG36" s="622"/>
      <c r="DH36" s="622"/>
      <c r="DI36" s="622"/>
      <c r="DJ36" s="622"/>
      <c r="DK36" s="623"/>
      <c r="DL36" s="627">
        <v>1314423</v>
      </c>
      <c r="DM36" s="622"/>
      <c r="DN36" s="622"/>
      <c r="DO36" s="622"/>
      <c r="DP36" s="622"/>
      <c r="DQ36" s="622"/>
      <c r="DR36" s="622"/>
      <c r="DS36" s="622"/>
      <c r="DT36" s="622"/>
      <c r="DU36" s="622"/>
      <c r="DV36" s="623"/>
      <c r="DW36" s="624">
        <v>9.1</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208668</v>
      </c>
      <c r="S37" s="622"/>
      <c r="T37" s="622"/>
      <c r="U37" s="622"/>
      <c r="V37" s="622"/>
      <c r="W37" s="622"/>
      <c r="X37" s="622"/>
      <c r="Y37" s="623"/>
      <c r="Z37" s="659">
        <v>0.6</v>
      </c>
      <c r="AA37" s="659"/>
      <c r="AB37" s="659"/>
      <c r="AC37" s="659"/>
      <c r="AD37" s="660">
        <v>14743</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444579</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23713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633310</v>
      </c>
      <c r="CS37" s="634"/>
      <c r="CT37" s="634"/>
      <c r="CU37" s="634"/>
      <c r="CV37" s="634"/>
      <c r="CW37" s="634"/>
      <c r="CX37" s="634"/>
      <c r="CY37" s="635"/>
      <c r="CZ37" s="624">
        <v>1.8</v>
      </c>
      <c r="DA37" s="636"/>
      <c r="DB37" s="636"/>
      <c r="DC37" s="637"/>
      <c r="DD37" s="627">
        <v>633310</v>
      </c>
      <c r="DE37" s="634"/>
      <c r="DF37" s="634"/>
      <c r="DG37" s="634"/>
      <c r="DH37" s="634"/>
      <c r="DI37" s="634"/>
      <c r="DJ37" s="634"/>
      <c r="DK37" s="635"/>
      <c r="DL37" s="627">
        <v>483226</v>
      </c>
      <c r="DM37" s="634"/>
      <c r="DN37" s="634"/>
      <c r="DO37" s="634"/>
      <c r="DP37" s="634"/>
      <c r="DQ37" s="634"/>
      <c r="DR37" s="634"/>
      <c r="DS37" s="634"/>
      <c r="DT37" s="634"/>
      <c r="DU37" s="634"/>
      <c r="DV37" s="635"/>
      <c r="DW37" s="624">
        <v>3.3</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2035404</v>
      </c>
      <c r="S38" s="622"/>
      <c r="T38" s="622"/>
      <c r="U38" s="622"/>
      <c r="V38" s="622"/>
      <c r="W38" s="622"/>
      <c r="X38" s="622"/>
      <c r="Y38" s="623"/>
      <c r="Z38" s="659">
        <v>5.5</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v>504</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9114</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2565652</v>
      </c>
      <c r="CS38" s="622"/>
      <c r="CT38" s="622"/>
      <c r="CU38" s="622"/>
      <c r="CV38" s="622"/>
      <c r="CW38" s="622"/>
      <c r="CX38" s="622"/>
      <c r="CY38" s="623"/>
      <c r="CZ38" s="624">
        <v>7.2</v>
      </c>
      <c r="DA38" s="636"/>
      <c r="DB38" s="636"/>
      <c r="DC38" s="637"/>
      <c r="DD38" s="627">
        <v>2003106</v>
      </c>
      <c r="DE38" s="622"/>
      <c r="DF38" s="622"/>
      <c r="DG38" s="622"/>
      <c r="DH38" s="622"/>
      <c r="DI38" s="622"/>
      <c r="DJ38" s="622"/>
      <c r="DK38" s="623"/>
      <c r="DL38" s="627">
        <v>1804597</v>
      </c>
      <c r="DM38" s="622"/>
      <c r="DN38" s="622"/>
      <c r="DO38" s="622"/>
      <c r="DP38" s="622"/>
      <c r="DQ38" s="622"/>
      <c r="DR38" s="622"/>
      <c r="DS38" s="622"/>
      <c r="DT38" s="622"/>
      <c r="DU38" s="622"/>
      <c r="DV38" s="623"/>
      <c r="DW38" s="624">
        <v>12.5</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t="s">
        <v>121</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14132</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1490834</v>
      </c>
      <c r="CS39" s="634"/>
      <c r="CT39" s="634"/>
      <c r="CU39" s="634"/>
      <c r="CV39" s="634"/>
      <c r="CW39" s="634"/>
      <c r="CX39" s="634"/>
      <c r="CY39" s="635"/>
      <c r="CZ39" s="624">
        <v>4.2</v>
      </c>
      <c r="DA39" s="636"/>
      <c r="DB39" s="636"/>
      <c r="DC39" s="637"/>
      <c r="DD39" s="627">
        <v>651858</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46704</v>
      </c>
      <c r="S40" s="622"/>
      <c r="T40" s="622"/>
      <c r="U40" s="622"/>
      <c r="V40" s="622"/>
      <c r="W40" s="622"/>
      <c r="X40" s="622"/>
      <c r="Y40" s="623"/>
      <c r="Z40" s="659">
        <v>0.1</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t="s">
        <v>121</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83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8705</v>
      </c>
      <c r="CS40" s="622"/>
      <c r="CT40" s="622"/>
      <c r="CU40" s="622"/>
      <c r="CV40" s="622"/>
      <c r="CW40" s="622"/>
      <c r="CX40" s="622"/>
      <c r="CY40" s="623"/>
      <c r="CZ40" s="624">
        <v>0</v>
      </c>
      <c r="DA40" s="636"/>
      <c r="DB40" s="636"/>
      <c r="DC40" s="637"/>
      <c r="DD40" s="627">
        <v>8225</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36852387</v>
      </c>
      <c r="S41" s="646"/>
      <c r="T41" s="646"/>
      <c r="U41" s="646"/>
      <c r="V41" s="646"/>
      <c r="W41" s="646"/>
      <c r="X41" s="646"/>
      <c r="Y41" s="649"/>
      <c r="Z41" s="650">
        <v>100</v>
      </c>
      <c r="AA41" s="650"/>
      <c r="AB41" s="650"/>
      <c r="AC41" s="650"/>
      <c r="AD41" s="651">
        <v>14432698</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823844</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1741808</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383</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4344657</v>
      </c>
      <c r="CS42" s="634"/>
      <c r="CT42" s="634"/>
      <c r="CU42" s="634"/>
      <c r="CV42" s="634"/>
      <c r="CW42" s="634"/>
      <c r="CX42" s="634"/>
      <c r="CY42" s="635"/>
      <c r="CZ42" s="624">
        <v>12.1</v>
      </c>
      <c r="DA42" s="636"/>
      <c r="DB42" s="636"/>
      <c r="DC42" s="637"/>
      <c r="DD42" s="627">
        <v>209211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6182</v>
      </c>
      <c r="CS43" s="634"/>
      <c r="CT43" s="634"/>
      <c r="CU43" s="634"/>
      <c r="CV43" s="634"/>
      <c r="CW43" s="634"/>
      <c r="CX43" s="634"/>
      <c r="CY43" s="635"/>
      <c r="CZ43" s="624">
        <v>0</v>
      </c>
      <c r="DA43" s="636"/>
      <c r="DB43" s="636"/>
      <c r="DC43" s="637"/>
      <c r="DD43" s="627">
        <v>6182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4344657</v>
      </c>
      <c r="CS44" s="622"/>
      <c r="CT44" s="622"/>
      <c r="CU44" s="622"/>
      <c r="CV44" s="622"/>
      <c r="CW44" s="622"/>
      <c r="CX44" s="622"/>
      <c r="CY44" s="623"/>
      <c r="CZ44" s="624">
        <v>12.1</v>
      </c>
      <c r="DA44" s="625"/>
      <c r="DB44" s="625"/>
      <c r="DC44" s="626"/>
      <c r="DD44" s="627">
        <v>209211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2893227</v>
      </c>
      <c r="CS45" s="634"/>
      <c r="CT45" s="634"/>
      <c r="CU45" s="634"/>
      <c r="CV45" s="634"/>
      <c r="CW45" s="634"/>
      <c r="CX45" s="634"/>
      <c r="CY45" s="635"/>
      <c r="CZ45" s="624">
        <v>8.1</v>
      </c>
      <c r="DA45" s="636"/>
      <c r="DB45" s="636"/>
      <c r="DC45" s="637"/>
      <c r="DD45" s="627">
        <v>38966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1380590</v>
      </c>
      <c r="CS46" s="622"/>
      <c r="CT46" s="622"/>
      <c r="CU46" s="622"/>
      <c r="CV46" s="622"/>
      <c r="CW46" s="622"/>
      <c r="CX46" s="622"/>
      <c r="CY46" s="623"/>
      <c r="CZ46" s="624">
        <v>3.9</v>
      </c>
      <c r="DA46" s="625"/>
      <c r="DB46" s="625"/>
      <c r="DC46" s="626"/>
      <c r="DD46" s="627">
        <v>129628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121</v>
      </c>
      <c r="CS47" s="634"/>
      <c r="CT47" s="634"/>
      <c r="CU47" s="634"/>
      <c r="CV47" s="634"/>
      <c r="CW47" s="634"/>
      <c r="CX47" s="634"/>
      <c r="CY47" s="635"/>
      <c r="CZ47" s="624" t="s">
        <v>121</v>
      </c>
      <c r="DA47" s="636"/>
      <c r="DB47" s="636"/>
      <c r="DC47" s="637"/>
      <c r="DD47" s="627" t="s">
        <v>121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35805845</v>
      </c>
      <c r="CS49" s="606"/>
      <c r="CT49" s="606"/>
      <c r="CU49" s="606"/>
      <c r="CV49" s="606"/>
      <c r="CW49" s="606"/>
      <c r="CX49" s="606"/>
      <c r="CY49" s="607"/>
      <c r="CZ49" s="608">
        <v>100</v>
      </c>
      <c r="DA49" s="609"/>
      <c r="DB49" s="609"/>
      <c r="DC49" s="610"/>
      <c r="DD49" s="611">
        <v>18036827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SF57mh43zjcrdeLDBb9H/UbrST8m+GZN+2i/pYtDSiGUHOGx6sWuj3IedA3rzi7TZQ4rx9VjSrdOLZMvyJX/Dg==" saltValue="o2v3nS2Xpe3iuKpNtsGE0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6" zoomScale="70" zoomScaleNormal="25" zoomScaleSheetLayoutView="70" workbookViewId="0">
      <selection activeCell="V81" sqref="V81:Z81"/>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36836</v>
      </c>
      <c r="R7" s="1103"/>
      <c r="S7" s="1103"/>
      <c r="T7" s="1103"/>
      <c r="U7" s="1103"/>
      <c r="V7" s="1103">
        <v>35866</v>
      </c>
      <c r="W7" s="1103"/>
      <c r="X7" s="1103"/>
      <c r="Y7" s="1103"/>
      <c r="Z7" s="1103"/>
      <c r="AA7" s="1103">
        <v>971</v>
      </c>
      <c r="AB7" s="1103"/>
      <c r="AC7" s="1103"/>
      <c r="AD7" s="1103"/>
      <c r="AE7" s="1104"/>
      <c r="AF7" s="1105">
        <v>694</v>
      </c>
      <c r="AG7" s="1106"/>
      <c r="AH7" s="1106"/>
      <c r="AI7" s="1106"/>
      <c r="AJ7" s="1107"/>
      <c r="AK7" s="1108">
        <v>2288</v>
      </c>
      <c r="AL7" s="1109"/>
      <c r="AM7" s="1109"/>
      <c r="AN7" s="1109"/>
      <c r="AO7" s="1109"/>
      <c r="AP7" s="1109">
        <v>17846</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564</v>
      </c>
      <c r="BT7" s="1100"/>
      <c r="BU7" s="1100"/>
      <c r="BV7" s="1100"/>
      <c r="BW7" s="1100"/>
      <c r="BX7" s="1100"/>
      <c r="BY7" s="1100"/>
      <c r="BZ7" s="1100"/>
      <c r="CA7" s="1100"/>
      <c r="CB7" s="1100"/>
      <c r="CC7" s="1100"/>
      <c r="CD7" s="1100"/>
      <c r="CE7" s="1100"/>
      <c r="CF7" s="1100"/>
      <c r="CG7" s="1112"/>
      <c r="CH7" s="1096">
        <v>-39</v>
      </c>
      <c r="CI7" s="1097"/>
      <c r="CJ7" s="1097"/>
      <c r="CK7" s="1097"/>
      <c r="CL7" s="1098"/>
      <c r="CM7" s="1096">
        <v>3677</v>
      </c>
      <c r="CN7" s="1097"/>
      <c r="CO7" s="1097"/>
      <c r="CP7" s="1097"/>
      <c r="CQ7" s="1098"/>
      <c r="CR7" s="1096">
        <v>10</v>
      </c>
      <c r="CS7" s="1097"/>
      <c r="CT7" s="1097"/>
      <c r="CU7" s="1097"/>
      <c r="CV7" s="1098"/>
      <c r="CW7" s="1096" t="s">
        <v>555</v>
      </c>
      <c r="CX7" s="1097"/>
      <c r="CY7" s="1097"/>
      <c r="CZ7" s="1097"/>
      <c r="DA7" s="1098"/>
      <c r="DB7" s="1096" t="s">
        <v>555</v>
      </c>
      <c r="DC7" s="1097"/>
      <c r="DD7" s="1097"/>
      <c r="DE7" s="1097"/>
      <c r="DF7" s="1098"/>
      <c r="DG7" s="1096" t="s">
        <v>555</v>
      </c>
      <c r="DH7" s="1097"/>
      <c r="DI7" s="1097"/>
      <c r="DJ7" s="1097"/>
      <c r="DK7" s="1098"/>
      <c r="DL7" s="1096" t="s">
        <v>555</v>
      </c>
      <c r="DM7" s="1097"/>
      <c r="DN7" s="1097"/>
      <c r="DO7" s="1097"/>
      <c r="DP7" s="1098"/>
      <c r="DQ7" s="1096" t="s">
        <v>555</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16</v>
      </c>
      <c r="R8" s="1039"/>
      <c r="S8" s="1039"/>
      <c r="T8" s="1039"/>
      <c r="U8" s="1039"/>
      <c r="V8" s="1039">
        <v>10</v>
      </c>
      <c r="W8" s="1039"/>
      <c r="X8" s="1039"/>
      <c r="Y8" s="1039"/>
      <c r="Z8" s="1039"/>
      <c r="AA8" s="1039">
        <v>6</v>
      </c>
      <c r="AB8" s="1039"/>
      <c r="AC8" s="1039"/>
      <c r="AD8" s="1039"/>
      <c r="AE8" s="1040"/>
      <c r="AF8" s="1035">
        <v>6</v>
      </c>
      <c r="AG8" s="1036"/>
      <c r="AH8" s="1036"/>
      <c r="AI8" s="1036"/>
      <c r="AJ8" s="1037"/>
      <c r="AK8" s="1080" t="s">
        <v>555</v>
      </c>
      <c r="AL8" s="1081"/>
      <c r="AM8" s="1081"/>
      <c r="AN8" s="1081"/>
      <c r="AO8" s="1081"/>
      <c r="AP8" s="1081" t="s">
        <v>555</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t="s">
        <v>376</v>
      </c>
      <c r="C9" s="1031"/>
      <c r="D9" s="1031"/>
      <c r="E9" s="1031"/>
      <c r="F9" s="1031"/>
      <c r="G9" s="1031"/>
      <c r="H9" s="1031"/>
      <c r="I9" s="1031"/>
      <c r="J9" s="1031"/>
      <c r="K9" s="1031"/>
      <c r="L9" s="1031"/>
      <c r="M9" s="1031"/>
      <c r="N9" s="1031"/>
      <c r="O9" s="1031"/>
      <c r="P9" s="1032"/>
      <c r="Q9" s="1038">
        <v>13</v>
      </c>
      <c r="R9" s="1039"/>
      <c r="S9" s="1039"/>
      <c r="T9" s="1039"/>
      <c r="U9" s="1039"/>
      <c r="V9" s="1039">
        <v>2</v>
      </c>
      <c r="W9" s="1039"/>
      <c r="X9" s="1039"/>
      <c r="Y9" s="1039"/>
      <c r="Z9" s="1039"/>
      <c r="AA9" s="1039">
        <v>11</v>
      </c>
      <c r="AB9" s="1039"/>
      <c r="AC9" s="1039"/>
      <c r="AD9" s="1039"/>
      <c r="AE9" s="1040"/>
      <c r="AF9" s="1035">
        <v>1</v>
      </c>
      <c r="AG9" s="1036"/>
      <c r="AH9" s="1036"/>
      <c r="AI9" s="1036"/>
      <c r="AJ9" s="1037"/>
      <c r="AK9" s="1080">
        <v>13</v>
      </c>
      <c r="AL9" s="1081"/>
      <c r="AM9" s="1081"/>
      <c r="AN9" s="1081"/>
      <c r="AO9" s="1081"/>
      <c r="AP9" s="1081" t="s">
        <v>555</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t="s">
        <v>377</v>
      </c>
      <c r="C10" s="1031"/>
      <c r="D10" s="1031"/>
      <c r="E10" s="1031"/>
      <c r="F10" s="1031"/>
      <c r="G10" s="1031"/>
      <c r="H10" s="1031"/>
      <c r="I10" s="1031"/>
      <c r="J10" s="1031"/>
      <c r="K10" s="1031"/>
      <c r="L10" s="1031"/>
      <c r="M10" s="1031"/>
      <c r="N10" s="1031"/>
      <c r="O10" s="1031"/>
      <c r="P10" s="1032"/>
      <c r="Q10" s="1038">
        <v>257</v>
      </c>
      <c r="R10" s="1039"/>
      <c r="S10" s="1039"/>
      <c r="T10" s="1039"/>
      <c r="U10" s="1039"/>
      <c r="V10" s="1039">
        <v>200</v>
      </c>
      <c r="W10" s="1039"/>
      <c r="X10" s="1039"/>
      <c r="Y10" s="1039"/>
      <c r="Z10" s="1039"/>
      <c r="AA10" s="1039">
        <v>57</v>
      </c>
      <c r="AB10" s="1039"/>
      <c r="AC10" s="1039"/>
      <c r="AD10" s="1039"/>
      <c r="AE10" s="1040"/>
      <c r="AF10" s="1035">
        <v>0</v>
      </c>
      <c r="AG10" s="1036"/>
      <c r="AH10" s="1036"/>
      <c r="AI10" s="1036"/>
      <c r="AJ10" s="1037"/>
      <c r="AK10" s="1080">
        <v>257</v>
      </c>
      <c r="AL10" s="1081"/>
      <c r="AM10" s="1081"/>
      <c r="AN10" s="1081"/>
      <c r="AO10" s="1081"/>
      <c r="AP10" s="1081" t="s">
        <v>555</v>
      </c>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379</v>
      </c>
      <c r="B23" s="937" t="s">
        <v>380</v>
      </c>
      <c r="C23" s="938"/>
      <c r="D23" s="938"/>
      <c r="E23" s="938"/>
      <c r="F23" s="938"/>
      <c r="G23" s="938"/>
      <c r="H23" s="938"/>
      <c r="I23" s="938"/>
      <c r="J23" s="938"/>
      <c r="K23" s="938"/>
      <c r="L23" s="938"/>
      <c r="M23" s="938"/>
      <c r="N23" s="938"/>
      <c r="O23" s="938"/>
      <c r="P23" s="948"/>
      <c r="Q23" s="1067">
        <v>36852</v>
      </c>
      <c r="R23" s="1061"/>
      <c r="S23" s="1061"/>
      <c r="T23" s="1061"/>
      <c r="U23" s="1061"/>
      <c r="V23" s="1061">
        <v>35808</v>
      </c>
      <c r="W23" s="1061"/>
      <c r="X23" s="1061"/>
      <c r="Y23" s="1061"/>
      <c r="Z23" s="1061"/>
      <c r="AA23" s="1061">
        <v>1045</v>
      </c>
      <c r="AB23" s="1061"/>
      <c r="AC23" s="1061"/>
      <c r="AD23" s="1061"/>
      <c r="AE23" s="1068"/>
      <c r="AF23" s="1069">
        <v>700</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391</v>
      </c>
      <c r="C28" s="1048"/>
      <c r="D28" s="1048"/>
      <c r="E28" s="1048"/>
      <c r="F28" s="1048"/>
      <c r="G28" s="1048"/>
      <c r="H28" s="1048"/>
      <c r="I28" s="1048"/>
      <c r="J28" s="1048"/>
      <c r="K28" s="1048"/>
      <c r="L28" s="1048"/>
      <c r="M28" s="1048"/>
      <c r="N28" s="1048"/>
      <c r="O28" s="1048"/>
      <c r="P28" s="1049"/>
      <c r="Q28" s="1050">
        <v>7870</v>
      </c>
      <c r="R28" s="1051"/>
      <c r="S28" s="1051"/>
      <c r="T28" s="1051"/>
      <c r="U28" s="1051"/>
      <c r="V28" s="1051">
        <v>7720</v>
      </c>
      <c r="W28" s="1051"/>
      <c r="X28" s="1051"/>
      <c r="Y28" s="1051"/>
      <c r="Z28" s="1051"/>
      <c r="AA28" s="1051">
        <v>150</v>
      </c>
      <c r="AB28" s="1051"/>
      <c r="AC28" s="1051"/>
      <c r="AD28" s="1051"/>
      <c r="AE28" s="1052"/>
      <c r="AF28" s="1053">
        <v>150</v>
      </c>
      <c r="AG28" s="1051"/>
      <c r="AH28" s="1051"/>
      <c r="AI28" s="1051"/>
      <c r="AJ28" s="1054"/>
      <c r="AK28" s="1042">
        <v>890</v>
      </c>
      <c r="AL28" s="1043"/>
      <c r="AM28" s="1043"/>
      <c r="AN28" s="1043"/>
      <c r="AO28" s="1043"/>
      <c r="AP28" s="1043" t="s">
        <v>555</v>
      </c>
      <c r="AQ28" s="1043"/>
      <c r="AR28" s="1043"/>
      <c r="AS28" s="1043"/>
      <c r="AT28" s="1043"/>
      <c r="AU28" s="1043" t="s">
        <v>555</v>
      </c>
      <c r="AV28" s="1043"/>
      <c r="AW28" s="1043"/>
      <c r="AX28" s="1043"/>
      <c r="AY28" s="1043"/>
      <c r="AZ28" s="1044" t="s">
        <v>555</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392</v>
      </c>
      <c r="C29" s="1031"/>
      <c r="D29" s="1031"/>
      <c r="E29" s="1031"/>
      <c r="F29" s="1031"/>
      <c r="G29" s="1031"/>
      <c r="H29" s="1031"/>
      <c r="I29" s="1031"/>
      <c r="J29" s="1031"/>
      <c r="K29" s="1031"/>
      <c r="L29" s="1031"/>
      <c r="M29" s="1031"/>
      <c r="N29" s="1031"/>
      <c r="O29" s="1031"/>
      <c r="P29" s="1032"/>
      <c r="Q29" s="1038">
        <v>5196</v>
      </c>
      <c r="R29" s="1039"/>
      <c r="S29" s="1039"/>
      <c r="T29" s="1039"/>
      <c r="U29" s="1039"/>
      <c r="V29" s="1039">
        <v>5010</v>
      </c>
      <c r="W29" s="1039"/>
      <c r="X29" s="1039"/>
      <c r="Y29" s="1039"/>
      <c r="Z29" s="1039"/>
      <c r="AA29" s="1039">
        <v>186</v>
      </c>
      <c r="AB29" s="1039"/>
      <c r="AC29" s="1039"/>
      <c r="AD29" s="1039"/>
      <c r="AE29" s="1040"/>
      <c r="AF29" s="1035">
        <v>186</v>
      </c>
      <c r="AG29" s="1036"/>
      <c r="AH29" s="1036"/>
      <c r="AI29" s="1036"/>
      <c r="AJ29" s="1037"/>
      <c r="AK29" s="980">
        <v>883</v>
      </c>
      <c r="AL29" s="971"/>
      <c r="AM29" s="971"/>
      <c r="AN29" s="971"/>
      <c r="AO29" s="971"/>
      <c r="AP29" s="971" t="s">
        <v>555</v>
      </c>
      <c r="AQ29" s="971"/>
      <c r="AR29" s="971"/>
      <c r="AS29" s="971"/>
      <c r="AT29" s="971"/>
      <c r="AU29" s="971" t="s">
        <v>555</v>
      </c>
      <c r="AV29" s="971"/>
      <c r="AW29" s="971"/>
      <c r="AX29" s="971"/>
      <c r="AY29" s="971"/>
      <c r="AZ29" s="1041" t="s">
        <v>555</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393</v>
      </c>
      <c r="C30" s="1031"/>
      <c r="D30" s="1031"/>
      <c r="E30" s="1031"/>
      <c r="F30" s="1031"/>
      <c r="G30" s="1031"/>
      <c r="H30" s="1031"/>
      <c r="I30" s="1031"/>
      <c r="J30" s="1031"/>
      <c r="K30" s="1031"/>
      <c r="L30" s="1031"/>
      <c r="M30" s="1031"/>
      <c r="N30" s="1031"/>
      <c r="O30" s="1031"/>
      <c r="P30" s="1032"/>
      <c r="Q30" s="1038">
        <v>632</v>
      </c>
      <c r="R30" s="1039"/>
      <c r="S30" s="1039"/>
      <c r="T30" s="1039"/>
      <c r="U30" s="1039"/>
      <c r="V30" s="1039">
        <v>625</v>
      </c>
      <c r="W30" s="1039"/>
      <c r="X30" s="1039"/>
      <c r="Y30" s="1039"/>
      <c r="Z30" s="1039"/>
      <c r="AA30" s="1039">
        <v>6</v>
      </c>
      <c r="AB30" s="1039"/>
      <c r="AC30" s="1039"/>
      <c r="AD30" s="1039"/>
      <c r="AE30" s="1040"/>
      <c r="AF30" s="1035">
        <v>0</v>
      </c>
      <c r="AG30" s="1036"/>
      <c r="AH30" s="1036"/>
      <c r="AI30" s="1036"/>
      <c r="AJ30" s="1037"/>
      <c r="AK30" s="980">
        <v>170</v>
      </c>
      <c r="AL30" s="971"/>
      <c r="AM30" s="971"/>
      <c r="AN30" s="971"/>
      <c r="AO30" s="971"/>
      <c r="AP30" s="971" t="s">
        <v>555</v>
      </c>
      <c r="AQ30" s="971"/>
      <c r="AR30" s="971"/>
      <c r="AS30" s="971"/>
      <c r="AT30" s="971"/>
      <c r="AU30" s="971" t="s">
        <v>555</v>
      </c>
      <c r="AV30" s="971"/>
      <c r="AW30" s="971"/>
      <c r="AX30" s="971"/>
      <c r="AY30" s="971"/>
      <c r="AZ30" s="1041" t="s">
        <v>555</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394</v>
      </c>
      <c r="C31" s="1031"/>
      <c r="D31" s="1031"/>
      <c r="E31" s="1031"/>
      <c r="F31" s="1031"/>
      <c r="G31" s="1031"/>
      <c r="H31" s="1031"/>
      <c r="I31" s="1031"/>
      <c r="J31" s="1031"/>
      <c r="K31" s="1031"/>
      <c r="L31" s="1031"/>
      <c r="M31" s="1031"/>
      <c r="N31" s="1031"/>
      <c r="O31" s="1031"/>
      <c r="P31" s="1032"/>
      <c r="Q31" s="1038">
        <v>1501</v>
      </c>
      <c r="R31" s="1039"/>
      <c r="S31" s="1039"/>
      <c r="T31" s="1039"/>
      <c r="U31" s="1039"/>
      <c r="V31" s="1039">
        <v>1345</v>
      </c>
      <c r="W31" s="1039"/>
      <c r="X31" s="1039"/>
      <c r="Y31" s="1039"/>
      <c r="Z31" s="1039"/>
      <c r="AA31" s="1039">
        <v>157</v>
      </c>
      <c r="AB31" s="1039"/>
      <c r="AC31" s="1039"/>
      <c r="AD31" s="1039"/>
      <c r="AE31" s="1040"/>
      <c r="AF31" s="1035">
        <v>2272</v>
      </c>
      <c r="AG31" s="1036"/>
      <c r="AH31" s="1036"/>
      <c r="AI31" s="1036"/>
      <c r="AJ31" s="1037"/>
      <c r="AK31" s="980" t="s">
        <v>555</v>
      </c>
      <c r="AL31" s="971"/>
      <c r="AM31" s="971"/>
      <c r="AN31" s="971"/>
      <c r="AO31" s="971"/>
      <c r="AP31" s="971">
        <v>49</v>
      </c>
      <c r="AQ31" s="971"/>
      <c r="AR31" s="971"/>
      <c r="AS31" s="971"/>
      <c r="AT31" s="971"/>
      <c r="AU31" s="971" t="s">
        <v>555</v>
      </c>
      <c r="AV31" s="971"/>
      <c r="AW31" s="971"/>
      <c r="AX31" s="971"/>
      <c r="AY31" s="971"/>
      <c r="AZ31" s="1041" t="s">
        <v>555</v>
      </c>
      <c r="BA31" s="1041"/>
      <c r="BB31" s="1041"/>
      <c r="BC31" s="1041"/>
      <c r="BD31" s="1041"/>
      <c r="BE31" s="972" t="s">
        <v>395</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396</v>
      </c>
      <c r="C32" s="1031"/>
      <c r="D32" s="1031"/>
      <c r="E32" s="1031"/>
      <c r="F32" s="1031"/>
      <c r="G32" s="1031"/>
      <c r="H32" s="1031"/>
      <c r="I32" s="1031"/>
      <c r="J32" s="1031"/>
      <c r="K32" s="1031"/>
      <c r="L32" s="1031"/>
      <c r="M32" s="1031"/>
      <c r="N32" s="1031"/>
      <c r="O32" s="1031"/>
      <c r="P32" s="1032"/>
      <c r="Q32" s="1038">
        <v>1114</v>
      </c>
      <c r="R32" s="1039"/>
      <c r="S32" s="1039"/>
      <c r="T32" s="1039"/>
      <c r="U32" s="1039"/>
      <c r="V32" s="1039">
        <v>1039</v>
      </c>
      <c r="W32" s="1039"/>
      <c r="X32" s="1039"/>
      <c r="Y32" s="1039"/>
      <c r="Z32" s="1039"/>
      <c r="AA32" s="1039">
        <v>75</v>
      </c>
      <c r="AB32" s="1039"/>
      <c r="AC32" s="1039"/>
      <c r="AD32" s="1039"/>
      <c r="AE32" s="1040"/>
      <c r="AF32" s="1035">
        <v>177</v>
      </c>
      <c r="AG32" s="1036"/>
      <c r="AH32" s="1036"/>
      <c r="AI32" s="1036"/>
      <c r="AJ32" s="1037"/>
      <c r="AK32" s="980">
        <v>203</v>
      </c>
      <c r="AL32" s="971"/>
      <c r="AM32" s="971"/>
      <c r="AN32" s="971"/>
      <c r="AO32" s="971"/>
      <c r="AP32" s="971">
        <v>3852</v>
      </c>
      <c r="AQ32" s="971"/>
      <c r="AR32" s="971"/>
      <c r="AS32" s="971"/>
      <c r="AT32" s="971"/>
      <c r="AU32" s="971">
        <v>2331</v>
      </c>
      <c r="AV32" s="971"/>
      <c r="AW32" s="971"/>
      <c r="AX32" s="971"/>
      <c r="AY32" s="971"/>
      <c r="AZ32" s="1041" t="s">
        <v>555</v>
      </c>
      <c r="BA32" s="1041"/>
      <c r="BB32" s="1041"/>
      <c r="BC32" s="1041"/>
      <c r="BD32" s="1041"/>
      <c r="BE32" s="972" t="s">
        <v>395</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397</v>
      </c>
      <c r="C33" s="1031"/>
      <c r="D33" s="1031"/>
      <c r="E33" s="1031"/>
      <c r="F33" s="1031"/>
      <c r="G33" s="1031"/>
      <c r="H33" s="1031"/>
      <c r="I33" s="1031"/>
      <c r="J33" s="1031"/>
      <c r="K33" s="1031"/>
      <c r="L33" s="1031"/>
      <c r="M33" s="1031"/>
      <c r="N33" s="1031"/>
      <c r="O33" s="1031"/>
      <c r="P33" s="1032"/>
      <c r="Q33" s="1038">
        <v>207</v>
      </c>
      <c r="R33" s="1039"/>
      <c r="S33" s="1039"/>
      <c r="T33" s="1039"/>
      <c r="U33" s="1039"/>
      <c r="V33" s="1039">
        <v>184</v>
      </c>
      <c r="W33" s="1039"/>
      <c r="X33" s="1039"/>
      <c r="Y33" s="1039"/>
      <c r="Z33" s="1039"/>
      <c r="AA33" s="1039">
        <v>24</v>
      </c>
      <c r="AB33" s="1039"/>
      <c r="AC33" s="1039"/>
      <c r="AD33" s="1039"/>
      <c r="AE33" s="1040"/>
      <c r="AF33" s="1035">
        <v>231</v>
      </c>
      <c r="AG33" s="1036"/>
      <c r="AH33" s="1036"/>
      <c r="AI33" s="1036"/>
      <c r="AJ33" s="1037"/>
      <c r="AK33" s="980">
        <v>21</v>
      </c>
      <c r="AL33" s="971"/>
      <c r="AM33" s="971"/>
      <c r="AN33" s="971"/>
      <c r="AO33" s="971"/>
      <c r="AP33" s="971">
        <v>587</v>
      </c>
      <c r="AQ33" s="971"/>
      <c r="AR33" s="971"/>
      <c r="AS33" s="971"/>
      <c r="AT33" s="971"/>
      <c r="AU33" s="971">
        <v>587</v>
      </c>
      <c r="AV33" s="971"/>
      <c r="AW33" s="971"/>
      <c r="AX33" s="971"/>
      <c r="AY33" s="971"/>
      <c r="AZ33" s="1041" t="s">
        <v>555</v>
      </c>
      <c r="BA33" s="1041"/>
      <c r="BB33" s="1041"/>
      <c r="BC33" s="1041"/>
      <c r="BD33" s="1041"/>
      <c r="BE33" s="972" t="s">
        <v>395</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398</v>
      </c>
      <c r="C34" s="1031"/>
      <c r="D34" s="1031"/>
      <c r="E34" s="1031"/>
      <c r="F34" s="1031"/>
      <c r="G34" s="1031"/>
      <c r="H34" s="1031"/>
      <c r="I34" s="1031"/>
      <c r="J34" s="1031"/>
      <c r="K34" s="1031"/>
      <c r="L34" s="1031"/>
      <c r="M34" s="1031"/>
      <c r="N34" s="1031"/>
      <c r="O34" s="1031"/>
      <c r="P34" s="1032"/>
      <c r="Q34" s="1038">
        <v>19</v>
      </c>
      <c r="R34" s="1039"/>
      <c r="S34" s="1039"/>
      <c r="T34" s="1039"/>
      <c r="U34" s="1039"/>
      <c r="V34" s="1039">
        <v>14</v>
      </c>
      <c r="W34" s="1039"/>
      <c r="X34" s="1039"/>
      <c r="Y34" s="1039"/>
      <c r="Z34" s="1039"/>
      <c r="AA34" s="1039">
        <v>5</v>
      </c>
      <c r="AB34" s="1039"/>
      <c r="AC34" s="1039"/>
      <c r="AD34" s="1039"/>
      <c r="AE34" s="1040"/>
      <c r="AF34" s="1035">
        <v>5</v>
      </c>
      <c r="AG34" s="1036"/>
      <c r="AH34" s="1036"/>
      <c r="AI34" s="1036"/>
      <c r="AJ34" s="1037"/>
      <c r="AK34" s="980" t="s">
        <v>555</v>
      </c>
      <c r="AL34" s="971"/>
      <c r="AM34" s="971"/>
      <c r="AN34" s="971"/>
      <c r="AO34" s="971"/>
      <c r="AP34" s="971" t="s">
        <v>555</v>
      </c>
      <c r="AQ34" s="971"/>
      <c r="AR34" s="971"/>
      <c r="AS34" s="971"/>
      <c r="AT34" s="971"/>
      <c r="AU34" s="971" t="s">
        <v>555</v>
      </c>
      <c r="AV34" s="971"/>
      <c r="AW34" s="971"/>
      <c r="AX34" s="971"/>
      <c r="AY34" s="971"/>
      <c r="AZ34" s="1041" t="s">
        <v>555</v>
      </c>
      <c r="BA34" s="1041"/>
      <c r="BB34" s="1041"/>
      <c r="BC34" s="1041"/>
      <c r="BD34" s="1041"/>
      <c r="BE34" s="972" t="s">
        <v>399</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t="s">
        <v>400</v>
      </c>
      <c r="C35" s="1031"/>
      <c r="D35" s="1031"/>
      <c r="E35" s="1031"/>
      <c r="F35" s="1031"/>
      <c r="G35" s="1031"/>
      <c r="H35" s="1031"/>
      <c r="I35" s="1031"/>
      <c r="J35" s="1031"/>
      <c r="K35" s="1031"/>
      <c r="L35" s="1031"/>
      <c r="M35" s="1031"/>
      <c r="N35" s="1031"/>
      <c r="O35" s="1031"/>
      <c r="P35" s="1032"/>
      <c r="Q35" s="1038">
        <v>37</v>
      </c>
      <c r="R35" s="1039"/>
      <c r="S35" s="1039"/>
      <c r="T35" s="1039"/>
      <c r="U35" s="1039"/>
      <c r="V35" s="1039">
        <v>32</v>
      </c>
      <c r="W35" s="1039"/>
      <c r="X35" s="1039"/>
      <c r="Y35" s="1039"/>
      <c r="Z35" s="1039"/>
      <c r="AA35" s="1039">
        <v>5</v>
      </c>
      <c r="AB35" s="1039"/>
      <c r="AC35" s="1039"/>
      <c r="AD35" s="1039"/>
      <c r="AE35" s="1040"/>
      <c r="AF35" s="1035">
        <v>8</v>
      </c>
      <c r="AG35" s="1036"/>
      <c r="AH35" s="1036"/>
      <c r="AI35" s="1036"/>
      <c r="AJ35" s="1037"/>
      <c r="AK35" s="980">
        <v>29</v>
      </c>
      <c r="AL35" s="971"/>
      <c r="AM35" s="971"/>
      <c r="AN35" s="971"/>
      <c r="AO35" s="971"/>
      <c r="AP35" s="971" t="s">
        <v>555</v>
      </c>
      <c r="AQ35" s="971"/>
      <c r="AR35" s="971"/>
      <c r="AS35" s="971"/>
      <c r="AT35" s="971"/>
      <c r="AU35" s="971" t="s">
        <v>555</v>
      </c>
      <c r="AV35" s="971"/>
      <c r="AW35" s="971"/>
      <c r="AX35" s="971"/>
      <c r="AY35" s="971"/>
      <c r="AZ35" s="1041" t="s">
        <v>555</v>
      </c>
      <c r="BA35" s="1041"/>
      <c r="BB35" s="1041"/>
      <c r="BC35" s="1041"/>
      <c r="BD35" s="1041"/>
      <c r="BE35" s="972" t="s">
        <v>399</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401</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379</v>
      </c>
      <c r="B63" s="937" t="s">
        <v>402</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3029</v>
      </c>
      <c r="AG63" s="959"/>
      <c r="AH63" s="959"/>
      <c r="AI63" s="959"/>
      <c r="AJ63" s="1022"/>
      <c r="AK63" s="1023"/>
      <c r="AL63" s="963"/>
      <c r="AM63" s="963"/>
      <c r="AN63" s="963"/>
      <c r="AO63" s="963"/>
      <c r="AP63" s="959">
        <v>4488</v>
      </c>
      <c r="AQ63" s="959"/>
      <c r="AR63" s="959"/>
      <c r="AS63" s="959"/>
      <c r="AT63" s="959"/>
      <c r="AU63" s="959">
        <v>2918</v>
      </c>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403</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404</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405</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556</v>
      </c>
      <c r="C68" s="986"/>
      <c r="D68" s="986"/>
      <c r="E68" s="986"/>
      <c r="F68" s="986"/>
      <c r="G68" s="986"/>
      <c r="H68" s="986"/>
      <c r="I68" s="986"/>
      <c r="J68" s="986"/>
      <c r="K68" s="986"/>
      <c r="L68" s="986"/>
      <c r="M68" s="986"/>
      <c r="N68" s="986"/>
      <c r="O68" s="986"/>
      <c r="P68" s="987"/>
      <c r="Q68" s="988">
        <v>127</v>
      </c>
      <c r="R68" s="982"/>
      <c r="S68" s="982"/>
      <c r="T68" s="982"/>
      <c r="U68" s="982"/>
      <c r="V68" s="982">
        <v>118</v>
      </c>
      <c r="W68" s="982"/>
      <c r="X68" s="982"/>
      <c r="Y68" s="982"/>
      <c r="Z68" s="982"/>
      <c r="AA68" s="982">
        <v>9</v>
      </c>
      <c r="AB68" s="982"/>
      <c r="AC68" s="982"/>
      <c r="AD68" s="982"/>
      <c r="AE68" s="982"/>
      <c r="AF68" s="982">
        <v>9</v>
      </c>
      <c r="AG68" s="982"/>
      <c r="AH68" s="982"/>
      <c r="AI68" s="982"/>
      <c r="AJ68" s="982"/>
      <c r="AK68" s="982">
        <v>4</v>
      </c>
      <c r="AL68" s="982"/>
      <c r="AM68" s="982"/>
      <c r="AN68" s="982"/>
      <c r="AO68" s="982"/>
      <c r="AP68" s="982" t="s">
        <v>555</v>
      </c>
      <c r="AQ68" s="982"/>
      <c r="AR68" s="982"/>
      <c r="AS68" s="982"/>
      <c r="AT68" s="982"/>
      <c r="AU68" s="982" t="s">
        <v>555</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557</v>
      </c>
      <c r="C69" s="975"/>
      <c r="D69" s="975"/>
      <c r="E69" s="975"/>
      <c r="F69" s="975"/>
      <c r="G69" s="975"/>
      <c r="H69" s="975"/>
      <c r="I69" s="975"/>
      <c r="J69" s="975"/>
      <c r="K69" s="975"/>
      <c r="L69" s="975"/>
      <c r="M69" s="975"/>
      <c r="N69" s="975"/>
      <c r="O69" s="975"/>
      <c r="P69" s="976"/>
      <c r="Q69" s="977">
        <v>345</v>
      </c>
      <c r="R69" s="971"/>
      <c r="S69" s="971"/>
      <c r="T69" s="971"/>
      <c r="U69" s="971"/>
      <c r="V69" s="971">
        <v>328</v>
      </c>
      <c r="W69" s="971"/>
      <c r="X69" s="971"/>
      <c r="Y69" s="971"/>
      <c r="Z69" s="971"/>
      <c r="AA69" s="971">
        <v>17</v>
      </c>
      <c r="AB69" s="971"/>
      <c r="AC69" s="971"/>
      <c r="AD69" s="971"/>
      <c r="AE69" s="971"/>
      <c r="AF69" s="971">
        <v>17</v>
      </c>
      <c r="AG69" s="971"/>
      <c r="AH69" s="971"/>
      <c r="AI69" s="971"/>
      <c r="AJ69" s="971"/>
      <c r="AK69" s="971" t="s">
        <v>555</v>
      </c>
      <c r="AL69" s="971"/>
      <c r="AM69" s="971"/>
      <c r="AN69" s="971"/>
      <c r="AO69" s="971"/>
      <c r="AP69" s="971">
        <v>412</v>
      </c>
      <c r="AQ69" s="971"/>
      <c r="AR69" s="971"/>
      <c r="AS69" s="971"/>
      <c r="AT69" s="971"/>
      <c r="AU69" s="971" t="s">
        <v>555</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558</v>
      </c>
      <c r="C70" s="975"/>
      <c r="D70" s="975"/>
      <c r="E70" s="975"/>
      <c r="F70" s="975"/>
      <c r="G70" s="975"/>
      <c r="H70" s="975"/>
      <c r="I70" s="975"/>
      <c r="J70" s="975"/>
      <c r="K70" s="975"/>
      <c r="L70" s="975"/>
      <c r="M70" s="975"/>
      <c r="N70" s="975"/>
      <c r="O70" s="975"/>
      <c r="P70" s="976"/>
      <c r="Q70" s="977">
        <v>573</v>
      </c>
      <c r="R70" s="971"/>
      <c r="S70" s="971"/>
      <c r="T70" s="971"/>
      <c r="U70" s="971"/>
      <c r="V70" s="971">
        <v>563</v>
      </c>
      <c r="W70" s="971"/>
      <c r="X70" s="971"/>
      <c r="Y70" s="971"/>
      <c r="Z70" s="971"/>
      <c r="AA70" s="971">
        <v>10</v>
      </c>
      <c r="AB70" s="971"/>
      <c r="AC70" s="971"/>
      <c r="AD70" s="971"/>
      <c r="AE70" s="971"/>
      <c r="AF70" s="971">
        <v>11</v>
      </c>
      <c r="AG70" s="971"/>
      <c r="AH70" s="971"/>
      <c r="AI70" s="971"/>
      <c r="AJ70" s="971"/>
      <c r="AK70" s="971">
        <v>13</v>
      </c>
      <c r="AL70" s="971"/>
      <c r="AM70" s="971"/>
      <c r="AN70" s="971"/>
      <c r="AO70" s="971"/>
      <c r="AP70" s="971">
        <v>840</v>
      </c>
      <c r="AQ70" s="971"/>
      <c r="AR70" s="971"/>
      <c r="AS70" s="971"/>
      <c r="AT70" s="971"/>
      <c r="AU70" s="971">
        <v>155</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562</v>
      </c>
      <c r="C71" s="975"/>
      <c r="D71" s="975"/>
      <c r="E71" s="975"/>
      <c r="F71" s="975"/>
      <c r="G71" s="975"/>
      <c r="H71" s="975"/>
      <c r="I71" s="975"/>
      <c r="J71" s="975"/>
      <c r="K71" s="975"/>
      <c r="L71" s="975"/>
      <c r="M71" s="975"/>
      <c r="N71" s="975"/>
      <c r="O71" s="975"/>
      <c r="P71" s="976"/>
      <c r="Q71" s="977">
        <v>1397</v>
      </c>
      <c r="R71" s="971"/>
      <c r="S71" s="971"/>
      <c r="T71" s="971"/>
      <c r="U71" s="971"/>
      <c r="V71" s="971">
        <v>1375</v>
      </c>
      <c r="W71" s="971"/>
      <c r="X71" s="971"/>
      <c r="Y71" s="971"/>
      <c r="Z71" s="971"/>
      <c r="AA71" s="971">
        <v>21</v>
      </c>
      <c r="AB71" s="971"/>
      <c r="AC71" s="971"/>
      <c r="AD71" s="971"/>
      <c r="AE71" s="971"/>
      <c r="AF71" s="971">
        <v>21</v>
      </c>
      <c r="AG71" s="971"/>
      <c r="AH71" s="971"/>
      <c r="AI71" s="971"/>
      <c r="AJ71" s="971"/>
      <c r="AK71" s="971">
        <v>6</v>
      </c>
      <c r="AL71" s="971"/>
      <c r="AM71" s="971"/>
      <c r="AN71" s="971"/>
      <c r="AO71" s="971"/>
      <c r="AP71" s="971">
        <v>350</v>
      </c>
      <c r="AQ71" s="971"/>
      <c r="AR71" s="971"/>
      <c r="AS71" s="971"/>
      <c r="AT71" s="971"/>
      <c r="AU71" s="971">
        <v>180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560</v>
      </c>
      <c r="C72" s="975"/>
      <c r="D72" s="975"/>
      <c r="E72" s="975"/>
      <c r="F72" s="975"/>
      <c r="G72" s="975"/>
      <c r="H72" s="975"/>
      <c r="I72" s="975"/>
      <c r="J72" s="975"/>
      <c r="K72" s="975"/>
      <c r="L72" s="975"/>
      <c r="M72" s="975"/>
      <c r="N72" s="975"/>
      <c r="O72" s="975"/>
      <c r="P72" s="976"/>
      <c r="Q72" s="977">
        <v>324</v>
      </c>
      <c r="R72" s="971"/>
      <c r="S72" s="971"/>
      <c r="T72" s="971"/>
      <c r="U72" s="971"/>
      <c r="V72" s="971">
        <v>308</v>
      </c>
      <c r="W72" s="971"/>
      <c r="X72" s="971"/>
      <c r="Y72" s="971"/>
      <c r="Z72" s="971"/>
      <c r="AA72" s="971">
        <v>16</v>
      </c>
      <c r="AB72" s="971"/>
      <c r="AC72" s="971"/>
      <c r="AD72" s="971"/>
      <c r="AE72" s="971"/>
      <c r="AF72" s="971">
        <v>17</v>
      </c>
      <c r="AG72" s="971"/>
      <c r="AH72" s="971"/>
      <c r="AI72" s="971"/>
      <c r="AJ72" s="971"/>
      <c r="AK72" s="971">
        <v>0</v>
      </c>
      <c r="AL72" s="971"/>
      <c r="AM72" s="971"/>
      <c r="AN72" s="971"/>
      <c r="AO72" s="971"/>
      <c r="AP72" s="971" t="s">
        <v>555</v>
      </c>
      <c r="AQ72" s="971"/>
      <c r="AR72" s="971"/>
      <c r="AS72" s="971"/>
      <c r="AT72" s="971"/>
      <c r="AU72" s="971" t="s">
        <v>555</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559</v>
      </c>
      <c r="C73" s="975"/>
      <c r="D73" s="975"/>
      <c r="E73" s="975"/>
      <c r="F73" s="975"/>
      <c r="G73" s="975"/>
      <c r="H73" s="975"/>
      <c r="I73" s="975"/>
      <c r="J73" s="975"/>
      <c r="K73" s="975"/>
      <c r="L73" s="975"/>
      <c r="M73" s="975"/>
      <c r="N73" s="975"/>
      <c r="O73" s="975"/>
      <c r="P73" s="976"/>
      <c r="Q73" s="977">
        <v>170139</v>
      </c>
      <c r="R73" s="971"/>
      <c r="S73" s="971"/>
      <c r="T73" s="971"/>
      <c r="U73" s="971"/>
      <c r="V73" s="971">
        <v>161758</v>
      </c>
      <c r="W73" s="971"/>
      <c r="X73" s="971"/>
      <c r="Y73" s="971"/>
      <c r="Z73" s="971"/>
      <c r="AA73" s="971">
        <v>8381</v>
      </c>
      <c r="AB73" s="971"/>
      <c r="AC73" s="971"/>
      <c r="AD73" s="971"/>
      <c r="AE73" s="971"/>
      <c r="AF73" s="971">
        <v>8381</v>
      </c>
      <c r="AG73" s="971"/>
      <c r="AH73" s="971"/>
      <c r="AI73" s="971"/>
      <c r="AJ73" s="971"/>
      <c r="AK73" s="971">
        <v>0</v>
      </c>
      <c r="AL73" s="971"/>
      <c r="AM73" s="971"/>
      <c r="AN73" s="971"/>
      <c r="AO73" s="971"/>
      <c r="AP73" s="971" t="s">
        <v>555</v>
      </c>
      <c r="AQ73" s="971"/>
      <c r="AR73" s="971"/>
      <c r="AS73" s="971"/>
      <c r="AT73" s="971"/>
      <c r="AU73" s="971" t="s">
        <v>555</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561</v>
      </c>
      <c r="C74" s="975"/>
      <c r="D74" s="975"/>
      <c r="E74" s="975"/>
      <c r="F74" s="975"/>
      <c r="G74" s="975"/>
      <c r="H74" s="975"/>
      <c r="I74" s="975"/>
      <c r="J74" s="975"/>
      <c r="K74" s="975"/>
      <c r="L74" s="975"/>
      <c r="M74" s="975"/>
      <c r="N74" s="975"/>
      <c r="O74" s="975"/>
      <c r="P74" s="976"/>
      <c r="Q74" s="978">
        <v>5667</v>
      </c>
      <c r="R74" s="979"/>
      <c r="S74" s="979"/>
      <c r="T74" s="979"/>
      <c r="U74" s="980"/>
      <c r="V74" s="981">
        <v>5491</v>
      </c>
      <c r="W74" s="979"/>
      <c r="X74" s="979"/>
      <c r="Y74" s="979"/>
      <c r="Z74" s="980"/>
      <c r="AA74" s="981">
        <v>175</v>
      </c>
      <c r="AB74" s="979"/>
      <c r="AC74" s="979"/>
      <c r="AD74" s="979"/>
      <c r="AE74" s="980"/>
      <c r="AF74" s="981">
        <v>175</v>
      </c>
      <c r="AG74" s="979"/>
      <c r="AH74" s="979"/>
      <c r="AI74" s="979"/>
      <c r="AJ74" s="980"/>
      <c r="AK74" s="981">
        <v>4</v>
      </c>
      <c r="AL74" s="979"/>
      <c r="AM74" s="979"/>
      <c r="AN74" s="979"/>
      <c r="AO74" s="980"/>
      <c r="AP74" s="981" t="s">
        <v>555</v>
      </c>
      <c r="AQ74" s="979"/>
      <c r="AR74" s="979"/>
      <c r="AS74" s="979"/>
      <c r="AT74" s="980"/>
      <c r="AU74" s="981" t="s">
        <v>555</v>
      </c>
      <c r="AV74" s="979"/>
      <c r="AW74" s="979"/>
      <c r="AX74" s="979"/>
      <c r="AY74" s="980"/>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563</v>
      </c>
      <c r="C75" s="975"/>
      <c r="D75" s="975"/>
      <c r="E75" s="975"/>
      <c r="F75" s="975"/>
      <c r="G75" s="975"/>
      <c r="H75" s="975"/>
      <c r="I75" s="975"/>
      <c r="J75" s="975"/>
      <c r="K75" s="975"/>
      <c r="L75" s="975"/>
      <c r="M75" s="975"/>
      <c r="N75" s="975"/>
      <c r="O75" s="975"/>
      <c r="P75" s="976"/>
      <c r="Q75" s="978">
        <v>222</v>
      </c>
      <c r="R75" s="979"/>
      <c r="S75" s="979"/>
      <c r="T75" s="979"/>
      <c r="U75" s="980"/>
      <c r="V75" s="981">
        <v>202</v>
      </c>
      <c r="W75" s="979"/>
      <c r="X75" s="979"/>
      <c r="Y75" s="979"/>
      <c r="Z75" s="980"/>
      <c r="AA75" s="981">
        <v>19</v>
      </c>
      <c r="AB75" s="979"/>
      <c r="AC75" s="979"/>
      <c r="AD75" s="979"/>
      <c r="AE75" s="980"/>
      <c r="AF75" s="981">
        <v>19</v>
      </c>
      <c r="AG75" s="979"/>
      <c r="AH75" s="979"/>
      <c r="AI75" s="979"/>
      <c r="AJ75" s="980"/>
      <c r="AK75" s="981" t="s">
        <v>555</v>
      </c>
      <c r="AL75" s="979"/>
      <c r="AM75" s="979"/>
      <c r="AN75" s="979"/>
      <c r="AO75" s="980"/>
      <c r="AP75" s="981" t="s">
        <v>555</v>
      </c>
      <c r="AQ75" s="979"/>
      <c r="AR75" s="979"/>
      <c r="AS75" s="979"/>
      <c r="AT75" s="980"/>
      <c r="AU75" s="981" t="s">
        <v>555</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379</v>
      </c>
      <c r="B88" s="937" t="s">
        <v>406</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937" t="s">
        <v>407</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408</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409</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410</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411</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412</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413</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414</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415</v>
      </c>
      <c r="AB109" s="896"/>
      <c r="AC109" s="896"/>
      <c r="AD109" s="896"/>
      <c r="AE109" s="897"/>
      <c r="AF109" s="898" t="s">
        <v>416</v>
      </c>
      <c r="AG109" s="896"/>
      <c r="AH109" s="896"/>
      <c r="AI109" s="896"/>
      <c r="AJ109" s="897"/>
      <c r="AK109" s="898" t="s">
        <v>294</v>
      </c>
      <c r="AL109" s="896"/>
      <c r="AM109" s="896"/>
      <c r="AN109" s="896"/>
      <c r="AO109" s="897"/>
      <c r="AP109" s="898" t="s">
        <v>417</v>
      </c>
      <c r="AQ109" s="896"/>
      <c r="AR109" s="896"/>
      <c r="AS109" s="896"/>
      <c r="AT109" s="929"/>
      <c r="AU109" s="895" t="s">
        <v>414</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415</v>
      </c>
      <c r="BR109" s="896"/>
      <c r="BS109" s="896"/>
      <c r="BT109" s="896"/>
      <c r="BU109" s="897"/>
      <c r="BV109" s="898" t="s">
        <v>416</v>
      </c>
      <c r="BW109" s="896"/>
      <c r="BX109" s="896"/>
      <c r="BY109" s="896"/>
      <c r="BZ109" s="897"/>
      <c r="CA109" s="898" t="s">
        <v>294</v>
      </c>
      <c r="CB109" s="896"/>
      <c r="CC109" s="896"/>
      <c r="CD109" s="896"/>
      <c r="CE109" s="897"/>
      <c r="CF109" s="936" t="s">
        <v>417</v>
      </c>
      <c r="CG109" s="936"/>
      <c r="CH109" s="936"/>
      <c r="CI109" s="936"/>
      <c r="CJ109" s="936"/>
      <c r="CK109" s="898" t="s">
        <v>418</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415</v>
      </c>
      <c r="DH109" s="896"/>
      <c r="DI109" s="896"/>
      <c r="DJ109" s="896"/>
      <c r="DK109" s="897"/>
      <c r="DL109" s="898" t="s">
        <v>416</v>
      </c>
      <c r="DM109" s="896"/>
      <c r="DN109" s="896"/>
      <c r="DO109" s="896"/>
      <c r="DP109" s="897"/>
      <c r="DQ109" s="898" t="s">
        <v>294</v>
      </c>
      <c r="DR109" s="896"/>
      <c r="DS109" s="896"/>
      <c r="DT109" s="896"/>
      <c r="DU109" s="897"/>
      <c r="DV109" s="898" t="s">
        <v>417</v>
      </c>
      <c r="DW109" s="896"/>
      <c r="DX109" s="896"/>
      <c r="DY109" s="896"/>
      <c r="DZ109" s="929"/>
    </row>
    <row r="110" spans="1:131" s="218" customFormat="1" ht="26.25" customHeight="1" x14ac:dyDescent="0.15">
      <c r="A110" s="807" t="s">
        <v>419</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1919079</v>
      </c>
      <c r="AB110" s="889"/>
      <c r="AC110" s="889"/>
      <c r="AD110" s="889"/>
      <c r="AE110" s="890"/>
      <c r="AF110" s="891">
        <v>1872900</v>
      </c>
      <c r="AG110" s="889"/>
      <c r="AH110" s="889"/>
      <c r="AI110" s="889"/>
      <c r="AJ110" s="890"/>
      <c r="AK110" s="891">
        <v>1844545</v>
      </c>
      <c r="AL110" s="889"/>
      <c r="AM110" s="889"/>
      <c r="AN110" s="889"/>
      <c r="AO110" s="890"/>
      <c r="AP110" s="892">
        <v>14.2</v>
      </c>
      <c r="AQ110" s="893"/>
      <c r="AR110" s="893"/>
      <c r="AS110" s="893"/>
      <c r="AT110" s="894"/>
      <c r="AU110" s="930" t="s">
        <v>69</v>
      </c>
      <c r="AV110" s="931"/>
      <c r="AW110" s="931"/>
      <c r="AX110" s="931"/>
      <c r="AY110" s="931"/>
      <c r="AZ110" s="860" t="s">
        <v>420</v>
      </c>
      <c r="BA110" s="808"/>
      <c r="BB110" s="808"/>
      <c r="BC110" s="808"/>
      <c r="BD110" s="808"/>
      <c r="BE110" s="808"/>
      <c r="BF110" s="808"/>
      <c r="BG110" s="808"/>
      <c r="BH110" s="808"/>
      <c r="BI110" s="808"/>
      <c r="BJ110" s="808"/>
      <c r="BK110" s="808"/>
      <c r="BL110" s="808"/>
      <c r="BM110" s="808"/>
      <c r="BN110" s="808"/>
      <c r="BO110" s="808"/>
      <c r="BP110" s="809"/>
      <c r="BQ110" s="861">
        <v>18307426</v>
      </c>
      <c r="BR110" s="842"/>
      <c r="BS110" s="842"/>
      <c r="BT110" s="842"/>
      <c r="BU110" s="842"/>
      <c r="BV110" s="842">
        <v>17564587</v>
      </c>
      <c r="BW110" s="842"/>
      <c r="BX110" s="842"/>
      <c r="BY110" s="842"/>
      <c r="BZ110" s="842"/>
      <c r="CA110" s="842">
        <v>17845596</v>
      </c>
      <c r="CB110" s="842"/>
      <c r="CC110" s="842"/>
      <c r="CD110" s="842"/>
      <c r="CE110" s="842"/>
      <c r="CF110" s="866">
        <v>137.5</v>
      </c>
      <c r="CG110" s="867"/>
      <c r="CH110" s="867"/>
      <c r="CI110" s="867"/>
      <c r="CJ110" s="867"/>
      <c r="CK110" s="926" t="s">
        <v>421</v>
      </c>
      <c r="CL110" s="819"/>
      <c r="CM110" s="860" t="s">
        <v>422</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15">
      <c r="A111" s="774" t="s">
        <v>423</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424</v>
      </c>
      <c r="BA111" s="752"/>
      <c r="BB111" s="752"/>
      <c r="BC111" s="752"/>
      <c r="BD111" s="752"/>
      <c r="BE111" s="752"/>
      <c r="BF111" s="752"/>
      <c r="BG111" s="752"/>
      <c r="BH111" s="752"/>
      <c r="BI111" s="752"/>
      <c r="BJ111" s="752"/>
      <c r="BK111" s="752"/>
      <c r="BL111" s="752"/>
      <c r="BM111" s="752"/>
      <c r="BN111" s="752"/>
      <c r="BO111" s="752"/>
      <c r="BP111" s="753"/>
      <c r="BQ111" s="816" t="s">
        <v>121</v>
      </c>
      <c r="BR111" s="817"/>
      <c r="BS111" s="817"/>
      <c r="BT111" s="817"/>
      <c r="BU111" s="817"/>
      <c r="BV111" s="817" t="s">
        <v>121</v>
      </c>
      <c r="BW111" s="817"/>
      <c r="BX111" s="817"/>
      <c r="BY111" s="817"/>
      <c r="BZ111" s="817"/>
      <c r="CA111" s="817" t="s">
        <v>121</v>
      </c>
      <c r="CB111" s="817"/>
      <c r="CC111" s="817"/>
      <c r="CD111" s="817"/>
      <c r="CE111" s="817"/>
      <c r="CF111" s="875" t="s">
        <v>121</v>
      </c>
      <c r="CG111" s="876"/>
      <c r="CH111" s="876"/>
      <c r="CI111" s="876"/>
      <c r="CJ111" s="876"/>
      <c r="CK111" s="927"/>
      <c r="CL111" s="821"/>
      <c r="CM111" s="815" t="s">
        <v>425</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15">
      <c r="A112" s="912" t="s">
        <v>426</v>
      </c>
      <c r="B112" s="913"/>
      <c r="C112" s="752" t="s">
        <v>427</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428</v>
      </c>
      <c r="BA112" s="752"/>
      <c r="BB112" s="752"/>
      <c r="BC112" s="752"/>
      <c r="BD112" s="752"/>
      <c r="BE112" s="752"/>
      <c r="BF112" s="752"/>
      <c r="BG112" s="752"/>
      <c r="BH112" s="752"/>
      <c r="BI112" s="752"/>
      <c r="BJ112" s="752"/>
      <c r="BK112" s="752"/>
      <c r="BL112" s="752"/>
      <c r="BM112" s="752"/>
      <c r="BN112" s="752"/>
      <c r="BO112" s="752"/>
      <c r="BP112" s="753"/>
      <c r="BQ112" s="816">
        <v>2888374</v>
      </c>
      <c r="BR112" s="817"/>
      <c r="BS112" s="817"/>
      <c r="BT112" s="817"/>
      <c r="BU112" s="817"/>
      <c r="BV112" s="817">
        <v>3326556</v>
      </c>
      <c r="BW112" s="817"/>
      <c r="BX112" s="817"/>
      <c r="BY112" s="817"/>
      <c r="BZ112" s="817"/>
      <c r="CA112" s="817">
        <v>2917355</v>
      </c>
      <c r="CB112" s="817"/>
      <c r="CC112" s="817"/>
      <c r="CD112" s="817"/>
      <c r="CE112" s="817"/>
      <c r="CF112" s="875">
        <v>22.5</v>
      </c>
      <c r="CG112" s="876"/>
      <c r="CH112" s="876"/>
      <c r="CI112" s="876"/>
      <c r="CJ112" s="876"/>
      <c r="CK112" s="927"/>
      <c r="CL112" s="821"/>
      <c r="CM112" s="815" t="s">
        <v>429</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18" customFormat="1" ht="26.25" customHeight="1" x14ac:dyDescent="0.15">
      <c r="A113" s="914"/>
      <c r="B113" s="915"/>
      <c r="C113" s="752" t="s">
        <v>430</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310126</v>
      </c>
      <c r="AB113" s="919"/>
      <c r="AC113" s="919"/>
      <c r="AD113" s="919"/>
      <c r="AE113" s="920"/>
      <c r="AF113" s="921">
        <v>315700</v>
      </c>
      <c r="AG113" s="919"/>
      <c r="AH113" s="919"/>
      <c r="AI113" s="919"/>
      <c r="AJ113" s="920"/>
      <c r="AK113" s="921">
        <v>375688</v>
      </c>
      <c r="AL113" s="919"/>
      <c r="AM113" s="919"/>
      <c r="AN113" s="919"/>
      <c r="AO113" s="920"/>
      <c r="AP113" s="922">
        <v>2.9</v>
      </c>
      <c r="AQ113" s="923"/>
      <c r="AR113" s="923"/>
      <c r="AS113" s="923"/>
      <c r="AT113" s="924"/>
      <c r="AU113" s="932"/>
      <c r="AV113" s="933"/>
      <c r="AW113" s="933"/>
      <c r="AX113" s="933"/>
      <c r="AY113" s="933"/>
      <c r="AZ113" s="815" t="s">
        <v>431</v>
      </c>
      <c r="BA113" s="752"/>
      <c r="BB113" s="752"/>
      <c r="BC113" s="752"/>
      <c r="BD113" s="752"/>
      <c r="BE113" s="752"/>
      <c r="BF113" s="752"/>
      <c r="BG113" s="752"/>
      <c r="BH113" s="752"/>
      <c r="BI113" s="752"/>
      <c r="BJ113" s="752"/>
      <c r="BK113" s="752"/>
      <c r="BL113" s="752"/>
      <c r="BM113" s="752"/>
      <c r="BN113" s="752"/>
      <c r="BO113" s="752"/>
      <c r="BP113" s="753"/>
      <c r="BQ113" s="816">
        <v>711266</v>
      </c>
      <c r="BR113" s="817"/>
      <c r="BS113" s="817"/>
      <c r="BT113" s="817"/>
      <c r="BU113" s="817"/>
      <c r="BV113" s="817">
        <v>556170</v>
      </c>
      <c r="BW113" s="817"/>
      <c r="BX113" s="817"/>
      <c r="BY113" s="817"/>
      <c r="BZ113" s="817"/>
      <c r="CA113" s="817">
        <v>335933</v>
      </c>
      <c r="CB113" s="817"/>
      <c r="CC113" s="817"/>
      <c r="CD113" s="817"/>
      <c r="CE113" s="817"/>
      <c r="CF113" s="875">
        <v>2.6</v>
      </c>
      <c r="CG113" s="876"/>
      <c r="CH113" s="876"/>
      <c r="CI113" s="876"/>
      <c r="CJ113" s="876"/>
      <c r="CK113" s="927"/>
      <c r="CL113" s="821"/>
      <c r="CM113" s="815" t="s">
        <v>432</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15">
      <c r="A114" s="914"/>
      <c r="B114" s="915"/>
      <c r="C114" s="752" t="s">
        <v>433</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115620</v>
      </c>
      <c r="AB114" s="780"/>
      <c r="AC114" s="780"/>
      <c r="AD114" s="780"/>
      <c r="AE114" s="781"/>
      <c r="AF114" s="782">
        <v>116226</v>
      </c>
      <c r="AG114" s="780"/>
      <c r="AH114" s="780"/>
      <c r="AI114" s="780"/>
      <c r="AJ114" s="781"/>
      <c r="AK114" s="782">
        <v>99969</v>
      </c>
      <c r="AL114" s="780"/>
      <c r="AM114" s="780"/>
      <c r="AN114" s="780"/>
      <c r="AO114" s="781"/>
      <c r="AP114" s="824">
        <v>0.8</v>
      </c>
      <c r="AQ114" s="825"/>
      <c r="AR114" s="825"/>
      <c r="AS114" s="825"/>
      <c r="AT114" s="826"/>
      <c r="AU114" s="932"/>
      <c r="AV114" s="933"/>
      <c r="AW114" s="933"/>
      <c r="AX114" s="933"/>
      <c r="AY114" s="933"/>
      <c r="AZ114" s="815" t="s">
        <v>434</v>
      </c>
      <c r="BA114" s="752"/>
      <c r="BB114" s="752"/>
      <c r="BC114" s="752"/>
      <c r="BD114" s="752"/>
      <c r="BE114" s="752"/>
      <c r="BF114" s="752"/>
      <c r="BG114" s="752"/>
      <c r="BH114" s="752"/>
      <c r="BI114" s="752"/>
      <c r="BJ114" s="752"/>
      <c r="BK114" s="752"/>
      <c r="BL114" s="752"/>
      <c r="BM114" s="752"/>
      <c r="BN114" s="752"/>
      <c r="BO114" s="752"/>
      <c r="BP114" s="753"/>
      <c r="BQ114" s="816">
        <v>240813</v>
      </c>
      <c r="BR114" s="817"/>
      <c r="BS114" s="817"/>
      <c r="BT114" s="817"/>
      <c r="BU114" s="817"/>
      <c r="BV114" s="817">
        <v>146752</v>
      </c>
      <c r="BW114" s="817"/>
      <c r="BX114" s="817"/>
      <c r="BY114" s="817"/>
      <c r="BZ114" s="817"/>
      <c r="CA114" s="817">
        <v>132397</v>
      </c>
      <c r="CB114" s="817"/>
      <c r="CC114" s="817"/>
      <c r="CD114" s="817"/>
      <c r="CE114" s="817"/>
      <c r="CF114" s="875">
        <v>1</v>
      </c>
      <c r="CG114" s="876"/>
      <c r="CH114" s="876"/>
      <c r="CI114" s="876"/>
      <c r="CJ114" s="876"/>
      <c r="CK114" s="927"/>
      <c r="CL114" s="821"/>
      <c r="CM114" s="815" t="s">
        <v>435</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15">
      <c r="A115" s="914"/>
      <c r="B115" s="915"/>
      <c r="C115" s="752" t="s">
        <v>436</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27407</v>
      </c>
      <c r="AB115" s="919"/>
      <c r="AC115" s="919"/>
      <c r="AD115" s="919"/>
      <c r="AE115" s="920"/>
      <c r="AF115" s="921" t="s">
        <v>121</v>
      </c>
      <c r="AG115" s="919"/>
      <c r="AH115" s="919"/>
      <c r="AI115" s="919"/>
      <c r="AJ115" s="920"/>
      <c r="AK115" s="921" t="s">
        <v>121</v>
      </c>
      <c r="AL115" s="919"/>
      <c r="AM115" s="919"/>
      <c r="AN115" s="919"/>
      <c r="AO115" s="920"/>
      <c r="AP115" s="922" t="s">
        <v>121</v>
      </c>
      <c r="AQ115" s="923"/>
      <c r="AR115" s="923"/>
      <c r="AS115" s="923"/>
      <c r="AT115" s="924"/>
      <c r="AU115" s="932"/>
      <c r="AV115" s="933"/>
      <c r="AW115" s="933"/>
      <c r="AX115" s="933"/>
      <c r="AY115" s="933"/>
      <c r="AZ115" s="815" t="s">
        <v>437</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438</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15">
      <c r="A116" s="916"/>
      <c r="B116" s="917"/>
      <c r="C116" s="839" t="s">
        <v>439</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800</v>
      </c>
      <c r="AB116" s="780"/>
      <c r="AC116" s="780"/>
      <c r="AD116" s="780"/>
      <c r="AE116" s="781"/>
      <c r="AF116" s="782">
        <v>674</v>
      </c>
      <c r="AG116" s="780"/>
      <c r="AH116" s="780"/>
      <c r="AI116" s="780"/>
      <c r="AJ116" s="781"/>
      <c r="AK116" s="782">
        <v>764</v>
      </c>
      <c r="AL116" s="780"/>
      <c r="AM116" s="780"/>
      <c r="AN116" s="780"/>
      <c r="AO116" s="781"/>
      <c r="AP116" s="824">
        <v>0</v>
      </c>
      <c r="AQ116" s="825"/>
      <c r="AR116" s="825"/>
      <c r="AS116" s="825"/>
      <c r="AT116" s="826"/>
      <c r="AU116" s="932"/>
      <c r="AV116" s="933"/>
      <c r="AW116" s="933"/>
      <c r="AX116" s="933"/>
      <c r="AY116" s="933"/>
      <c r="AZ116" s="909" t="s">
        <v>440</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441</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442</v>
      </c>
      <c r="Z117" s="897"/>
      <c r="AA117" s="902">
        <v>2373032</v>
      </c>
      <c r="AB117" s="903"/>
      <c r="AC117" s="903"/>
      <c r="AD117" s="903"/>
      <c r="AE117" s="904"/>
      <c r="AF117" s="905">
        <v>2305500</v>
      </c>
      <c r="AG117" s="903"/>
      <c r="AH117" s="903"/>
      <c r="AI117" s="903"/>
      <c r="AJ117" s="904"/>
      <c r="AK117" s="905">
        <v>2320966</v>
      </c>
      <c r="AL117" s="903"/>
      <c r="AM117" s="903"/>
      <c r="AN117" s="903"/>
      <c r="AO117" s="904"/>
      <c r="AP117" s="906"/>
      <c r="AQ117" s="907"/>
      <c r="AR117" s="907"/>
      <c r="AS117" s="907"/>
      <c r="AT117" s="908"/>
      <c r="AU117" s="932"/>
      <c r="AV117" s="933"/>
      <c r="AW117" s="933"/>
      <c r="AX117" s="933"/>
      <c r="AY117" s="933"/>
      <c r="AZ117" s="863" t="s">
        <v>443</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444</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15">
      <c r="A118" s="895" t="s">
        <v>418</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415</v>
      </c>
      <c r="AB118" s="896"/>
      <c r="AC118" s="896"/>
      <c r="AD118" s="896"/>
      <c r="AE118" s="897"/>
      <c r="AF118" s="898" t="s">
        <v>416</v>
      </c>
      <c r="AG118" s="896"/>
      <c r="AH118" s="896"/>
      <c r="AI118" s="896"/>
      <c r="AJ118" s="897"/>
      <c r="AK118" s="898" t="s">
        <v>294</v>
      </c>
      <c r="AL118" s="896"/>
      <c r="AM118" s="896"/>
      <c r="AN118" s="896"/>
      <c r="AO118" s="897"/>
      <c r="AP118" s="899" t="s">
        <v>417</v>
      </c>
      <c r="AQ118" s="900"/>
      <c r="AR118" s="900"/>
      <c r="AS118" s="900"/>
      <c r="AT118" s="901"/>
      <c r="AU118" s="932"/>
      <c r="AV118" s="933"/>
      <c r="AW118" s="933"/>
      <c r="AX118" s="933"/>
      <c r="AY118" s="933"/>
      <c r="AZ118" s="838" t="s">
        <v>445</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446</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15">
      <c r="A119" s="818" t="s">
        <v>421</v>
      </c>
      <c r="B119" s="819"/>
      <c r="C119" s="860" t="s">
        <v>422</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447</v>
      </c>
      <c r="BP119" s="878"/>
      <c r="BQ119" s="879">
        <v>22147879</v>
      </c>
      <c r="BR119" s="845"/>
      <c r="BS119" s="845"/>
      <c r="BT119" s="845"/>
      <c r="BU119" s="845"/>
      <c r="BV119" s="845">
        <v>21594065</v>
      </c>
      <c r="BW119" s="845"/>
      <c r="BX119" s="845"/>
      <c r="BY119" s="845"/>
      <c r="BZ119" s="845"/>
      <c r="CA119" s="845">
        <v>21231281</v>
      </c>
      <c r="CB119" s="845"/>
      <c r="CC119" s="845"/>
      <c r="CD119" s="845"/>
      <c r="CE119" s="845"/>
      <c r="CF119" s="748"/>
      <c r="CG119" s="749"/>
      <c r="CH119" s="749"/>
      <c r="CI119" s="749"/>
      <c r="CJ119" s="834"/>
      <c r="CK119" s="928"/>
      <c r="CL119" s="823"/>
      <c r="CM119" s="838" t="s">
        <v>448</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18" customFormat="1" ht="26.25" customHeight="1" x14ac:dyDescent="0.15">
      <c r="A120" s="820"/>
      <c r="B120" s="821"/>
      <c r="C120" s="815" t="s">
        <v>425</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449</v>
      </c>
      <c r="AV120" s="881"/>
      <c r="AW120" s="881"/>
      <c r="AX120" s="881"/>
      <c r="AY120" s="882"/>
      <c r="AZ120" s="860" t="s">
        <v>450</v>
      </c>
      <c r="BA120" s="808"/>
      <c r="BB120" s="808"/>
      <c r="BC120" s="808"/>
      <c r="BD120" s="808"/>
      <c r="BE120" s="808"/>
      <c r="BF120" s="808"/>
      <c r="BG120" s="808"/>
      <c r="BH120" s="808"/>
      <c r="BI120" s="808"/>
      <c r="BJ120" s="808"/>
      <c r="BK120" s="808"/>
      <c r="BL120" s="808"/>
      <c r="BM120" s="808"/>
      <c r="BN120" s="808"/>
      <c r="BO120" s="808"/>
      <c r="BP120" s="809"/>
      <c r="BQ120" s="861">
        <v>5546547</v>
      </c>
      <c r="BR120" s="842"/>
      <c r="BS120" s="842"/>
      <c r="BT120" s="842"/>
      <c r="BU120" s="842"/>
      <c r="BV120" s="842">
        <v>4833293</v>
      </c>
      <c r="BW120" s="842"/>
      <c r="BX120" s="842"/>
      <c r="BY120" s="842"/>
      <c r="BZ120" s="842"/>
      <c r="CA120" s="842">
        <v>4556095</v>
      </c>
      <c r="CB120" s="842"/>
      <c r="CC120" s="842"/>
      <c r="CD120" s="842"/>
      <c r="CE120" s="842"/>
      <c r="CF120" s="866">
        <v>35.1</v>
      </c>
      <c r="CG120" s="867"/>
      <c r="CH120" s="867"/>
      <c r="CI120" s="867"/>
      <c r="CJ120" s="867"/>
      <c r="CK120" s="868" t="s">
        <v>451</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2339931</v>
      </c>
      <c r="DH120" s="842"/>
      <c r="DI120" s="842"/>
      <c r="DJ120" s="842"/>
      <c r="DK120" s="842"/>
      <c r="DL120" s="842">
        <v>2741663</v>
      </c>
      <c r="DM120" s="842"/>
      <c r="DN120" s="842"/>
      <c r="DO120" s="842"/>
      <c r="DP120" s="842"/>
      <c r="DQ120" s="842">
        <v>2330503</v>
      </c>
      <c r="DR120" s="842"/>
      <c r="DS120" s="842"/>
      <c r="DT120" s="842"/>
      <c r="DU120" s="842"/>
      <c r="DV120" s="843">
        <v>18</v>
      </c>
      <c r="DW120" s="843"/>
      <c r="DX120" s="843"/>
      <c r="DY120" s="843"/>
      <c r="DZ120" s="844"/>
    </row>
    <row r="121" spans="1:130" s="218" customFormat="1" ht="26.25" customHeight="1" x14ac:dyDescent="0.15">
      <c r="A121" s="820"/>
      <c r="B121" s="821"/>
      <c r="C121" s="863" t="s">
        <v>452</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v>27407</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453</v>
      </c>
      <c r="BA121" s="752"/>
      <c r="BB121" s="752"/>
      <c r="BC121" s="752"/>
      <c r="BD121" s="752"/>
      <c r="BE121" s="752"/>
      <c r="BF121" s="752"/>
      <c r="BG121" s="752"/>
      <c r="BH121" s="752"/>
      <c r="BI121" s="752"/>
      <c r="BJ121" s="752"/>
      <c r="BK121" s="752"/>
      <c r="BL121" s="752"/>
      <c r="BM121" s="752"/>
      <c r="BN121" s="752"/>
      <c r="BO121" s="752"/>
      <c r="BP121" s="753"/>
      <c r="BQ121" s="816">
        <v>651057</v>
      </c>
      <c r="BR121" s="817"/>
      <c r="BS121" s="817"/>
      <c r="BT121" s="817"/>
      <c r="BU121" s="817"/>
      <c r="BV121" s="817">
        <v>554886</v>
      </c>
      <c r="BW121" s="817"/>
      <c r="BX121" s="817"/>
      <c r="BY121" s="817"/>
      <c r="BZ121" s="817"/>
      <c r="CA121" s="817">
        <v>907683</v>
      </c>
      <c r="CB121" s="817"/>
      <c r="CC121" s="817"/>
      <c r="CD121" s="817"/>
      <c r="CE121" s="817"/>
      <c r="CF121" s="875">
        <v>7</v>
      </c>
      <c r="CG121" s="876"/>
      <c r="CH121" s="876"/>
      <c r="CI121" s="876"/>
      <c r="CJ121" s="876"/>
      <c r="CK121" s="869"/>
      <c r="CL121" s="855"/>
      <c r="CM121" s="855"/>
      <c r="CN121" s="855"/>
      <c r="CO121" s="856"/>
      <c r="CP121" s="835" t="s">
        <v>397</v>
      </c>
      <c r="CQ121" s="836"/>
      <c r="CR121" s="836"/>
      <c r="CS121" s="836"/>
      <c r="CT121" s="836"/>
      <c r="CU121" s="836"/>
      <c r="CV121" s="836"/>
      <c r="CW121" s="836"/>
      <c r="CX121" s="836"/>
      <c r="CY121" s="836"/>
      <c r="CZ121" s="836"/>
      <c r="DA121" s="836"/>
      <c r="DB121" s="836"/>
      <c r="DC121" s="836"/>
      <c r="DD121" s="836"/>
      <c r="DE121" s="836"/>
      <c r="DF121" s="837"/>
      <c r="DG121" s="816" t="s">
        <v>121</v>
      </c>
      <c r="DH121" s="817"/>
      <c r="DI121" s="817"/>
      <c r="DJ121" s="817"/>
      <c r="DK121" s="817"/>
      <c r="DL121" s="817">
        <v>584893</v>
      </c>
      <c r="DM121" s="817"/>
      <c r="DN121" s="817"/>
      <c r="DO121" s="817"/>
      <c r="DP121" s="817"/>
      <c r="DQ121" s="817">
        <v>586852</v>
      </c>
      <c r="DR121" s="817"/>
      <c r="DS121" s="817"/>
      <c r="DT121" s="817"/>
      <c r="DU121" s="817"/>
      <c r="DV121" s="794">
        <v>4.5</v>
      </c>
      <c r="DW121" s="794"/>
      <c r="DX121" s="794"/>
      <c r="DY121" s="794"/>
      <c r="DZ121" s="795"/>
    </row>
    <row r="122" spans="1:130" s="218" customFormat="1" ht="26.25" customHeight="1" x14ac:dyDescent="0.15">
      <c r="A122" s="820"/>
      <c r="B122" s="821"/>
      <c r="C122" s="815" t="s">
        <v>435</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454</v>
      </c>
      <c r="BA122" s="839"/>
      <c r="BB122" s="839"/>
      <c r="BC122" s="839"/>
      <c r="BD122" s="839"/>
      <c r="BE122" s="839"/>
      <c r="BF122" s="839"/>
      <c r="BG122" s="839"/>
      <c r="BH122" s="839"/>
      <c r="BI122" s="839"/>
      <c r="BJ122" s="839"/>
      <c r="BK122" s="839"/>
      <c r="BL122" s="839"/>
      <c r="BM122" s="839"/>
      <c r="BN122" s="839"/>
      <c r="BO122" s="839"/>
      <c r="BP122" s="840"/>
      <c r="BQ122" s="879">
        <v>12995433</v>
      </c>
      <c r="BR122" s="845"/>
      <c r="BS122" s="845"/>
      <c r="BT122" s="845"/>
      <c r="BU122" s="845"/>
      <c r="BV122" s="845">
        <v>12939367</v>
      </c>
      <c r="BW122" s="845"/>
      <c r="BX122" s="845"/>
      <c r="BY122" s="845"/>
      <c r="BZ122" s="845"/>
      <c r="CA122" s="845">
        <v>12901593</v>
      </c>
      <c r="CB122" s="845"/>
      <c r="CC122" s="845"/>
      <c r="CD122" s="845"/>
      <c r="CE122" s="845"/>
      <c r="CF122" s="846">
        <v>99.4</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18" customFormat="1" ht="26.25" customHeight="1" x14ac:dyDescent="0.15">
      <c r="A123" s="820"/>
      <c r="B123" s="821"/>
      <c r="C123" s="815" t="s">
        <v>441</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455</v>
      </c>
      <c r="BP123" s="878"/>
      <c r="BQ123" s="832">
        <v>19193037</v>
      </c>
      <c r="BR123" s="833"/>
      <c r="BS123" s="833"/>
      <c r="BT123" s="833"/>
      <c r="BU123" s="833"/>
      <c r="BV123" s="833">
        <v>18327546</v>
      </c>
      <c r="BW123" s="833"/>
      <c r="BX123" s="833"/>
      <c r="BY123" s="833"/>
      <c r="BZ123" s="833"/>
      <c r="CA123" s="833">
        <v>18365371</v>
      </c>
      <c r="CB123" s="833"/>
      <c r="CC123" s="833"/>
      <c r="CD123" s="833"/>
      <c r="CE123" s="833"/>
      <c r="CF123" s="748"/>
      <c r="CG123" s="749"/>
      <c r="CH123" s="749"/>
      <c r="CI123" s="749"/>
      <c r="CJ123" s="834"/>
      <c r="CK123" s="869"/>
      <c r="CL123" s="855"/>
      <c r="CM123" s="855"/>
      <c r="CN123" s="855"/>
      <c r="CO123" s="856"/>
      <c r="CP123" s="835" t="s">
        <v>393</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
      <c r="A124" s="820"/>
      <c r="B124" s="821"/>
      <c r="C124" s="815" t="s">
        <v>444</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456</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24.4</v>
      </c>
      <c r="BR124" s="831"/>
      <c r="BS124" s="831"/>
      <c r="BT124" s="831"/>
      <c r="BU124" s="831"/>
      <c r="BV124" s="831">
        <v>26.2</v>
      </c>
      <c r="BW124" s="831"/>
      <c r="BX124" s="831"/>
      <c r="BY124" s="831"/>
      <c r="BZ124" s="831"/>
      <c r="CA124" s="831">
        <v>22</v>
      </c>
      <c r="CB124" s="831"/>
      <c r="CC124" s="831"/>
      <c r="CD124" s="831"/>
      <c r="CE124" s="831"/>
      <c r="CF124" s="726"/>
      <c r="CG124" s="727"/>
      <c r="CH124" s="727"/>
      <c r="CI124" s="727"/>
      <c r="CJ124" s="862"/>
      <c r="CK124" s="870"/>
      <c r="CL124" s="870"/>
      <c r="CM124" s="870"/>
      <c r="CN124" s="870"/>
      <c r="CO124" s="871"/>
      <c r="CP124" s="835" t="s">
        <v>457</v>
      </c>
      <c r="CQ124" s="836"/>
      <c r="CR124" s="836"/>
      <c r="CS124" s="836"/>
      <c r="CT124" s="836"/>
      <c r="CU124" s="836"/>
      <c r="CV124" s="836"/>
      <c r="CW124" s="836"/>
      <c r="CX124" s="836"/>
      <c r="CY124" s="836"/>
      <c r="CZ124" s="836"/>
      <c r="DA124" s="836"/>
      <c r="DB124" s="836"/>
      <c r="DC124" s="836"/>
      <c r="DD124" s="836"/>
      <c r="DE124" s="836"/>
      <c r="DF124" s="837"/>
      <c r="DG124" s="763">
        <v>548443</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15">
      <c r="A125" s="820"/>
      <c r="B125" s="821"/>
      <c r="C125" s="815" t="s">
        <v>446</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458</v>
      </c>
      <c r="CL125" s="852"/>
      <c r="CM125" s="852"/>
      <c r="CN125" s="852"/>
      <c r="CO125" s="853"/>
      <c r="CP125" s="860" t="s">
        <v>459</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
      <c r="A126" s="820"/>
      <c r="B126" s="821"/>
      <c r="C126" s="815" t="s">
        <v>448</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460</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15">
      <c r="A127" s="822"/>
      <c r="B127" s="823"/>
      <c r="C127" s="838" t="s">
        <v>461</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20"/>
      <c r="AV127" s="220"/>
      <c r="AW127" s="220"/>
      <c r="AX127" s="841" t="s">
        <v>462</v>
      </c>
      <c r="AY127" s="812"/>
      <c r="AZ127" s="812"/>
      <c r="BA127" s="812"/>
      <c r="BB127" s="812"/>
      <c r="BC127" s="812"/>
      <c r="BD127" s="812"/>
      <c r="BE127" s="813"/>
      <c r="BF127" s="811" t="s">
        <v>463</v>
      </c>
      <c r="BG127" s="812"/>
      <c r="BH127" s="812"/>
      <c r="BI127" s="812"/>
      <c r="BJ127" s="812"/>
      <c r="BK127" s="812"/>
      <c r="BL127" s="813"/>
      <c r="BM127" s="811" t="s">
        <v>464</v>
      </c>
      <c r="BN127" s="812"/>
      <c r="BO127" s="812"/>
      <c r="BP127" s="812"/>
      <c r="BQ127" s="812"/>
      <c r="BR127" s="812"/>
      <c r="BS127" s="813"/>
      <c r="BT127" s="811" t="s">
        <v>465</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466</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
      <c r="A128" s="796" t="s">
        <v>467</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468</v>
      </c>
      <c r="X128" s="798"/>
      <c r="Y128" s="798"/>
      <c r="Z128" s="799"/>
      <c r="AA128" s="800">
        <v>19938</v>
      </c>
      <c r="AB128" s="801"/>
      <c r="AC128" s="801"/>
      <c r="AD128" s="801"/>
      <c r="AE128" s="802"/>
      <c r="AF128" s="803">
        <v>14151</v>
      </c>
      <c r="AG128" s="801"/>
      <c r="AH128" s="801"/>
      <c r="AI128" s="801"/>
      <c r="AJ128" s="802"/>
      <c r="AK128" s="803">
        <v>14125</v>
      </c>
      <c r="AL128" s="801"/>
      <c r="AM128" s="801"/>
      <c r="AN128" s="801"/>
      <c r="AO128" s="802"/>
      <c r="AP128" s="804"/>
      <c r="AQ128" s="805"/>
      <c r="AR128" s="805"/>
      <c r="AS128" s="805"/>
      <c r="AT128" s="806"/>
      <c r="AU128" s="220"/>
      <c r="AV128" s="220"/>
      <c r="AW128" s="220"/>
      <c r="AX128" s="807" t="s">
        <v>469</v>
      </c>
      <c r="AY128" s="808"/>
      <c r="AZ128" s="808"/>
      <c r="BA128" s="808"/>
      <c r="BB128" s="808"/>
      <c r="BC128" s="808"/>
      <c r="BD128" s="808"/>
      <c r="BE128" s="809"/>
      <c r="BF128" s="786" t="s">
        <v>121</v>
      </c>
      <c r="BG128" s="787"/>
      <c r="BH128" s="787"/>
      <c r="BI128" s="787"/>
      <c r="BJ128" s="787"/>
      <c r="BK128" s="787"/>
      <c r="BL128" s="810"/>
      <c r="BM128" s="786">
        <v>12.85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470</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471</v>
      </c>
      <c r="X129" s="777"/>
      <c r="Y129" s="777"/>
      <c r="Z129" s="778"/>
      <c r="AA129" s="779">
        <v>13306775</v>
      </c>
      <c r="AB129" s="780"/>
      <c r="AC129" s="780"/>
      <c r="AD129" s="780"/>
      <c r="AE129" s="781"/>
      <c r="AF129" s="782">
        <v>13604063</v>
      </c>
      <c r="AG129" s="780"/>
      <c r="AH129" s="780"/>
      <c r="AI129" s="780"/>
      <c r="AJ129" s="781"/>
      <c r="AK129" s="782">
        <v>14102733</v>
      </c>
      <c r="AL129" s="780"/>
      <c r="AM129" s="780"/>
      <c r="AN129" s="780"/>
      <c r="AO129" s="781"/>
      <c r="AP129" s="783"/>
      <c r="AQ129" s="784"/>
      <c r="AR129" s="784"/>
      <c r="AS129" s="784"/>
      <c r="AT129" s="785"/>
      <c r="AU129" s="221"/>
      <c r="AV129" s="221"/>
      <c r="AW129" s="221"/>
      <c r="AX129" s="751" t="s">
        <v>472</v>
      </c>
      <c r="AY129" s="752"/>
      <c r="AZ129" s="752"/>
      <c r="BA129" s="752"/>
      <c r="BB129" s="752"/>
      <c r="BC129" s="752"/>
      <c r="BD129" s="752"/>
      <c r="BE129" s="753"/>
      <c r="BF129" s="770" t="s">
        <v>121</v>
      </c>
      <c r="BG129" s="771"/>
      <c r="BH129" s="771"/>
      <c r="BI129" s="771"/>
      <c r="BJ129" s="771"/>
      <c r="BK129" s="771"/>
      <c r="BL129" s="772"/>
      <c r="BM129" s="770">
        <v>17.850000000000001</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473</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474</v>
      </c>
      <c r="X130" s="777"/>
      <c r="Y130" s="777"/>
      <c r="Z130" s="778"/>
      <c r="AA130" s="779">
        <v>1197943</v>
      </c>
      <c r="AB130" s="780"/>
      <c r="AC130" s="780"/>
      <c r="AD130" s="780"/>
      <c r="AE130" s="781"/>
      <c r="AF130" s="782">
        <v>1161063</v>
      </c>
      <c r="AG130" s="780"/>
      <c r="AH130" s="780"/>
      <c r="AI130" s="780"/>
      <c r="AJ130" s="781"/>
      <c r="AK130" s="782">
        <v>1120387</v>
      </c>
      <c r="AL130" s="780"/>
      <c r="AM130" s="780"/>
      <c r="AN130" s="780"/>
      <c r="AO130" s="781"/>
      <c r="AP130" s="783"/>
      <c r="AQ130" s="784"/>
      <c r="AR130" s="784"/>
      <c r="AS130" s="784"/>
      <c r="AT130" s="785"/>
      <c r="AU130" s="221"/>
      <c r="AV130" s="221"/>
      <c r="AW130" s="221"/>
      <c r="AX130" s="751" t="s">
        <v>475</v>
      </c>
      <c r="AY130" s="752"/>
      <c r="AZ130" s="752"/>
      <c r="BA130" s="752"/>
      <c r="BB130" s="752"/>
      <c r="BC130" s="752"/>
      <c r="BD130" s="752"/>
      <c r="BE130" s="753"/>
      <c r="BF130" s="754">
        <v>9.1999999999999993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476</v>
      </c>
      <c r="X131" s="761"/>
      <c r="Y131" s="761"/>
      <c r="Z131" s="762"/>
      <c r="AA131" s="763">
        <v>12108832</v>
      </c>
      <c r="AB131" s="764"/>
      <c r="AC131" s="764"/>
      <c r="AD131" s="764"/>
      <c r="AE131" s="765"/>
      <c r="AF131" s="766">
        <v>12443000</v>
      </c>
      <c r="AG131" s="764"/>
      <c r="AH131" s="764"/>
      <c r="AI131" s="764"/>
      <c r="AJ131" s="765"/>
      <c r="AK131" s="766">
        <v>12982346</v>
      </c>
      <c r="AL131" s="764"/>
      <c r="AM131" s="764"/>
      <c r="AN131" s="764"/>
      <c r="AO131" s="765"/>
      <c r="AP131" s="767"/>
      <c r="AQ131" s="768"/>
      <c r="AR131" s="768"/>
      <c r="AS131" s="768"/>
      <c r="AT131" s="769"/>
      <c r="AU131" s="221"/>
      <c r="AV131" s="221"/>
      <c r="AW131" s="221"/>
      <c r="AX131" s="729" t="s">
        <v>477</v>
      </c>
      <c r="AY131" s="730"/>
      <c r="AZ131" s="730"/>
      <c r="BA131" s="730"/>
      <c r="BB131" s="730"/>
      <c r="BC131" s="730"/>
      <c r="BD131" s="730"/>
      <c r="BE131" s="731"/>
      <c r="BF131" s="732">
        <v>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478</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479</v>
      </c>
      <c r="W132" s="742"/>
      <c r="X132" s="742"/>
      <c r="Y132" s="742"/>
      <c r="Z132" s="743"/>
      <c r="AA132" s="744">
        <v>9.5397392580000009</v>
      </c>
      <c r="AB132" s="745"/>
      <c r="AC132" s="745"/>
      <c r="AD132" s="745"/>
      <c r="AE132" s="746"/>
      <c r="AF132" s="747">
        <v>9.0837097159999995</v>
      </c>
      <c r="AG132" s="745"/>
      <c r="AH132" s="745"/>
      <c r="AI132" s="745"/>
      <c r="AJ132" s="746"/>
      <c r="AK132" s="747">
        <v>9.1389799660000008</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480</v>
      </c>
      <c r="W133" s="721"/>
      <c r="X133" s="721"/>
      <c r="Y133" s="721"/>
      <c r="Z133" s="722"/>
      <c r="AA133" s="723">
        <v>8.6</v>
      </c>
      <c r="AB133" s="724"/>
      <c r="AC133" s="724"/>
      <c r="AD133" s="724"/>
      <c r="AE133" s="725"/>
      <c r="AF133" s="723">
        <v>8.9</v>
      </c>
      <c r="AG133" s="724"/>
      <c r="AH133" s="724"/>
      <c r="AI133" s="724"/>
      <c r="AJ133" s="725"/>
      <c r="AK133" s="723">
        <v>9.1999999999999993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iRP6KWEDNdvnrMkL0bsSKc1DlGn1iHzNkZD0H2QTbBQfZp0xfkc5ctjJhwAw1/Rh8ypXgjwAfQnWmK/tqBdQfw==" saltValue="Y4lHLi5mZTiF/EDRX6y8y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election activeCell="AX27" sqref="AX27"/>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481</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5JsSwWIrlKCQDeQOtFYqjt+duR8C67pUtdHJ6vwFnexzNAzqbtAfz3S1yhotYzbkugopl67Z6Lk6oGUHlUjc2g==" saltValue="3+hdfT/xnh3dZVZNeAg/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4"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r13C4+ilLL1HPktveToV9S1ORzMkjaX3UAjXxKfMccJQfp0OYLYW5CrK4OaOQKn+AU2n8furVvhnvdtKi1OJg==" saltValue="xd/3OFSceJqWX0GJsvspOg=="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4"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482</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483</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484</v>
      </c>
      <c r="AP7" s="260"/>
      <c r="AQ7" s="261" t="s">
        <v>485</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486</v>
      </c>
      <c r="AQ8" s="267" t="s">
        <v>487</v>
      </c>
      <c r="AR8" s="268" t="s">
        <v>488</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489</v>
      </c>
      <c r="AL9" s="1131"/>
      <c r="AM9" s="1131"/>
      <c r="AN9" s="1132"/>
      <c r="AO9" s="269">
        <v>4496278</v>
      </c>
      <c r="AP9" s="269">
        <v>72229</v>
      </c>
      <c r="AQ9" s="270">
        <v>95899</v>
      </c>
      <c r="AR9" s="271">
        <v>-24.7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490</v>
      </c>
      <c r="AL10" s="1131"/>
      <c r="AM10" s="1131"/>
      <c r="AN10" s="1132"/>
      <c r="AO10" s="272">
        <v>60349</v>
      </c>
      <c r="AP10" s="272">
        <v>969</v>
      </c>
      <c r="AQ10" s="273">
        <v>7418</v>
      </c>
      <c r="AR10" s="274">
        <v>-86.9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491</v>
      </c>
      <c r="AL11" s="1131"/>
      <c r="AM11" s="1131"/>
      <c r="AN11" s="1132"/>
      <c r="AO11" s="272">
        <v>64686</v>
      </c>
      <c r="AP11" s="272">
        <v>1039</v>
      </c>
      <c r="AQ11" s="273">
        <v>1842</v>
      </c>
      <c r="AR11" s="274">
        <v>-43.6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492</v>
      </c>
      <c r="AL12" s="1131"/>
      <c r="AM12" s="1131"/>
      <c r="AN12" s="1132"/>
      <c r="AO12" s="272" t="s">
        <v>493</v>
      </c>
      <c r="AP12" s="272" t="s">
        <v>493</v>
      </c>
      <c r="AQ12" s="273">
        <v>18</v>
      </c>
      <c r="AR12" s="274" t="s">
        <v>493</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494</v>
      </c>
      <c r="AL13" s="1131"/>
      <c r="AM13" s="1131"/>
      <c r="AN13" s="1132"/>
      <c r="AO13" s="272">
        <v>258464</v>
      </c>
      <c r="AP13" s="272">
        <v>4152</v>
      </c>
      <c r="AQ13" s="273">
        <v>3674</v>
      </c>
      <c r="AR13" s="274">
        <v>13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495</v>
      </c>
      <c r="AL14" s="1131"/>
      <c r="AM14" s="1131"/>
      <c r="AN14" s="1132"/>
      <c r="AO14" s="272">
        <v>6182</v>
      </c>
      <c r="AP14" s="272">
        <v>99</v>
      </c>
      <c r="AQ14" s="273">
        <v>2040</v>
      </c>
      <c r="AR14" s="274">
        <v>-95.1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496</v>
      </c>
      <c r="AL15" s="1134"/>
      <c r="AM15" s="1134"/>
      <c r="AN15" s="1135"/>
      <c r="AO15" s="272">
        <v>-212344</v>
      </c>
      <c r="AP15" s="272">
        <v>-3411</v>
      </c>
      <c r="AQ15" s="273">
        <v>-5724</v>
      </c>
      <c r="AR15" s="274">
        <v>-40.4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4673615</v>
      </c>
      <c r="AP16" s="272">
        <v>75078</v>
      </c>
      <c r="AQ16" s="273">
        <v>105167</v>
      </c>
      <c r="AR16" s="274">
        <v>-28.6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497</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498</v>
      </c>
      <c r="AP20" s="281" t="s">
        <v>499</v>
      </c>
      <c r="AQ20" s="282" t="s">
        <v>500</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501</v>
      </c>
      <c r="AL21" s="1137"/>
      <c r="AM21" s="1137"/>
      <c r="AN21" s="1138"/>
      <c r="AO21" s="285">
        <v>6.78</v>
      </c>
      <c r="AP21" s="286">
        <v>8.91</v>
      </c>
      <c r="AQ21" s="287">
        <v>-2.13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502</v>
      </c>
      <c r="AL22" s="1137"/>
      <c r="AM22" s="1137"/>
      <c r="AN22" s="1138"/>
      <c r="AO22" s="290">
        <v>94.9</v>
      </c>
      <c r="AP22" s="291">
        <v>97.6</v>
      </c>
      <c r="AQ22" s="292">
        <v>-2.7</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503</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504</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505</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484</v>
      </c>
      <c r="AP30" s="260"/>
      <c r="AQ30" s="261" t="s">
        <v>485</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486</v>
      </c>
      <c r="AQ31" s="267" t="s">
        <v>487</v>
      </c>
      <c r="AR31" s="268" t="s">
        <v>488</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506</v>
      </c>
      <c r="AL32" s="1121"/>
      <c r="AM32" s="1121"/>
      <c r="AN32" s="1122"/>
      <c r="AO32" s="300">
        <v>1844545</v>
      </c>
      <c r="AP32" s="300">
        <v>29631</v>
      </c>
      <c r="AQ32" s="301">
        <v>63956</v>
      </c>
      <c r="AR32" s="302">
        <v>-53.7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507</v>
      </c>
      <c r="AL33" s="1121"/>
      <c r="AM33" s="1121"/>
      <c r="AN33" s="1122"/>
      <c r="AO33" s="300" t="s">
        <v>493</v>
      </c>
      <c r="AP33" s="300" t="s">
        <v>493</v>
      </c>
      <c r="AQ33" s="301" t="s">
        <v>493</v>
      </c>
      <c r="AR33" s="302" t="s">
        <v>493</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508</v>
      </c>
      <c r="AL34" s="1121"/>
      <c r="AM34" s="1121"/>
      <c r="AN34" s="1122"/>
      <c r="AO34" s="300" t="s">
        <v>493</v>
      </c>
      <c r="AP34" s="300" t="s">
        <v>493</v>
      </c>
      <c r="AQ34" s="301">
        <v>4</v>
      </c>
      <c r="AR34" s="302" t="s">
        <v>493</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509</v>
      </c>
      <c r="AL35" s="1121"/>
      <c r="AM35" s="1121"/>
      <c r="AN35" s="1122"/>
      <c r="AO35" s="300">
        <v>375688</v>
      </c>
      <c r="AP35" s="300">
        <v>6035</v>
      </c>
      <c r="AQ35" s="301">
        <v>14498</v>
      </c>
      <c r="AR35" s="302">
        <v>-58.4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510</v>
      </c>
      <c r="AL36" s="1121"/>
      <c r="AM36" s="1121"/>
      <c r="AN36" s="1122"/>
      <c r="AO36" s="300">
        <v>99969</v>
      </c>
      <c r="AP36" s="300">
        <v>1606</v>
      </c>
      <c r="AQ36" s="301">
        <v>1993</v>
      </c>
      <c r="AR36" s="302">
        <v>-19.399999999999999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511</v>
      </c>
      <c r="AL37" s="1121"/>
      <c r="AM37" s="1121"/>
      <c r="AN37" s="1122"/>
      <c r="AO37" s="300" t="s">
        <v>493</v>
      </c>
      <c r="AP37" s="300" t="s">
        <v>493</v>
      </c>
      <c r="AQ37" s="301">
        <v>407</v>
      </c>
      <c r="AR37" s="302" t="s">
        <v>493</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512</v>
      </c>
      <c r="AL38" s="1124"/>
      <c r="AM38" s="1124"/>
      <c r="AN38" s="1125"/>
      <c r="AO38" s="303">
        <v>764</v>
      </c>
      <c r="AP38" s="303">
        <v>12</v>
      </c>
      <c r="AQ38" s="304">
        <v>1</v>
      </c>
      <c r="AR38" s="292">
        <v>1100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513</v>
      </c>
      <c r="AL39" s="1124"/>
      <c r="AM39" s="1124"/>
      <c r="AN39" s="1125"/>
      <c r="AO39" s="300">
        <v>-14125</v>
      </c>
      <c r="AP39" s="300">
        <v>-227</v>
      </c>
      <c r="AQ39" s="301">
        <v>-3355</v>
      </c>
      <c r="AR39" s="302">
        <v>-93.2</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514</v>
      </c>
      <c r="AL40" s="1121"/>
      <c r="AM40" s="1121"/>
      <c r="AN40" s="1122"/>
      <c r="AO40" s="300">
        <v>-1120387</v>
      </c>
      <c r="AP40" s="300">
        <v>-17998</v>
      </c>
      <c r="AQ40" s="301">
        <v>-53996</v>
      </c>
      <c r="AR40" s="302">
        <v>-66.7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1186454</v>
      </c>
      <c r="AP41" s="300">
        <v>19060</v>
      </c>
      <c r="AQ41" s="301">
        <v>23508</v>
      </c>
      <c r="AR41" s="302">
        <v>-18.899999999999999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515</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516</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484</v>
      </c>
      <c r="AN49" s="1115" t="s">
        <v>517</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518</v>
      </c>
      <c r="AO50" s="317" t="s">
        <v>519</v>
      </c>
      <c r="AP50" s="318" t="s">
        <v>520</v>
      </c>
      <c r="AQ50" s="319" t="s">
        <v>521</v>
      </c>
      <c r="AR50" s="320" t="s">
        <v>522</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523</v>
      </c>
      <c r="AL51" s="313"/>
      <c r="AM51" s="321">
        <v>4601814</v>
      </c>
      <c r="AN51" s="322">
        <v>73807</v>
      </c>
      <c r="AO51" s="323">
        <v>15.7</v>
      </c>
      <c r="AP51" s="324">
        <v>45483</v>
      </c>
      <c r="AQ51" s="325">
        <v>-0.2</v>
      </c>
      <c r="AR51" s="326">
        <v>15.9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524</v>
      </c>
      <c r="AM52" s="329">
        <v>552301</v>
      </c>
      <c r="AN52" s="330">
        <v>8858</v>
      </c>
      <c r="AO52" s="331">
        <v>31.6</v>
      </c>
      <c r="AP52" s="332">
        <v>24241</v>
      </c>
      <c r="AQ52" s="333">
        <v>0.4</v>
      </c>
      <c r="AR52" s="334">
        <v>31.2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525</v>
      </c>
      <c r="AL53" s="313"/>
      <c r="AM53" s="321">
        <v>4093911</v>
      </c>
      <c r="AN53" s="322">
        <v>65634</v>
      </c>
      <c r="AO53" s="323">
        <v>-11.1</v>
      </c>
      <c r="AP53" s="324">
        <v>71871</v>
      </c>
      <c r="AQ53" s="325">
        <v>58</v>
      </c>
      <c r="AR53" s="326">
        <v>-69.099999999999994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524</v>
      </c>
      <c r="AM54" s="329">
        <v>737859</v>
      </c>
      <c r="AN54" s="330">
        <v>11829</v>
      </c>
      <c r="AO54" s="331">
        <v>33.5</v>
      </c>
      <c r="AP54" s="332">
        <v>38232</v>
      </c>
      <c r="AQ54" s="333">
        <v>57.7</v>
      </c>
      <c r="AR54" s="334">
        <v>-24.2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526</v>
      </c>
      <c r="AL55" s="313"/>
      <c r="AM55" s="321">
        <v>2838485</v>
      </c>
      <c r="AN55" s="322">
        <v>45366</v>
      </c>
      <c r="AO55" s="323">
        <v>-30.9</v>
      </c>
      <c r="AP55" s="324">
        <v>71807</v>
      </c>
      <c r="AQ55" s="325">
        <v>-0.1</v>
      </c>
      <c r="AR55" s="326">
        <v>-30.8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524</v>
      </c>
      <c r="AM56" s="329">
        <v>754791</v>
      </c>
      <c r="AN56" s="330">
        <v>12063</v>
      </c>
      <c r="AO56" s="331">
        <v>2</v>
      </c>
      <c r="AP56" s="332">
        <v>37333</v>
      </c>
      <c r="AQ56" s="333">
        <v>-2.4</v>
      </c>
      <c r="AR56" s="334">
        <v>4.4000000000000004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527</v>
      </c>
      <c r="AL57" s="313"/>
      <c r="AM57" s="321">
        <v>3197964</v>
      </c>
      <c r="AN57" s="322">
        <v>51080</v>
      </c>
      <c r="AO57" s="323">
        <v>12.6</v>
      </c>
      <c r="AP57" s="324">
        <v>80821</v>
      </c>
      <c r="AQ57" s="325">
        <v>12.6</v>
      </c>
      <c r="AR57" s="326">
        <v>0</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524</v>
      </c>
      <c r="AM58" s="329">
        <v>533008</v>
      </c>
      <c r="AN58" s="330">
        <v>8514</v>
      </c>
      <c r="AO58" s="331">
        <v>-29.4</v>
      </c>
      <c r="AP58" s="332">
        <v>49586</v>
      </c>
      <c r="AQ58" s="333">
        <v>32.799999999999997</v>
      </c>
      <c r="AR58" s="334">
        <v>-62.2</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528</v>
      </c>
      <c r="AL59" s="313"/>
      <c r="AM59" s="321">
        <v>4344657</v>
      </c>
      <c r="AN59" s="322">
        <v>69794</v>
      </c>
      <c r="AO59" s="323">
        <v>36.6</v>
      </c>
      <c r="AP59" s="324">
        <v>79840</v>
      </c>
      <c r="AQ59" s="325">
        <v>-1.2</v>
      </c>
      <c r="AR59" s="326">
        <v>37.799999999999997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524</v>
      </c>
      <c r="AM60" s="329">
        <v>1380590</v>
      </c>
      <c r="AN60" s="330">
        <v>22178</v>
      </c>
      <c r="AO60" s="331">
        <v>160.5</v>
      </c>
      <c r="AP60" s="332">
        <v>45238</v>
      </c>
      <c r="AQ60" s="333">
        <v>-8.8000000000000007</v>
      </c>
      <c r="AR60" s="334">
        <v>169.3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529</v>
      </c>
      <c r="AL61" s="335"/>
      <c r="AM61" s="336">
        <v>3815366</v>
      </c>
      <c r="AN61" s="337">
        <v>61136</v>
      </c>
      <c r="AO61" s="338">
        <v>4.5999999999999996</v>
      </c>
      <c r="AP61" s="339">
        <v>69964</v>
      </c>
      <c r="AQ61" s="340">
        <v>13.8</v>
      </c>
      <c r="AR61" s="326">
        <v>-9.1999999999999993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524</v>
      </c>
      <c r="AM62" s="329">
        <v>791710</v>
      </c>
      <c r="AN62" s="330">
        <v>12688</v>
      </c>
      <c r="AO62" s="331">
        <v>39.6</v>
      </c>
      <c r="AP62" s="332">
        <v>38926</v>
      </c>
      <c r="AQ62" s="333">
        <v>15.9</v>
      </c>
      <c r="AR62" s="334">
        <v>23.7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vsPxz5GrVPk38JoexQ5EwLmRb6hhkEkn8qrlEfLSR6oikpMclJ7+JoUT8lFB5ocdGSipTrXeNAPH0wIFQfQMEg==" saltValue="tQPkN6T0QXax5/50YgoQK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59"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481</v>
      </c>
    </row>
    <row r="121" spans="125:125" ht="13.5" hidden="1" customHeight="1" x14ac:dyDescent="0.15">
      <c r="DU121" s="247"/>
    </row>
  </sheetData>
  <sheetProtection algorithmName="SHA-512" hashValue="K1jT5hTheL3ooF+i/TKkjXycTT5yvxjdteaVRLk+gDGJRulVNxOPD0rLTYN5wPcR8Mu9a1uRofDL4h4SYOhXRQ==" saltValue="r62x3owPYeV0xC/NnQS1s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1"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481</v>
      </c>
    </row>
  </sheetData>
  <sheetProtection algorithmName="SHA-512" hashValue="9/NRTLpiGkTpDE1f8VigV4uEm8slZaSM21m3uM4ENC3CNNcePJP635GLMPUFTNe9CWGtSL4cVOPwWIrwna6VDQ==" saltValue="69GsPS7nxX+6Ion1w4P5M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39" t="s">
        <v>3</v>
      </c>
      <c r="D47" s="1139"/>
      <c r="E47" s="1140"/>
      <c r="F47" s="11">
        <v>12.87</v>
      </c>
      <c r="G47" s="12">
        <v>15.34</v>
      </c>
      <c r="H47" s="12">
        <v>17.28</v>
      </c>
      <c r="I47" s="12">
        <v>12.86</v>
      </c>
      <c r="J47" s="13">
        <v>7.8</v>
      </c>
    </row>
    <row r="48" spans="2:10" ht="57.75" customHeight="1" x14ac:dyDescent="0.15">
      <c r="B48" s="14"/>
      <c r="C48" s="1141" t="s">
        <v>4</v>
      </c>
      <c r="D48" s="1141"/>
      <c r="E48" s="1142"/>
      <c r="F48" s="15">
        <v>3.81</v>
      </c>
      <c r="G48" s="16">
        <v>6</v>
      </c>
      <c r="H48" s="16">
        <v>3.29</v>
      </c>
      <c r="I48" s="16">
        <v>6.37</v>
      </c>
      <c r="J48" s="17">
        <v>4.9800000000000004</v>
      </c>
    </row>
    <row r="49" spans="2:10" ht="57.75" customHeight="1" thickBot="1" x14ac:dyDescent="0.2">
      <c r="B49" s="18"/>
      <c r="C49" s="1143" t="s">
        <v>5</v>
      </c>
      <c r="D49" s="1143"/>
      <c r="E49" s="1144"/>
      <c r="F49" s="19" t="s">
        <v>536</v>
      </c>
      <c r="G49" s="20">
        <v>2.44</v>
      </c>
      <c r="H49" s="20" t="s">
        <v>537</v>
      </c>
      <c r="I49" s="20" t="s">
        <v>538</v>
      </c>
      <c r="J49" s="21" t="s">
        <v>539</v>
      </c>
    </row>
    <row r="50" spans="2:10" x14ac:dyDescent="0.15"/>
  </sheetData>
  <sheetProtection algorithmName="SHA-512" hashValue="2jJTqrD5L4hk9/K2SEDDNzE+5KqqQYePNsIYPpfVVCEi3dM401o03E51juhU4nMOFjMA5ZeH9+iKmHI5zvp4HQ==" saltValue="vKph9A+FrtfK+T9e+kHVE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松田 郁哉</cp:lastModifiedBy>
  <cp:lastPrinted>2026-03-13T04:49:43Z</cp:lastPrinted>
  <dcterms:created xsi:type="dcterms:W3CDTF">2026-02-23T10:05:14Z</dcterms:created>
  <dcterms:modified xsi:type="dcterms:W3CDTF">2026-03-13T04:50:58Z</dcterms:modified>
  <cp:category/>
</cp:coreProperties>
</file>