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6"/>
  <workbookPr/>
  <mc:AlternateContent xmlns:mc="http://schemas.openxmlformats.org/markup-compatibility/2006">
    <mc:Choice Requires="x15">
      <x15ac:absPath xmlns:x15ac="http://schemas.microsoft.com/office/spreadsheetml/2010/11/ac" url="\\172.27.26.210\財政課nas\04_決算担当\07_地方公会計関係\R7\20260302_【県市町村課 3_12(木)〆】令和６年度財政状況資料集の作成・公表について（依頼）※1_2通目\01_提出資料\"/>
    </mc:Choice>
  </mc:AlternateContent>
  <xr:revisionPtr revIDLastSave="0" documentId="13_ncr:1_{F4B4531C-33C4-4F65-87CE-685282872353}" xr6:coauthVersionLast="36" xr6:coauthVersionMax="36" xr10:uidLastSave="{00000000-0000-0000-0000-000000000000}"/>
  <bookViews>
    <workbookView xWindow="0" yWindow="0" windowWidth="38400" windowHeight="172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AM35" i="10" s="1"/>
  <c r="BE34" i="10" l="1"/>
  <c r="BW34" i="10" s="1"/>
  <c r="BW35" i="10" s="1"/>
  <c r="BW36" i="10" s="1"/>
  <c r="BW37" i="10" s="1"/>
  <c r="BW38" i="10" s="1"/>
  <c r="CO34" i="10" l="1"/>
  <c r="CO35" i="10" s="1"/>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<sst xmlns="http://schemas.openxmlformats.org/spreadsheetml/2006/main" count="1105" uniqueCount="564">
  <si>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</si>
  <si>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</si>
  <si>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</si>
  <si>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</si>
  <si>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</si>
  <si>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</si>
  <si>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</si>
  <si>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</si>
  <si>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</si>
  <si>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</si>
  <si>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</si>
  <si>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</si>
  <si>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</si>
  <si>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</si>
  <si>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</si>
  <si>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</si>
  <si>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</si>
  <si>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</si>
  <si>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</si>
  <si>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</si>
  <si>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</si>
  <si>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</si>
  <si>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</si>
  <si>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</si>
  <si>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</si>
  <si>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</si>
  <si>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</si>
  <si>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</si>
  <si>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</si>
  <si>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</si>
  <si>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</si>
  <si>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</si>
  <si>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</si>
  <si>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</si>
  <si>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</si>
  <si>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</si>
  <si>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</si>
  <si>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</si>
  <si>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</si>
  <si>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</si>
  <si>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</si>
  <si>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</si>
  <si>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</si>
  <si>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</si>
  <si>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</si>
  <si>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</si>
  <si>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</si>
  <si>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</si>
  <si>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</si>
  <si>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</si>
  <si>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</si>
  <si>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</si>
  <si>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</si>
  <si>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</si>
  <si>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</si>
  <si>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</si>
  <si>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</si>
  <si>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</si>
  <si>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</si>
  <si>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</si>
  <si>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</si>
  <si>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</si>
  <si>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</si>
  <si>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</si>
  <si>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</si>
  <si>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</si>
  <si>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</si>
  <si>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</si>
  <si>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</si>
  <si>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</si>
  <si>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</si>
  <si>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</si>
  <si>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</si>
  <si>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</si>
  <si>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</si>
  <si>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</si>
  <si>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</si>
  <si>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</si>
  <si>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</si>
  <si>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</si>
  <si>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</si>
  <si>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</si>
  <si>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</si>
  <si>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</si>
  <si>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</si>
  <si>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</si>
  <si>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</si>
  <si>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</si>
  <si>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</si>
  <si>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</si>
  <si>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</si>
  <si>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</si>
  <si>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</si>
  <si>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</si>
  <si>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</si>
  <si>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</si>
  <si>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</si>
  <si>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</si>
  <si>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</si>
  <si>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</si>
  <si>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</si>
  <si>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</si>
  <si>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</si>
  <si>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</si>
  <si>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</si>
  <si>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</si>
  <si>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</si>
  <si>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</si>
  <si>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</si>
  <si>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</si>
  <si>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</si>
  <si>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</si>
  <si>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</si>
  <si>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</si>
  <si>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</si>
  <si>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</si>
  <si>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</si>
  <si>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</si>
  <si>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</si>
  <si>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</si>
  <si>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</si>
  <si>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</si>
  <si>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</si>
  <si>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</si>
  <si>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</si>
  <si>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</si>
  <si>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</si>
  <si>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</si>
  <si>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</si>
  <si>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</si>
  <si>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</si>
  <si>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</si>
  <si>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</si>
  <si>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</si>
  <si>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</si>
  <si>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</si>
  <si>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</si>
  <si>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</si>
  <si>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</si>
  <si>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</si>
  <si>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</si>
  <si>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</si>
  <si>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</si>
  <si>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</si>
  <si>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</si>
  <si>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</si>
  <si>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</si>
  <si>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</si>
  <si>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</si>
  <si>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</si>
  <si>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</si>
  <si>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</si>
  <si>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</si>
  <si>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</si>
  <si>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</si>
  <si>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</si>
  <si>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</si>
  <si>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</si>
  <si>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</si>
  <si>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</si>
  <si>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</si>
  <si>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</si>
  <si>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</si>
  <si>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</si>
  <si>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</si>
  <si>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</si>
  <si>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</si>
  <si>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</si>
  <si>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</si>
  <si>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</si>
  <si>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</si>
  <si>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</si>
  <si>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</si>
  <si>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</si>
  <si>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</si>
  <si>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</si>
  <si>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</si>
  <si>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</si>
  <si>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</si>
  <si>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</si>
  <si>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</si>
  <si>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</si>
  <si>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</si>
  <si>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</si>
  <si>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</si>
  <si>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</si>
  <si>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</si>
  <si>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</si>
  <si>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</si>
  <si>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</si>
  <si>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</si>
  <si>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</si>
  <si>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</si>
  <si>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</si>
  <si>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</si>
  <si>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</si>
  <si>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</si>
  <si>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</si>
  <si>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</si>
  <si>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</si>
  <si>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</si>
  <si>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</si>
  <si>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</si>
  <si>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沖縄県石垣市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</si>
  <si>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</si>
  <si>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</si>
  <si>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</si>
  <si>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</si>
  <si>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</si>
  <si>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</si>
  <si>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</si>
  <si>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</si>
  <si>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</si>
  <si>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</si>
  <si>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</si>
  <si>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</si>
  <si>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</si>
  <si>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</si>
  <si>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</si>
  <si>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</si>
  <si>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</si>
  <si>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</si>
  <si>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</si>
  <si>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</si>
  <si>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</si>
  <si>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</si>
  <si>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</si>
  <si>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</si>
  <si>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</si>
  <si>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</si>
  <si>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</si>
  <si>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</si>
  <si>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</si>
  <si>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</si>
  <si>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</si>
  <si>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</si>
  <si>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</si>
  <si>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</si>
  <si>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</si>
  <si>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</si>
  <si>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</si>
  <si>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</si>
  <si>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</si>
  <si>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</si>
  <si>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</si>
  <si>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</si>
  <si>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</si>
  <si>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</si>
  <si>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</si>
  <si>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</si>
  <si>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</si>
  <si>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</si>
  <si>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</si>
  <si>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</si>
  <si>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</si>
  <si>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</si>
  <si>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</si>
  <si>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</si>
  <si>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</si>
  <si>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</si>
  <si>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</si>
  <si>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</si>
  <si>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</si>
  <si>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</si>
  <si>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</si>
  <si>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</si>
  <si>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</si>
  <si>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</si>
  <si>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</si>
  <si>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</si>
  <si>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</si>
  <si>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</si>
  <si>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</si>
  <si>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</si>
  <si>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</si>
  <si>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</si>
  <si>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</si>
  <si>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</si>
  <si>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</si>
  <si>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</si>
  <si>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</si>
  <si>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</si>
  <si>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</si>
  <si>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</si>
  <si>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</si>
  <si>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</si>
  <si>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</si>
  <si>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</si>
  <si>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</si>
  <si>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</si>
  <si>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</si>
  <si>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</si>
  <si>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</si>
  <si>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</si>
  <si>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</si>
  <si>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</si>
  <si>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</si>
  <si>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</si>
  <si>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</si>
  <si>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</si>
  <si>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</si>
  <si>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</si>
  <si>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</si>
  <si>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</si>
  <si>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</si>
  <si>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</si>
  <si>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</si>
  <si>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</si>
  <si>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</si>
  <si>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</si>
  <si>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</si>
  <si>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</si>
  <si>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</si>
  <si>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</si>
  <si>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</si>
  <si>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</si>
  <si>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</si>
  <si>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</si>
  <si>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</si>
  <si>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</si>
  <si>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</si>
  <si>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</si>
  <si>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</si>
  <si>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</si>
  <si>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</si>
  <si>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</si>
  <si>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</si>
  <si>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</si>
  <si>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</si>
  <si>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</si>
  <si>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</si>
  <si>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</si>
  <si>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</si>
  <si>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</si>
  <si>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</si>
  <si>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</si>
  <si>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</si>
  <si>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</si>
  <si>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</si>
  <si>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</si>
  <si>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</si>
  <si>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</si>
  <si>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</si>
  <si>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</si>
  <si>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</si>
  <si>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</si>
  <si>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</si>
  <si>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</si>
  <si>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</si>
  <si>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</si>
  <si>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</si>
  <si>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</si>
  <si>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</si>
  <si>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</si>
  <si>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沖縄県石垣市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</si>
  <si>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</si>
  <si>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</si>
  <si>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</si>
  <si>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</si>
  <si>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</si>
  <si>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</si>
  <si>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</si>
  <si>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</si>
  <si>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</si>
  <si>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</si>
  <si>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</si>
  <si>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</si>
  <si>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</si>
  <si>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</si>
  <si>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</si>
  <si>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</si>
  <si>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</si>
  <si>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</si>
  <si>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</si>
  <si>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</si>
  <si>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港湾事業特別会計（普通会計）</t>
    <phoneticPr fontId="5"/>
  </si>
  <si>
    <t>石垣都市計画土地区画整理事業特別会計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</si>
  <si>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</si>
  <si>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</si>
  <si>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</si>
  <si>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</si>
  <si>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</si>
  <si>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</si>
  <si>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</si>
  <si>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</si>
  <si>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</si>
  <si>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</si>
  <si>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</si>
  <si>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</si>
  <si>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</si>
  <si>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</si>
  <si>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</si>
  <si>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</si>
  <si>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</si>
  <si>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</si>
  <si>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</si>
  <si>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港湾事業特別会計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</si>
  <si>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</si>
  <si>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</si>
  <si>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</si>
  <si>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</si>
  <si>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</si>
  <si>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</si>
  <si>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</si>
  <si>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</si>
  <si>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</si>
  <si>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</si>
  <si>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</si>
  <si>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</si>
  <si>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</si>
  <si>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</si>
  <si>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</si>
  <si>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</si>
  <si>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</si>
  <si>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</si>
  <si>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</si>
  <si>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</si>
  <si>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</si>
  <si>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</si>
  <si>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</si>
  <si>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</si>
  <si>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</si>
  <si>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</si>
  <si>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</si>
  <si>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</si>
  <si>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</si>
  <si>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</si>
  <si>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</si>
  <si>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</si>
  <si>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</si>
  <si>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</si>
  <si>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</si>
  <si>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</si>
  <si>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</si>
  <si>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</si>
  <si>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</si>
  <si>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</si>
  <si>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</si>
  <si>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</si>
  <si>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</si>
  <si>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</si>
  <si>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</si>
  <si>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</si>
  <si>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</si>
  <si>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</si>
  <si>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</si>
  <si>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</si>
  <si>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</si>
  <si>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</si>
  <si>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</si>
  <si>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</si>
  <si>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</si>
  <si>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</si>
  <si>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</si>
  <si>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</si>
  <si>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</si>
  <si>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</si>
  <si>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</si>
  <si>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</si>
  <si>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</si>
  <si>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</si>
  <si>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</si>
  <si>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</si>
  <si>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</si>
  <si>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</si>
  <si>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</si>
  <si>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</si>
  <si>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</si>
  <si>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</si>
  <si>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</si>
  <si>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</si>
  <si>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</si>
  <si>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</si>
  <si>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</si>
  <si>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</si>
  <si>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</si>
  <si>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</si>
  <si>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</si>
  <si>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</si>
  <si>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</si>
  <si>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</si>
  <si>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</si>
  <si>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</si>
  <si>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</si>
  <si>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</si>
  <si>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</si>
  <si>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</si>
  <si>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</si>
  <si>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</si>
  <si>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</si>
  <si>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</si>
  <si>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</si>
  <si>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</si>
  <si>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</si>
  <si>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</si>
  <si>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</si>
  <si>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</si>
  <si>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</si>
  <si>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</si>
  <si>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</si>
  <si>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</si>
  <si>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</si>
  <si>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</si>
  <si>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</si>
  <si>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</si>
  <si>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</si>
  <si>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</si>
  <si>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</si>
  <si>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</si>
  <si>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</si>
  <si>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</si>
  <si>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</si>
  <si>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</si>
  <si>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</si>
  <si>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</si>
  <si>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</si>
  <si>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</si>
  <si>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</si>
  <si>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</si>
  <si>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</si>
  <si>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</si>
  <si>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</si>
  <si>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</si>
  <si>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</si>
  <si>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</si>
  <si>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</si>
  <si>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</si>
  <si>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</si>
  <si>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</si>
  <si>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</si>
  <si>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</si>
  <si>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</si>
  <si>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</si>
  <si>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7.91</t>
  </si>
  <si>
    <t>▲ 6.67</t>
  </si>
  <si>
    <t>▲ 1.50</t>
  </si>
  <si>
    <t>国民健康保険事業特別会計</t>
  </si>
  <si>
    <t>▲ 0.56</t>
  </si>
  <si>
    <t>水道事業会計</t>
  </si>
  <si>
    <t>下水道事業会計</t>
  </si>
  <si>
    <t>一般会計</t>
  </si>
  <si>
    <t>港湾事業特別会計</t>
  </si>
  <si>
    <t>介護保険事業特別会計</t>
  </si>
  <si>
    <t>石垣都市計画土地区画整理事業特別会計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</si>
  <si>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</si>
  <si>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</si>
  <si>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</si>
  <si>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</si>
  <si>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</si>
  <si>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</si>
  <si>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</si>
  <si>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</si>
  <si>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沖縄県市町村総合事務組合　一般会計</t>
  </si>
  <si>
    <t>沖縄県後期高齢者医療広域連合　一般会計</t>
  </si>
  <si>
    <t>沖縄県後期高齢者医療広域連合　事業勘定</t>
  </si>
  <si>
    <t>八重山広域市町村圏事務組合　一般会計</t>
  </si>
  <si>
    <t>沖縄県市町村自治会館管理組合　一般会計</t>
  </si>
  <si>
    <t>八重山食肉センター</t>
    <rPh sb="0" eb="5">
      <t>ヤエヤマショクニク</t>
    </rPh>
    <phoneticPr fontId="2"/>
  </si>
  <si>
    <t>沖縄県信用保証協会</t>
    <rPh sb="0" eb="9">
      <t>オキナワケンシンヨウホショウキョウカイ</t>
    </rPh>
    <phoneticPr fontId="2"/>
  </si>
  <si>
    <t>まちづくり支援基金</t>
  </si>
  <si>
    <t>まち・ひと・しごと創生基金</t>
  </si>
  <si>
    <t>森林環境譲与税基金</t>
    <phoneticPr fontId="5"/>
  </si>
  <si>
    <t>美ら星ゲート基金</t>
    <phoneticPr fontId="5"/>
  </si>
  <si>
    <t>土地区画整理事業基金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</si>
</sst>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A9D5-4DF4-9F54-EE4118DAF6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158163</c:v>
                </c:pt>
                <c:pt idx="1">
                  <c:v>241823</c:v>
                </c:pt>
                <c:pt idx="2">
                  <c:v>92156</c:v>
                </c:pt>
                <c:pt idx="3">
                  <c:v>94396</c:v>
                </c:pt>
                <c:pt idx="4">
                  <c:v>118593</c:v>
                </c:pt>
              </c:numCache>
            </c:numRef>
          </c:val>
          <c:smooth val="0"/>
          <c:extLst>
            <c:ext xmlns:c16="http://schemas.microsoft.com/office/drawing/2014/chart" uri="{C3380CC4-5D6E-409C-BE32-E72D297353CC}">
              <c16:uniqueId val="{00000001-A9D5-4DF4-9F54-EE4118DAF6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1.05</c:v>
                </c:pt>
                <c:pt idx="1">
                  <c:v>5.19</c:v>
                </c:pt>
                <c:pt idx="2">
                  <c:v>6.6</c:v>
                </c:pt>
                <c:pt idx="3">
                  <c:v>2.29</c:v>
                </c:pt>
                <c:pt idx="4">
                  <c:v>2.63</c:v>
                </c:pt>
              </c:numCache>
            </c:numRef>
          </c:val>
          <c:extLst>
            <c:ext xmlns:c16="http://schemas.microsoft.com/office/drawing/2014/chart" uri="{C3380CC4-5D6E-409C-BE32-E72D297353CC}">
              <c16:uniqueId val="{00000000-0866-4C07-AAC3-C2A5023437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18.75</c:v>
                </c:pt>
                <c:pt idx="1">
                  <c:v>17.559999999999999</c:v>
                </c:pt>
                <c:pt idx="2">
                  <c:v>20.100000000000001</c:v>
                </c:pt>
                <c:pt idx="3">
                  <c:v>16.96</c:v>
                </c:pt>
                <c:pt idx="4">
                  <c:v>14.6</c:v>
                </c:pt>
              </c:numCache>
            </c:numRef>
          </c:val>
          <c:extLst>
            <c:ext xmlns:c16="http://schemas.microsoft.com/office/drawing/2014/chart" uri="{C3380CC4-5D6E-409C-BE32-E72D297353CC}">
              <c16:uniqueId val="{00000001-0866-4C07-AAC3-C2A5023437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-7.91</c:v>
                </c:pt>
                <c:pt idx="1">
                  <c:v>4.04</c:v>
                </c:pt>
                <c:pt idx="2">
                  <c:v>3.96</c:v>
                </c:pt>
                <c:pt idx="3">
                  <c:v>-6.67</c:v>
                </c:pt>
                <c:pt idx="4">
                  <c:v>-1.5</c:v>
                </c:pt>
              </c:numCache>
            </c:numRef>
          </c:val>
          <c:smooth val="0"/>
          <c:extLst>
            <c:ext xmlns:c16="http://schemas.microsoft.com/office/drawing/2014/chart" uri="{C3380CC4-5D6E-409C-BE32-E72D297353CC}">
              <c16:uniqueId val="{00000002-0866-4C07-AAC3-C2A5023437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DD1-46B9-B669-C3EEEE7F78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D1-46B9-B669-C3EEEE7F783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2-4DD1-46B9-B669-C3EEEE7F7835}"/>
            </c:ext>
          </c:extLst>
        </c:ser>
        <c:ser>
          <c:idx val="3"/>
          <c:order val="3"/>
          <c:tx>
            <c:strRef>
              <c:f>データシート!$A$30</c:f>
              <c:strCache>
                <c:ptCount val="1"/>
                <c:pt idx="0">
                  <c:v>石垣都市計画土地区画整理事業特別会計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0.24</c:v>
                </c:pt>
                <c:pt idx="2">
                  <c:v>#N/A</c:v>
                </c:pt>
                <c:pt idx="3">
                  <c:v>0.22</c:v>
                </c:pt>
                <c:pt idx="4">
                  <c:v>#N/A</c:v>
                </c:pt>
                <c:pt idx="5">
                  <c:v>0.24</c:v>
                </c:pt>
                <c:pt idx="6">
                  <c:v>#N/A</c:v>
                </c:pt>
                <c:pt idx="7">
                  <c:v>0.05</c:v>
                </c:pt>
                <c:pt idx="8">
                  <c:v>#N/A</c:v>
                </c:pt>
                <c:pt idx="9">
                  <c:v>0.01</c:v>
                </c:pt>
              </c:numCache>
            </c:numRef>
          </c:val>
          <c:extLst>
            <c:ext xmlns:c16="http://schemas.microsoft.com/office/drawing/2014/chart" uri="{C3380CC4-5D6E-409C-BE32-E72D297353CC}">
              <c16:uniqueId val="{00000003-4DD1-46B9-B669-C3EEEE7F783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1.83</c:v>
                </c:pt>
                <c:pt idx="2">
                  <c:v>#N/A</c:v>
                </c:pt>
                <c:pt idx="3">
                  <c:v>1.37</c:v>
                </c:pt>
                <c:pt idx="4">
                  <c:v>#N/A</c:v>
                </c:pt>
                <c:pt idx="5">
                  <c:v>1.17</c:v>
                </c:pt>
                <c:pt idx="6">
                  <c:v>#N/A</c:v>
                </c:pt>
                <c:pt idx="7">
                  <c:v>0.92</c:v>
                </c:pt>
                <c:pt idx="8">
                  <c:v>#N/A</c:v>
                </c:pt>
                <c:pt idx="9">
                  <c:v>0.92</c:v>
                </c:pt>
              </c:numCache>
            </c:numRef>
          </c:val>
          <c:extLst>
            <c:ext xmlns:c16="http://schemas.microsoft.com/office/drawing/2014/chart" uri="{C3380CC4-5D6E-409C-BE32-E72D297353CC}">
              <c16:uniqueId val="{00000004-4DD1-46B9-B669-C3EEEE7F7835}"/>
            </c:ext>
          </c:extLst>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0.87</c:v>
                </c:pt>
                <c:pt idx="2">
                  <c:v>#N/A</c:v>
                </c:pt>
                <c:pt idx="3">
                  <c:v>0.5</c:v>
                </c:pt>
                <c:pt idx="4">
                  <c:v>#N/A</c:v>
                </c:pt>
                <c:pt idx="5">
                  <c:v>1.4</c:v>
                </c:pt>
                <c:pt idx="6">
                  <c:v>#N/A</c:v>
                </c:pt>
                <c:pt idx="7">
                  <c:v>0.59</c:v>
                </c:pt>
                <c:pt idx="8">
                  <c:v>#N/A</c:v>
                </c:pt>
                <c:pt idx="9">
                  <c:v>1.92</c:v>
                </c:pt>
              </c:numCache>
            </c:numRef>
          </c:val>
          <c:extLst>
            <c:ext xmlns:c16="http://schemas.microsoft.com/office/drawing/2014/chart" uri="{C3380CC4-5D6E-409C-BE32-E72D297353CC}">
              <c16:uniqueId val="{00000005-4DD1-46B9-B669-C3EEEE7F783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0.81</c:v>
                </c:pt>
                <c:pt idx="2">
                  <c:v>#N/A</c:v>
                </c:pt>
                <c:pt idx="3">
                  <c:v>4.97</c:v>
                </c:pt>
                <c:pt idx="4">
                  <c:v>#N/A</c:v>
                </c:pt>
                <c:pt idx="5">
                  <c:v>6.35</c:v>
                </c:pt>
                <c:pt idx="6">
                  <c:v>#N/A</c:v>
                </c:pt>
                <c:pt idx="7">
                  <c:v>2.23</c:v>
                </c:pt>
                <c:pt idx="8">
                  <c:v>#N/A</c:v>
                </c:pt>
                <c:pt idx="9">
                  <c:v>2.61</c:v>
                </c:pt>
              </c:numCache>
            </c:numRef>
          </c:val>
          <c:extLst>
            <c:ext xmlns:c16="http://schemas.microsoft.com/office/drawing/2014/chart" uri="{C3380CC4-5D6E-409C-BE32-E72D297353CC}">
              <c16:uniqueId val="{00000006-4DD1-46B9-B669-C3EEEE7F783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1.83</c:v>
                </c:pt>
                <c:pt idx="2">
                  <c:v>#N/A</c:v>
                </c:pt>
                <c:pt idx="3">
                  <c:v>2.73</c:v>
                </c:pt>
                <c:pt idx="4">
                  <c:v>#N/A</c:v>
                </c:pt>
                <c:pt idx="5">
                  <c:v>3.21</c:v>
                </c:pt>
                <c:pt idx="6">
                  <c:v>#N/A</c:v>
                </c:pt>
                <c:pt idx="7">
                  <c:v>3.99</c:v>
                </c:pt>
                <c:pt idx="8">
                  <c:v>#N/A</c:v>
                </c:pt>
                <c:pt idx="9">
                  <c:v>4.5</c:v>
                </c:pt>
              </c:numCache>
            </c:numRef>
          </c:val>
          <c:extLst>
            <c:ext xmlns:c16="http://schemas.microsoft.com/office/drawing/2014/chart" uri="{C3380CC4-5D6E-409C-BE32-E72D297353CC}">
              <c16:uniqueId val="{00000007-4DD1-46B9-B669-C3EEEE7F78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17.41</c:v>
                </c:pt>
                <c:pt idx="2">
                  <c:v>#N/A</c:v>
                </c:pt>
                <c:pt idx="3">
                  <c:v>17.510000000000002</c:v>
                </c:pt>
                <c:pt idx="4">
                  <c:v>#N/A</c:v>
                </c:pt>
                <c:pt idx="5">
                  <c:v>19.059999999999999</c:v>
                </c:pt>
                <c:pt idx="6">
                  <c:v>#N/A</c:v>
                </c:pt>
                <c:pt idx="7">
                  <c:v>16.350000000000001</c:v>
                </c:pt>
                <c:pt idx="8">
                  <c:v>#N/A</c:v>
                </c:pt>
                <c:pt idx="9">
                  <c:v>20.51</c:v>
                </c:pt>
              </c:numCache>
            </c:numRef>
          </c:val>
          <c:extLst>
            <c:ext xmlns:c16="http://schemas.microsoft.com/office/drawing/2014/chart" uri="{C3380CC4-5D6E-409C-BE32-E72D297353CC}">
              <c16:uniqueId val="{00000008-4DD1-46B9-B669-C3EEEE7F783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c:v>
                </c:pt>
                <c:pt idx="2">
                  <c:v>#N/A</c:v>
                </c:pt>
                <c:pt idx="3">
                  <c:v>1.33</c:v>
                </c:pt>
                <c:pt idx="4">
                  <c:v>#N/A</c:v>
                </c:pt>
                <c:pt idx="5">
                  <c:v>1.59</c:v>
                </c:pt>
                <c:pt idx="6">
                  <c:v>#N/A</c:v>
                </c:pt>
                <c:pt idx="7">
                  <c:v>0.05</c:v>
                </c:pt>
                <c:pt idx="8">
                  <c:v>0.56000000000000005</c:v>
                </c:pt>
                <c:pt idx="9">
                  <c:v>#N/A</c:v>
                </c:pt>
              </c:numCache>
            </c:numRef>
          </c:val>
          <c:extLst>
            <c:ext xmlns:c16="http://schemas.microsoft.com/office/drawing/2014/chart" uri="{C3380CC4-5D6E-409C-BE32-E72D297353CC}">
              <c16:uniqueId val="{00000009-4DD1-46B9-B669-C3EEEE7F78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1632</c:v>
                </c:pt>
                <c:pt idx="5">
                  <c:v>1610</c:v>
                </c:pt>
                <c:pt idx="8">
                  <c:v>1547</c:v>
                </c:pt>
                <c:pt idx="11">
                  <c:v>1721</c:v>
                </c:pt>
                <c:pt idx="14">
                  <c:v>1763</c:v>
                </c:pt>
              </c:numCache>
            </c:numRef>
          </c:val>
          <c:extLst>
            <c:ext xmlns:c16="http://schemas.microsoft.com/office/drawing/2014/chart" uri="{C3380CC4-5D6E-409C-BE32-E72D297353CC}">
              <c16:uniqueId val="{00000000-4E7D-4CFC-89A2-9E578A6BF2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1-4E7D-4CFC-89A2-9E578A6BF2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E7D-4CFC-89A2-9E578A6BF2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D-4CFC-89A2-9E578A6BF2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466</c:v>
                </c:pt>
                <c:pt idx="3">
                  <c:v>549</c:v>
                </c:pt>
                <c:pt idx="6">
                  <c:v>501</c:v>
                </c:pt>
                <c:pt idx="9">
                  <c:v>566</c:v>
                </c:pt>
                <c:pt idx="12">
                  <c:v>543</c:v>
                </c:pt>
              </c:numCache>
            </c:numRef>
          </c:val>
          <c:extLst>
            <c:ext xmlns:c16="http://schemas.microsoft.com/office/drawing/2014/chart" uri="{C3380CC4-5D6E-409C-BE32-E72D297353CC}">
              <c16:uniqueId val="{00000004-4E7D-4CFC-89A2-9E578A6BF2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7D-4CFC-89A2-9E578A6BF2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7D-4CFC-89A2-9E578A6BF2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2053</c:v>
                </c:pt>
                <c:pt idx="3">
                  <c:v>2016</c:v>
                </c:pt>
                <c:pt idx="6">
                  <c:v>2056</c:v>
                </c:pt>
                <c:pt idx="9">
                  <c:v>2101</c:v>
                </c:pt>
                <c:pt idx="12">
                  <c:v>2219</c:v>
                </c:pt>
              </c:numCache>
            </c:numRef>
          </c:val>
          <c:extLst>
            <c:ext xmlns:c16="http://schemas.microsoft.com/office/drawing/2014/chart" uri="{C3380CC4-5D6E-409C-BE32-E72D297353CC}">
              <c16:uniqueId val="{00000007-4E7D-4CFC-89A2-9E578A6BF2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887</c:v>
                </c:pt>
                <c:pt idx="2">
                  <c:v>#N/A</c:v>
                </c:pt>
                <c:pt idx="3">
                  <c:v>#N/A</c:v>
                </c:pt>
                <c:pt idx="4">
                  <c:v>955</c:v>
                </c:pt>
                <c:pt idx="5">
                  <c:v>#N/A</c:v>
                </c:pt>
                <c:pt idx="6">
                  <c:v>#N/A</c:v>
                </c:pt>
                <c:pt idx="7">
                  <c:v>1010</c:v>
                </c:pt>
                <c:pt idx="8">
                  <c:v>#N/A</c:v>
                </c:pt>
                <c:pt idx="9">
                  <c:v>#N/A</c:v>
                </c:pt>
                <c:pt idx="10">
                  <c:v>946</c:v>
                </c:pt>
                <c:pt idx="11">
                  <c:v>#N/A</c:v>
                </c:pt>
                <c:pt idx="12">
                  <c:v>#N/A</c:v>
                </c:pt>
                <c:pt idx="13">
                  <c:v>1001</c:v>
                </c:pt>
                <c:pt idx="14">
                  <c:v>#N/A</c:v>
                </c:pt>
              </c:numCache>
            </c:numRef>
          </c:val>
          <c:smooth val="0"/>
          <c:extLst>
            <c:ext xmlns:c16="http://schemas.microsoft.com/office/drawing/2014/chart" uri="{C3380CC4-5D6E-409C-BE32-E72D297353CC}">
              <c16:uniqueId val="{00000008-4E7D-4CFC-89A2-9E578A6BF2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18345</c:v>
                </c:pt>
                <c:pt idx="5">
                  <c:v>19220</c:v>
                </c:pt>
                <c:pt idx="8">
                  <c:v>18356</c:v>
                </c:pt>
                <c:pt idx="11">
                  <c:v>18128</c:v>
                </c:pt>
                <c:pt idx="14">
                  <c:v>17858</c:v>
                </c:pt>
              </c:numCache>
            </c:numRef>
          </c:val>
          <c:extLst>
            <c:ext xmlns:c16="http://schemas.microsoft.com/office/drawing/2014/chart" uri="{C3380CC4-5D6E-409C-BE32-E72D297353CC}">
              <c16:uniqueId val="{00000000-BF59-4A87-B7EE-C9CF9BC7D5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247</c:v>
                </c:pt>
                <c:pt idx="5">
                  <c:v>479</c:v>
                </c:pt>
                <c:pt idx="8">
                  <c:v>818</c:v>
                </c:pt>
                <c:pt idx="11">
                  <c:v>918</c:v>
                </c:pt>
                <c:pt idx="14">
                  <c:v>702</c:v>
                </c:pt>
              </c:numCache>
            </c:numRef>
          </c:val>
          <c:extLst>
            <c:ext xmlns:c16="http://schemas.microsoft.com/office/drawing/2014/chart" uri="{C3380CC4-5D6E-409C-BE32-E72D297353CC}">
              <c16:uniqueId val="{00000001-BF59-4A87-B7EE-C9CF9BC7D5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5128</c:v>
                </c:pt>
                <c:pt idx="5">
                  <c:v>4058</c:v>
                </c:pt>
                <c:pt idx="8">
                  <c:v>6052</c:v>
                </c:pt>
                <c:pt idx="11">
                  <c:v>6323</c:v>
                </c:pt>
                <c:pt idx="14">
                  <c:v>6811</c:v>
                </c:pt>
              </c:numCache>
            </c:numRef>
          </c:val>
          <c:extLst>
            <c:ext xmlns:c16="http://schemas.microsoft.com/office/drawing/2014/chart" uri="{C3380CC4-5D6E-409C-BE32-E72D297353CC}">
              <c16:uniqueId val="{00000002-BF59-4A87-B7EE-C9CF9BC7D5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59-4A87-B7EE-C9CF9BC7D5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59-4A87-B7EE-C9CF9BC7D5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5-BF59-4A87-B7EE-C9CF9BC7D5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c:v>
                </c:pt>
                <c:pt idx="3">
                  <c:v>71</c:v>
                </c:pt>
                <c:pt idx="6">
                  <c:v>0</c:v>
                </c:pt>
                <c:pt idx="9">
                  <c:v>0</c:v>
                </c:pt>
                <c:pt idx="12">
                  <c:v>0</c:v>
                </c:pt>
              </c:numCache>
            </c:numRef>
          </c:val>
          <c:extLst>
            <c:ext xmlns:c16="http://schemas.microsoft.com/office/drawing/2014/chart" uri="{C3380CC4-5D6E-409C-BE32-E72D297353CC}">
              <c16:uniqueId val="{00000006-BF59-4A87-B7EE-C9CF9BC7D5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F59-4A87-B7EE-C9CF9BC7D5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6256</c:v>
                </c:pt>
                <c:pt idx="3">
                  <c:v>5866</c:v>
                </c:pt>
                <c:pt idx="6">
                  <c:v>5677</c:v>
                </c:pt>
                <c:pt idx="9">
                  <c:v>5144</c:v>
                </c:pt>
                <c:pt idx="12">
                  <c:v>4760</c:v>
                </c:pt>
              </c:numCache>
            </c:numRef>
          </c:val>
          <c:extLst>
            <c:ext xmlns:c16="http://schemas.microsoft.com/office/drawing/2014/chart" uri="{C3380CC4-5D6E-409C-BE32-E72D297353CC}">
              <c16:uniqueId val="{00000008-BF59-4A87-B7EE-C9CF9BC7D5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BF59-4A87-B7EE-C9CF9BC7D5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24878</c:v>
                </c:pt>
                <c:pt idx="3">
                  <c:v>28319</c:v>
                </c:pt>
                <c:pt idx="6">
                  <c:v>27959</c:v>
                </c:pt>
                <c:pt idx="9">
                  <c:v>27954</c:v>
                </c:pt>
                <c:pt idx="12">
                  <c:v>28278</c:v>
                </c:pt>
              </c:numCache>
            </c:numRef>
          </c:val>
          <c:extLst>
            <c:ext xmlns:c16="http://schemas.microsoft.com/office/drawing/2014/chart" uri="{C3380CC4-5D6E-409C-BE32-E72D297353CC}">
              <c16:uniqueId val="{0000000A-BF59-4A87-B7EE-C9CF9BC7D5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7636</c:v>
                </c:pt>
                <c:pt idx="2">
                  <c:v>#N/A</c:v>
                </c:pt>
                <c:pt idx="3">
                  <c:v>#N/A</c:v>
                </c:pt>
                <c:pt idx="4">
                  <c:v>10502</c:v>
                </c:pt>
                <c:pt idx="5">
                  <c:v>#N/A</c:v>
                </c:pt>
                <c:pt idx="6">
                  <c:v>#N/A</c:v>
                </c:pt>
                <c:pt idx="7">
                  <c:v>8410</c:v>
                </c:pt>
                <c:pt idx="8">
                  <c:v>#N/A</c:v>
                </c:pt>
                <c:pt idx="9">
                  <c:v>#N/A</c:v>
                </c:pt>
                <c:pt idx="10">
                  <c:v>7730</c:v>
                </c:pt>
                <c:pt idx="11">
                  <c:v>#N/A</c:v>
                </c:pt>
                <c:pt idx="12">
                  <c:v>#N/A</c:v>
                </c:pt>
                <c:pt idx="13">
                  <c:v>7667</c:v>
                </c:pt>
                <c:pt idx="14">
                  <c:v>#N/A</c:v>
                </c:pt>
              </c:numCache>
            </c:numRef>
          </c:val>
          <c:smooth val="0"/>
          <c:extLst>
            <c:ext xmlns:c16="http://schemas.microsoft.com/office/drawing/2014/chart" uri="{C3380CC4-5D6E-409C-BE32-E72D297353CC}">
              <c16:uniqueId val="{0000000B-BF59-4A87-B7EE-C9CF9BC7D5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3062</c:v>
                </c:pt>
                <c:pt idx="1">
                  <c:v>2647</c:v>
                </c:pt>
                <c:pt idx="2">
                  <c:v>2342</c:v>
                </c:pt>
              </c:numCache>
            </c:numRef>
          </c:val>
          <c:extLst>
            <c:ext xmlns:c16="http://schemas.microsoft.com/office/drawing/2014/chart" uri="{C3380CC4-5D6E-409C-BE32-E72D297353CC}">
              <c16:uniqueId val="{00000000-7D32-4581-88C1-AFB206C20F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245</c:v>
                </c:pt>
                <c:pt idx="1">
                  <c:v>145</c:v>
                </c:pt>
                <c:pt idx="2">
                  <c:v>150</c:v>
                </c:pt>
              </c:numCache>
            </c:numRef>
          </c:val>
          <c:extLst>
            <c:ext xmlns:c16="http://schemas.microsoft.com/office/drawing/2014/chart" uri="{C3380CC4-5D6E-409C-BE32-E72D297353CC}">
              <c16:uniqueId val="{00000001-7D32-4581-88C1-AFB206C20F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2746</c:v>
                </c:pt>
                <c:pt idx="1">
                  <c:v>3533</c:v>
                </c:pt>
                <c:pt idx="2">
                  <c:v>4320</c:v>
                </c:pt>
              </c:numCache>
            </c:numRef>
          </c:val>
          <c:extLst>
            <c:ext xmlns:c16="http://schemas.microsoft.com/office/drawing/2014/chart" uri="{C3380CC4-5D6E-409C-BE32-E72D297353CC}">
              <c16:uniqueId val="{00000002-7D32-4581-88C1-AFB206C20F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公営企業債の元利償還金に対する繰入金は、下水道整備事業による繰入金の増加のため、平成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年度より上昇傾向となって</a:t>
          </a:r>
          <a:r>
            <a:rPr kumimoji="1" lang="ja-JP" altLang="en-US" sz="1100" b="0" i="0" baseline="0">
              <a:solidFill>
                <a:schemeClr val="dk1"/>
              </a:solidFill>
              <a:effectLst/>
              <a:latin typeface="+mn-lt"/>
              <a:ea typeface="+mn-ea"/>
              <a:cs typeface="+mn-cs"/>
            </a:rPr>
            <a:t>いる。</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が、今後とも横ばいで推移することが見込まれる。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元利償還金については前年度と比較して</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百万円増となっており、今後もクリーンセンター整備事業</a:t>
          </a:r>
          <a:r>
            <a:rPr kumimoji="1" lang="ja-JP" altLang="en-US" sz="1100" b="0" i="0" baseline="0">
              <a:solidFill>
                <a:schemeClr val="dk1"/>
              </a:solidFill>
              <a:effectLst/>
              <a:latin typeface="+mn-lt"/>
              <a:ea typeface="+mn-ea"/>
              <a:cs typeface="+mn-cs"/>
            </a:rPr>
            <a:t>等の大型事業</a:t>
          </a:r>
          <a:r>
            <a:rPr kumimoji="1" lang="ja-JP" altLang="ja-JP" sz="1100" b="0" i="0" baseline="0">
              <a:solidFill>
                <a:schemeClr val="dk1"/>
              </a:solidFill>
              <a:effectLst/>
              <a:latin typeface="+mn-lt"/>
              <a:ea typeface="+mn-ea"/>
              <a:cs typeface="+mn-cs"/>
            </a:rPr>
            <a:t>に係る地方債の償還が更に増加が見込まれる。普通建設事業費については、公共施設の老朽化による耐震補強工事等により今後も増加する見込みであるため、公共施設等総合管理計画等に基づき、事業の取捨選択を徹底していくことで、事業費の減少を目指し、地方債発行の抑制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将来負担額の地方債の現在高については、前年度比</a:t>
          </a:r>
          <a:r>
            <a:rPr kumimoji="1" lang="en-US" altLang="ja-JP" sz="1100" b="0" i="0" baseline="0">
              <a:solidFill>
                <a:schemeClr val="dk1"/>
              </a:solidFill>
              <a:effectLst/>
              <a:latin typeface="+mn-lt"/>
              <a:ea typeface="+mn-ea"/>
              <a:cs typeface="+mn-cs"/>
            </a:rPr>
            <a:t>324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となっている。これはクリーンセンター整備事業や認定こども園整備に係る起債額の増加</a:t>
          </a:r>
          <a:r>
            <a:rPr kumimoji="1" lang="ja-JP" altLang="en-US" sz="1100" b="0" i="0" baseline="0">
              <a:solidFill>
                <a:schemeClr val="dk1"/>
              </a:solidFill>
              <a:effectLst/>
              <a:latin typeface="+mn-lt"/>
              <a:ea typeface="+mn-ea"/>
              <a:cs typeface="+mn-cs"/>
            </a:rPr>
            <a:t>によるものであり、今後も大規模事業を予定しているため増が見込まれる。</a:t>
          </a:r>
          <a:r>
            <a:rPr kumimoji="1" lang="ja-JP" altLang="ja-JP" sz="1100" b="0" i="0" baseline="0">
              <a:solidFill>
                <a:schemeClr val="dk1"/>
              </a:solidFill>
              <a:effectLst/>
              <a:latin typeface="+mn-lt"/>
              <a:ea typeface="+mn-ea"/>
              <a:cs typeface="+mn-cs"/>
            </a:rPr>
            <a:t>充当可能基金においては、まちづくり支援基金の増や各基金の積立の増により前年度比</a:t>
          </a:r>
          <a:r>
            <a:rPr kumimoji="1" lang="en-US" altLang="ja-JP" sz="1100" b="0" i="0" baseline="0">
              <a:solidFill>
                <a:schemeClr val="dk1"/>
              </a:solidFill>
              <a:effectLst/>
              <a:latin typeface="+mn-lt"/>
              <a:ea typeface="+mn-ea"/>
              <a:cs typeface="+mn-cs"/>
            </a:rPr>
            <a:t>488</a:t>
          </a:r>
          <a:r>
            <a:rPr kumimoji="1" lang="ja-JP" altLang="ja-JP" sz="1100" b="0" i="0" baseline="0">
              <a:solidFill>
                <a:schemeClr val="dk1"/>
              </a:solidFill>
              <a:effectLst/>
              <a:latin typeface="+mn-lt"/>
              <a:ea typeface="+mn-ea"/>
              <a:cs typeface="+mn-cs"/>
            </a:rPr>
            <a:t>百万円の増となっている。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沖縄県石垣市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年度においては、ふるさと納税の寄附額増により「まちづくり支援基金」で約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百万円「まち・ひと・しごと創生基 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百万円、「土地区画整理事業基金」で約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百万円の積立てたこと、前年度と比較して取崩額は約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ふるさと納税の寄附額増を見込んでおり、「まちづくり支援基金」で積立を行いながら事業に活用していく。また公共施設老朽化に伴う更新事業に備えた基金については、計画的な積立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まちづくり支援基金：石垣市のまちづくりに賛同する人々の寄附金を財源として、寄附者の意向を具体化することにより、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多様な人々の参加による個性あふれるまちづくりに資することを目的とする。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　　　　　：経済的に学費の捻出が困難な生徒に対して貸付又は給付を行うための基金。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：公共施設整備に関する事業を円滑かつ効率的に行うための基金。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　　　　：寄附金受入額の増による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まち・ひと・しごと創生基金：寄附金受入額の増による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：譲与税の増による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　　　　：寄附者の意向を踏まえて事業を実施するため、事業規模によって増減が考えられる。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まち・ひと・しごと創生基金：寄附者の意向に沿った事業を実施していくため、事業実施状況により増減が考えられる。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新石垣市立八重山博物館建設：博物館建設に備えて計画的な積立を行う。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今後も物価高騰等の影響により、財政調整基金の一部取崩しが見込まれるため、実施事業の取捨選択を実施し、抑制 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年度から新庁舎建設推進事業等の償還額の増、クリーンセンター整備事業等により起債償還に係る経費の増が見込まれることから減債基金への計画的な積立を行っていく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財政基盤の強さを表す財政力指数は、令和元年度から類似団体内平均値を上回っており、令和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0.46</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要因としては、基準財政需要額における公債費等は増額しているものの、市町村民税・固定資産税、地方譲与税等の基準財政収入額が増加していることが挙げられる。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今後も引き続き市税等の徴収体制を強化し歳入確保に努める。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52070</xdr:rowOff>
    </xdr:from>
    <xdr:to>
      <xdr:col>19</xdr:col>
      <xdr:colOff>133350</xdr:colOff>
      <xdr:row>41</xdr:row>
      <xdr:rowOff>76200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52070</xdr:rowOff>
    </xdr:from>
    <xdr:to>
      <xdr:col>15</xdr:col>
      <xdr:colOff>82550</xdr:colOff>
      <xdr:row>41</xdr:row>
      <xdr:rowOff>52070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8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17797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1270</xdr:rowOff>
    </xdr:from>
    <xdr:to>
      <xdr:col>15</xdr:col>
      <xdr:colOff>133350</xdr:colOff>
      <xdr:row>41</xdr:row>
      <xdr:rowOff>102870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113047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財政構造の弾力性を示す経常収支比率は、平成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年度からは新庁舎建設事業等の影響による公債費の増加や、施設管理経費の増、社会保障経費の増加などにより悪化傾向にある。</a:t>
          </a:r>
          <a:endParaRPr lang="ja-JP" altLang="ja-JP" sz="1400">
            <a:effectLst/>
          </a:endParaRPr>
        </a:p>
        <a:p>
          <a:r>
            <a:rPr kumimoji="1" lang="ja-JP" altLang="ja-JP" sz="1100" b="0" i="0" baseline="0">
              <a:solidFill>
                <a:schemeClr val="dk1"/>
              </a:solidFill>
              <a:effectLst/>
              <a:latin typeface="+mn-lt"/>
              <a:ea typeface="+mn-ea"/>
              <a:cs typeface="+mn-cs"/>
            </a:rPr>
            <a:t>　今後も消防庁舎建設事業</a:t>
          </a:r>
          <a:r>
            <a:rPr kumimoji="1"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駐屯地周辺特定臨時避難施設整備助成事業</a:t>
          </a:r>
          <a:r>
            <a:rPr kumimoji="1" lang="ja-JP" altLang="ja-JP" sz="1100" b="0" i="0" baseline="0">
              <a:solidFill>
                <a:schemeClr val="dk1"/>
              </a:solidFill>
              <a:effectLst/>
              <a:latin typeface="+mn-lt"/>
              <a:ea typeface="+mn-ea"/>
              <a:cs typeface="+mn-cs"/>
            </a:rPr>
            <a:t>等が控えており、公債費の増加が見込まれるため、事業の優先度を点検し経常経費の削減に努める。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141696</xdr:rowOff>
    </xdr:from>
    <xdr:to>
      <xdr:col>23</xdr:col>
      <xdr:colOff>133350</xdr:colOff>
      <xdr:row>59</xdr:row>
      <xdr:rowOff>158931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724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141696</xdr:rowOff>
    </xdr:from>
    <xdr:to>
      <xdr:col>19</xdr:col>
      <xdr:colOff>133350</xdr:colOff>
      <xdr:row>59</xdr:row>
      <xdr:rowOff>158931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5724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138249</xdr:rowOff>
    </xdr:from>
    <xdr:to>
      <xdr:col>15</xdr:col>
      <xdr:colOff>82550</xdr:colOff>
      <xdr:row>59</xdr:row>
      <xdr:rowOff>158931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379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62412</xdr:rowOff>
    </xdr:from>
    <xdr:to>
      <xdr:col>11</xdr:col>
      <xdr:colOff>31750</xdr:colOff>
      <xdr:row>59</xdr:row>
      <xdr:rowOff>138249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7796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108131</xdr:rowOff>
    </xdr:from>
    <xdr:to>
      <xdr:col>23</xdr:col>
      <xdr:colOff>184150</xdr:colOff>
      <xdr:row>60</xdr:row>
      <xdr:rowOff>38281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124658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90896</xdr:rowOff>
    </xdr:from>
    <xdr:to>
      <xdr:col>19</xdr:col>
      <xdr:colOff>184150</xdr:colOff>
      <xdr:row>60</xdr:row>
      <xdr:rowOff>21046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31223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87449</xdr:rowOff>
    </xdr:from>
    <xdr:to>
      <xdr:col>11</xdr:col>
      <xdr:colOff>82550</xdr:colOff>
      <xdr:row>60</xdr:row>
      <xdr:rowOff>17599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2376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11612</xdr:rowOff>
    </xdr:from>
    <xdr:to>
      <xdr:col>7</xdr:col>
      <xdr:colOff>31750</xdr:colOff>
      <xdr:row>59</xdr:row>
      <xdr:rowOff>113212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123389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人あたりの人件費・物件費がここ数年で上昇傾向にあり、令和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年度は前年比</a:t>
          </a:r>
          <a:r>
            <a:rPr kumimoji="1" lang="en-US" altLang="ja-JP" sz="1100" b="0" i="0" baseline="0">
              <a:solidFill>
                <a:schemeClr val="dk1"/>
              </a:solidFill>
              <a:effectLst/>
              <a:latin typeface="+mn-lt"/>
              <a:ea typeface="+mn-ea"/>
              <a:cs typeface="+mn-cs"/>
            </a:rPr>
            <a:t>21,488</a:t>
          </a:r>
          <a:r>
            <a:rPr kumimoji="1" lang="ja-JP" altLang="ja-JP" sz="1100" b="0" i="0" baseline="0">
              <a:solidFill>
                <a:schemeClr val="dk1"/>
              </a:solidFill>
              <a:effectLst/>
              <a:latin typeface="+mn-lt"/>
              <a:ea typeface="+mn-ea"/>
              <a:cs typeface="+mn-cs"/>
            </a:rPr>
            <a:t>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会計年度任用職員（フルタイム）や再任用職員分が増となっている。物件費については、保有する公共施設の運営や維持管理に費用がかかっているため、指定管理者制度の導入などにより委託化を進め、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48357</xdr:rowOff>
    </xdr:from>
    <xdr:to>
      <xdr:col>23</xdr:col>
      <xdr:colOff>133350</xdr:colOff>
      <xdr:row>81</xdr:row>
      <xdr:rowOff>53542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5807"/>
          <a:ext cx="8382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44712</xdr:rowOff>
    </xdr:from>
    <xdr:to>
      <xdr:col>19</xdr:col>
      <xdr:colOff>133350</xdr:colOff>
      <xdr:row>81</xdr:row>
      <xdr:rowOff>48357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2162"/>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41184</xdr:rowOff>
    </xdr:from>
    <xdr:to>
      <xdr:col>15</xdr:col>
      <xdr:colOff>82550</xdr:colOff>
      <xdr:row>81</xdr:row>
      <xdr:rowOff>44712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8634"/>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40060</xdr:rowOff>
    </xdr:from>
    <xdr:to>
      <xdr:col>11</xdr:col>
      <xdr:colOff>31750</xdr:colOff>
      <xdr:row>81</xdr:row>
      <xdr:rowOff>41184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751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2742</xdr:rowOff>
    </xdr:from>
    <xdr:to>
      <xdr:col>23</xdr:col>
      <xdr:colOff>184150</xdr:colOff>
      <xdr:row>81</xdr:row>
      <xdr:rowOff>104342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51019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169007</xdr:rowOff>
    </xdr:from>
    <xdr:to>
      <xdr:col>19</xdr:col>
      <xdr:colOff>184150</xdr:colOff>
      <xdr:row>81</xdr:row>
      <xdr:rowOff>99157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83934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165362</xdr:rowOff>
    </xdr:from>
    <xdr:to>
      <xdr:col>15</xdr:col>
      <xdr:colOff>133350</xdr:colOff>
      <xdr:row>81</xdr:row>
      <xdr:rowOff>95512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105689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5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161834</xdr:rowOff>
    </xdr:from>
    <xdr:to>
      <xdr:col>11</xdr:col>
      <xdr:colOff>82550</xdr:colOff>
      <xdr:row>81</xdr:row>
      <xdr:rowOff>91984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102161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160710</xdr:rowOff>
    </xdr:from>
    <xdr:to>
      <xdr:col>7</xdr:col>
      <xdr:colOff>31750</xdr:colOff>
      <xdr:row>81</xdr:row>
      <xdr:rowOff>90860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101037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ラスパイレス指数については、平成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年度から類似団体内平均値を下回っており、また全国市平均と比較しても下回っている。前年比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ポイント減となっているため、今後も適切な定員管理を実施し、給与の適正化に努める。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14514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8435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188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本市は離島であるがゆえに空港や港湾を保有しており、それらの施設管理にも職員配置が必要であるため、類似団体内及び全国、沖縄県平均を上回っている。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今後も定員適正化計画に基づき、行政需要の変化等に対応するため必要に応じて適切な人材配置に努める。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59182</xdr:rowOff>
    </xdr:from>
    <xdr:to>
      <xdr:col>81</xdr:col>
      <xdr:colOff>44450</xdr:colOff>
      <xdr:row>60</xdr:row>
      <xdr:rowOff>64812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4618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59182</xdr:rowOff>
    </xdr:from>
    <xdr:to>
      <xdr:col>77</xdr:col>
      <xdr:colOff>44450</xdr:colOff>
      <xdr:row>60</xdr:row>
      <xdr:rowOff>79291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4618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79291</xdr:rowOff>
    </xdr:from>
    <xdr:to>
      <xdr:col>72</xdr:col>
      <xdr:colOff>203200</xdr:colOff>
      <xdr:row>60</xdr:row>
      <xdr:rowOff>85725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66291"/>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84117</xdr:rowOff>
    </xdr:from>
    <xdr:to>
      <xdr:col>68</xdr:col>
      <xdr:colOff>152400</xdr:colOff>
      <xdr:row>60</xdr:row>
      <xdr:rowOff>85725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7111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14012</xdr:rowOff>
    </xdr:from>
    <xdr:to>
      <xdr:col>81</xdr:col>
      <xdr:colOff>95250</xdr:colOff>
      <xdr:row>60</xdr:row>
      <xdr:rowOff>115612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30539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8382</xdr:rowOff>
    </xdr:from>
    <xdr:to>
      <xdr:col>77</xdr:col>
      <xdr:colOff>95250</xdr:colOff>
      <xdr:row>60</xdr:row>
      <xdr:rowOff>109982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120159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28491</xdr:rowOff>
    </xdr:from>
    <xdr:to>
      <xdr:col>73</xdr:col>
      <xdr:colOff>44450</xdr:colOff>
      <xdr:row>60</xdr:row>
      <xdr:rowOff>130091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140268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34925</xdr:rowOff>
    </xdr:from>
    <xdr:to>
      <xdr:col>68</xdr:col>
      <xdr:colOff>203200</xdr:colOff>
      <xdr:row>60</xdr:row>
      <xdr:rowOff>136525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146702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33317</xdr:rowOff>
    </xdr:from>
    <xdr:to>
      <xdr:col>64</xdr:col>
      <xdr:colOff>152400</xdr:colOff>
      <xdr:row>60</xdr:row>
      <xdr:rowOff>134917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8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実質公債費比率については、類似団体内平均を</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ポイント下回っている。</a:t>
          </a:r>
          <a:endParaRPr lang="ja-JP" altLang="ja-JP" sz="1400">
            <a:effectLst/>
          </a:endParaRPr>
        </a:p>
        <a:p>
          <a:r>
            <a:rPr kumimoji="1" lang="ja-JP" altLang="ja-JP" sz="1100" b="0" i="0" baseline="0">
              <a:solidFill>
                <a:schemeClr val="dk1"/>
              </a:solidFill>
              <a:effectLst/>
              <a:latin typeface="+mn-lt"/>
              <a:ea typeface="+mn-ea"/>
              <a:cs typeface="+mn-cs"/>
            </a:rPr>
            <a:t>今後、令和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年度までの</a:t>
          </a:r>
          <a:r>
            <a:rPr lang="ja-JP" altLang="ja-JP" sz="1100" b="0" i="0" baseline="0">
              <a:solidFill>
                <a:schemeClr val="dk1"/>
              </a:solidFill>
              <a:effectLst/>
              <a:latin typeface="+mn-lt"/>
              <a:ea typeface="+mn-ea"/>
              <a:cs typeface="+mn-cs"/>
            </a:rPr>
            <a:t>児童厚生施設整備事業、クリーンセンター整備事業等</a:t>
          </a:r>
          <a:r>
            <a:rPr kumimoji="1" lang="ja-JP" altLang="ja-JP" sz="1100" b="0" i="0" baseline="0">
              <a:solidFill>
                <a:schemeClr val="dk1"/>
              </a:solidFill>
              <a:effectLst/>
              <a:latin typeface="+mn-lt"/>
              <a:ea typeface="+mn-ea"/>
              <a:cs typeface="+mn-cs"/>
            </a:rPr>
            <a:t>の起債の償還等により、公債費比率にも影響が出るため、新規事業の整理・縮小をするなど起債依存型の事業実施の見直しを図る。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149225</xdr:rowOff>
    </xdr:from>
    <xdr:to>
      <xdr:col>81</xdr:col>
      <xdr:colOff>44450</xdr:colOff>
      <xdr:row>36</xdr:row>
      <xdr:rowOff>149225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149225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149225</xdr:rowOff>
    </xdr:from>
    <xdr:to>
      <xdr:col>72</xdr:col>
      <xdr:colOff>203200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1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149225</xdr:rowOff>
    </xdr:from>
    <xdr:to>
      <xdr:col>68</xdr:col>
      <xdr:colOff>152400</xdr:colOff>
      <xdr:row>36</xdr:row>
      <xdr:rowOff>153247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142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98425</xdr:rowOff>
    </xdr:from>
    <xdr:to>
      <xdr:col>77</xdr:col>
      <xdr:colOff>95250</xdr:colOff>
      <xdr:row>37</xdr:row>
      <xdr:rowOff>28575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38752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3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98425</xdr:rowOff>
    </xdr:from>
    <xdr:to>
      <xdr:col>68</xdr:col>
      <xdr:colOff>203200</xdr:colOff>
      <xdr:row>37</xdr:row>
      <xdr:rowOff>28575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38752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将来負担比率については、前年度と比較して</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ポイント減となっている。主な要因としては、充当可能財源である基金の残高が増となったこと等が挙げられる。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翌年度以降は</a:t>
          </a:r>
          <a:r>
            <a:rPr kumimoji="1" lang="ja-JP" altLang="ja-JP" sz="1100">
              <a:solidFill>
                <a:schemeClr val="dk1"/>
              </a:solidFill>
              <a:effectLst/>
              <a:latin typeface="+mn-lt"/>
              <a:ea typeface="+mn-ea"/>
              <a:cs typeface="+mn-cs"/>
            </a:rPr>
            <a:t>駐屯地周辺特定臨時避難施設整備助成事業</a:t>
          </a:r>
          <a:r>
            <a:rPr kumimoji="1" lang="ja-JP" altLang="ja-JP"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が控えており、将来負担比率の増が見込まれていることから、後世への負担を少しでも軽減するよう、新規事業実施等について総点検を図るなど、財政の健全化に努める。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3104</xdr:rowOff>
    </xdr:from>
    <xdr:to>
      <xdr:col>81</xdr:col>
      <xdr:colOff>44450</xdr:colOff>
      <xdr:row>18</xdr:row>
      <xdr:rowOff>29916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89204"/>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29916</xdr:rowOff>
    </xdr:from>
    <xdr:to>
      <xdr:col>77</xdr:col>
      <xdr:colOff>44450</xdr:colOff>
      <xdr:row>18</xdr:row>
      <xdr:rowOff>106327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1601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106327</xdr:rowOff>
    </xdr:from>
    <xdr:to>
      <xdr:col>72</xdr:col>
      <xdr:colOff>203200</xdr:colOff>
      <xdr:row>19</xdr:row>
      <xdr:rowOff>141323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92427"/>
          <a:ext cx="889000" cy="2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76835</xdr:rowOff>
    </xdr:from>
    <xdr:to>
      <xdr:col>68</xdr:col>
      <xdr:colOff>152400</xdr:colOff>
      <xdr:row>19</xdr:row>
      <xdr:rowOff>141323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62935"/>
          <a:ext cx="889000" cy="23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123754</xdr:rowOff>
    </xdr:from>
    <xdr:to>
      <xdr:col>81</xdr:col>
      <xdr:colOff>95250</xdr:colOff>
      <xdr:row>18</xdr:row>
      <xdr:rowOff>53904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95831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150566</xdr:rowOff>
    </xdr:from>
    <xdr:to>
      <xdr:col>77</xdr:col>
      <xdr:colOff>95250</xdr:colOff>
      <xdr:row>18</xdr:row>
      <xdr:rowOff>80716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0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65493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5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55527</xdr:rowOff>
    </xdr:from>
    <xdr:to>
      <xdr:col>73</xdr:col>
      <xdr:colOff>44450</xdr:colOff>
      <xdr:row>18</xdr:row>
      <xdr:rowOff>157127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4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141904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90523</xdr:rowOff>
    </xdr:from>
    <xdr:to>
      <xdr:col>68</xdr:col>
      <xdr:colOff>203200</xdr:colOff>
      <xdr:row>20</xdr:row>
      <xdr:rowOff>20673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5450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3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26035</xdr:rowOff>
    </xdr:from>
    <xdr:to>
      <xdr:col>64</xdr:col>
      <xdr:colOff>152400</xdr:colOff>
      <xdr:row>18</xdr:row>
      <xdr:rowOff>127635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112412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件費については、類似団体内及び全国、沖縄県平均と比較して高くなっている。本市は、空港・港湾等を所有しており、それらの施設にも職員を配置しているため、職員数が類似団体平均と比較して多いことが主な要因である。今後も民間に委託できる事業等は、指定管理者制度の導入等を検討し、職員の定員管理の適正化に努め人件費を抑制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826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5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物件費に係る経常収支比率について、前年度比</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ポイント増となり、類似団体内平均との比較は</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保有する公共施設が多いこと、指定管理者制度の導入などにより委託化を進めていることなどから、今後も増加が見込まれる。施設管理の在り方や人件費を抑えるなど、工夫していく必要がある。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19</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207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134620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14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18</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625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153670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2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129540</xdr:rowOff>
    </xdr:from>
    <xdr:to>
      <xdr:col>82</xdr:col>
      <xdr:colOff>158750</xdr:colOff>
      <xdr:row>19</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扶助費に係る経常収支比率は、類似団体平均値を大きく上回っており、前年比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非課税世帯数が多い事、児童運営費や介護、訓練等給付費等の増加が挙げらる。子育て支援等の事業に取り組んでいるため、今後も扶助費の増加が見込まれるが、事業内容を精査し必要経費以外の縮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23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23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1815</xdr:rowOff>
    </xdr:from>
    <xdr:to>
      <xdr:col>15</xdr:col>
      <xdr:colOff>98425</xdr:colOff>
      <xdr:row>60</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88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1815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77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5443</xdr:rowOff>
    </xdr:from>
    <xdr:to>
      <xdr:col>15</xdr:col>
      <xdr:colOff>149225</xdr:colOff>
      <xdr:row>60</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91820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122465</xdr:rowOff>
    </xdr:from>
    <xdr:to>
      <xdr:col>11</xdr:col>
      <xdr:colOff>60325</xdr:colOff>
      <xdr:row>60</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111578</xdr:rowOff>
    </xdr:from>
    <xdr:to>
      <xdr:col>6</xdr:col>
      <xdr:colOff>171450</xdr:colOff>
      <xdr:row>60</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その他経常収支比率については、前年度と比較して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となり類似団体内平均値を下回った。しかしながら、ごみ処理施設や教育関係施設に係る維持補修費や公共施設の老朽化が進んでいることにより、今後も増加が見込まれるため、優先順位をつけ内容を精査しながら事業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158750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1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83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補助費等については、全国及び沖縄県平均を大きく上回っており、前年度と比較して</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の増となった。主な要因として離島地域という特性から下水道事業等への補助費繰出や物価高騰等の影響を緩和するための地域への補助などがあげられる。特に、下水道事業については独立採算の原則に立ち返った料金の値上げ等による健全化を図り、更に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8420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xdr:rowOff>
    </xdr:from>
    <xdr:to>
      <xdr:col>78</xdr:col>
      <xdr:colOff>69850</xdr:colOff>
      <xdr:row>34</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837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xdr:rowOff>
    </xdr:from>
    <xdr:to>
      <xdr:col>73</xdr:col>
      <xdr:colOff>180975</xdr:colOff>
      <xdr:row>34</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8374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90424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892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142494</xdr:rowOff>
    </xdr:from>
    <xdr:to>
      <xdr:col>82</xdr:col>
      <xdr:colOff>158750</xdr:colOff>
      <xdr:row>34</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51071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128778</xdr:rowOff>
    </xdr:from>
    <xdr:to>
      <xdr:col>74</xdr:col>
      <xdr:colOff>31750</xdr:colOff>
      <xdr:row>34</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xdr:rowOff>
    </xdr:from>
    <xdr:to>
      <xdr:col>65</xdr:col>
      <xdr:colOff>53975</xdr:colOff>
      <xdr:row>34</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年度までは減少傾向にあったが、令和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年度以降は新庁舎建設事業等の大規模事業で発行した地方債の償還が始まり、前年比</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となった。次年度以降も増加が見込まれるため、事業の優先順位を精査し、地方債の新規発行を伴う普通建設事業の抑制に努めていく。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71755</xdr:rowOff>
    </xdr:from>
    <xdr:to>
      <xdr:col>24</xdr:col>
      <xdr:colOff>25400</xdr:colOff>
      <xdr:row>74</xdr:row>
      <xdr:rowOff>79375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590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71755</xdr:rowOff>
    </xdr:from>
    <xdr:to>
      <xdr:col>19</xdr:col>
      <xdr:colOff>187325</xdr:colOff>
      <xdr:row>74</xdr:row>
      <xdr:rowOff>71755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5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67945</xdr:rowOff>
    </xdr:from>
    <xdr:to>
      <xdr:col>15</xdr:col>
      <xdr:colOff>98425</xdr:colOff>
      <xdr:row>74</xdr:row>
      <xdr:rowOff>71755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552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67945</xdr:rowOff>
    </xdr:from>
    <xdr:to>
      <xdr:col>11</xdr:col>
      <xdr:colOff>9525</xdr:colOff>
      <xdr:row>74</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55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28575</xdr:rowOff>
    </xdr:from>
    <xdr:to>
      <xdr:col>24</xdr:col>
      <xdr:colOff>76200</xdr:colOff>
      <xdr:row>74</xdr:row>
      <xdr:rowOff>130175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108602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20955</xdr:rowOff>
    </xdr:from>
    <xdr:to>
      <xdr:col>20</xdr:col>
      <xdr:colOff>38100</xdr:colOff>
      <xdr:row>74</xdr:row>
      <xdr:rowOff>122555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132732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7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20955</xdr:rowOff>
    </xdr:from>
    <xdr:to>
      <xdr:col>15</xdr:col>
      <xdr:colOff>149225</xdr:colOff>
      <xdr:row>74</xdr:row>
      <xdr:rowOff>122555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132732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17145</xdr:rowOff>
    </xdr:from>
    <xdr:to>
      <xdr:col>11</xdr:col>
      <xdr:colOff>60325</xdr:colOff>
      <xdr:row>74</xdr:row>
      <xdr:rowOff>118745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128922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公債費以外の経常収支比率については上昇傾向にあり、前年度と比較して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増となった。</a:t>
          </a:r>
          <a:r>
            <a:rPr kumimoji="1" lang="ja-JP" altLang="ja-JP" sz="1100" b="0" i="0" baseline="0">
              <a:solidFill>
                <a:schemeClr val="dk1"/>
              </a:solidFill>
              <a:effectLst/>
              <a:latin typeface="+mn-lt"/>
              <a:ea typeface="+mn-ea"/>
              <a:cs typeface="+mn-cs"/>
            </a:rPr>
            <a:t>類似団体内及び全国及び沖縄県平均値を上回っている。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今後も社会保障のための扶助費、維持管理費等の増が見込まれるが、優先順位をつけ内容を精査しながら事業を実施していく。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77</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309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309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35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663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61925</xdr:rowOff>
    </xdr:from>
    <xdr:to>
      <xdr:col>29</xdr:col>
      <xdr:colOff>127000</xdr:colOff>
      <xdr:row>18</xdr:row>
      <xdr:rowOff>149174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5650"/>
          <a:ext cx="647700" cy="8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149174</xdr:rowOff>
    </xdr:from>
    <xdr:to>
      <xdr:col>26</xdr:col>
      <xdr:colOff>50800</xdr:colOff>
      <xdr:row>18</xdr:row>
      <xdr:rowOff>157490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2899"/>
          <a:ext cx="698500" cy="8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118208</xdr:rowOff>
    </xdr:from>
    <xdr:to>
      <xdr:col>22</xdr:col>
      <xdr:colOff>114300</xdr:colOff>
      <xdr:row>18</xdr:row>
      <xdr:rowOff>157490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51933"/>
          <a:ext cx="698500" cy="3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118208</xdr:rowOff>
    </xdr:from>
    <xdr:to>
      <xdr:col>18</xdr:col>
      <xdr:colOff>177800</xdr:colOff>
      <xdr:row>19</xdr:row>
      <xdr:rowOff>16853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51933"/>
          <a:ext cx="698500" cy="70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11125</xdr:rowOff>
    </xdr:from>
    <xdr:to>
      <xdr:col>29</xdr:col>
      <xdr:colOff>177800</xdr:colOff>
      <xdr:row>18</xdr:row>
      <xdr:rowOff>112725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4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154652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98374</xdr:rowOff>
    </xdr:from>
    <xdr:to>
      <xdr:col>26</xdr:col>
      <xdr:colOff>101600</xdr:colOff>
      <xdr:row>19</xdr:row>
      <xdr:rowOff>28524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2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13301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1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106690</xdr:rowOff>
    </xdr:from>
    <xdr:to>
      <xdr:col>22</xdr:col>
      <xdr:colOff>165100</xdr:colOff>
      <xdr:row>19</xdr:row>
      <xdr:rowOff>36840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4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21617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2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67408</xdr:rowOff>
    </xdr:from>
    <xdr:to>
      <xdr:col>19</xdr:col>
      <xdr:colOff>38100</xdr:colOff>
      <xdr:row>18</xdr:row>
      <xdr:rowOff>169008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01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153785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137503</xdr:rowOff>
    </xdr:from>
    <xdr:to>
      <xdr:col>15</xdr:col>
      <xdr:colOff>101600</xdr:colOff>
      <xdr:row>19</xdr:row>
      <xdr:rowOff>67653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7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52430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5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77665</xdr:rowOff>
    </xdr:from>
    <xdr:to>
      <xdr:col>29</xdr:col>
      <xdr:colOff>127000</xdr:colOff>
      <xdr:row>38</xdr:row>
      <xdr:rowOff>81766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45265"/>
          <a:ext cx="647700" cy="4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76705</xdr:rowOff>
    </xdr:from>
    <xdr:to>
      <xdr:col>26</xdr:col>
      <xdr:colOff>50800</xdr:colOff>
      <xdr:row>38</xdr:row>
      <xdr:rowOff>81766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4305"/>
          <a:ext cx="6985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76705</xdr:rowOff>
    </xdr:from>
    <xdr:to>
      <xdr:col>22</xdr:col>
      <xdr:colOff>114300</xdr:colOff>
      <xdr:row>38</xdr:row>
      <xdr:rowOff>80552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4305"/>
          <a:ext cx="698500" cy="3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80552</xdr:rowOff>
    </xdr:from>
    <xdr:to>
      <xdr:col>18</xdr:col>
      <xdr:colOff>177800</xdr:colOff>
      <xdr:row>38</xdr:row>
      <xdr:rowOff>85244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8152"/>
          <a:ext cx="698500" cy="4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26865</xdr:rowOff>
    </xdr:from>
    <xdr:to>
      <xdr:col>29</xdr:col>
      <xdr:colOff>177800</xdr:colOff>
      <xdr:row>38</xdr:row>
      <xdr:rowOff>128465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341842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30966</xdr:rowOff>
    </xdr:from>
    <xdr:to>
      <xdr:col>26</xdr:col>
      <xdr:colOff>101600</xdr:colOff>
      <xdr:row>38</xdr:row>
      <xdr:rowOff>132566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8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117343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4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25905</xdr:rowOff>
    </xdr:from>
    <xdr:to>
      <xdr:col>22</xdr:col>
      <xdr:colOff>165100</xdr:colOff>
      <xdr:row>38</xdr:row>
      <xdr:rowOff>127505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112282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7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29752</xdr:rowOff>
    </xdr:from>
    <xdr:to>
      <xdr:col>19</xdr:col>
      <xdr:colOff>38100</xdr:colOff>
      <xdr:row>38</xdr:row>
      <xdr:rowOff>131352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116129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34444</xdr:rowOff>
    </xdr:from>
    <xdr:to>
      <xdr:col>15</xdr:col>
      <xdr:colOff>101600</xdr:colOff>
      <xdr:row>38</xdr:row>
      <xdr:rowOff>136044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120821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119747</xdr:rowOff>
    </xdr:from>
    <xdr:to>
      <xdr:col>24</xdr:col>
      <xdr:colOff>63500</xdr:colOff>
      <xdr:row>37</xdr:row>
      <xdr:rowOff>9322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91947"/>
          <a:ext cx="838200" cy="6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9322</xdr:rowOff>
    </xdr:from>
    <xdr:to>
      <xdr:col>19</xdr:col>
      <xdr:colOff>177800</xdr:colOff>
      <xdr:row>37</xdr:row>
      <xdr:rowOff>17159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297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9082</xdr:rowOff>
    </xdr:from>
    <xdr:to>
      <xdr:col>15</xdr:col>
      <xdr:colOff>50800</xdr:colOff>
      <xdr:row>37</xdr:row>
      <xdr:rowOff>17159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52732"/>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9082</xdr:rowOff>
    </xdr:from>
    <xdr:to>
      <xdr:col>10</xdr:col>
      <xdr:colOff>114300</xdr:colOff>
      <xdr:row>37</xdr:row>
      <xdr:rowOff>52494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2732"/>
          <a:ext cx="889000" cy="4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68947</xdr:rowOff>
    </xdr:from>
    <xdr:to>
      <xdr:col>24</xdr:col>
      <xdr:colOff>114300</xdr:colOff>
      <xdr:row>36</xdr:row>
      <xdr:rowOff>170547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47374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129972</xdr:rowOff>
    </xdr:from>
    <xdr:to>
      <xdr:col>20</xdr:col>
      <xdr:colOff>38100</xdr:colOff>
      <xdr:row>37</xdr:row>
      <xdr:rowOff>60122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137809</xdr:rowOff>
    </xdr:from>
    <xdr:to>
      <xdr:col>15</xdr:col>
      <xdr:colOff>101600</xdr:colOff>
      <xdr:row>37</xdr:row>
      <xdr:rowOff>67959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129732</xdr:rowOff>
    </xdr:from>
    <xdr:to>
      <xdr:col>10</xdr:col>
      <xdr:colOff>165100</xdr:colOff>
      <xdr:row>37</xdr:row>
      <xdr:rowOff>59882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1694</xdr:rowOff>
    </xdr:from>
    <xdr:to>
      <xdr:col>6</xdr:col>
      <xdr:colOff>38100</xdr:colOff>
      <xdr:row>37</xdr:row>
      <xdr:rowOff>103294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94421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112030</xdr:rowOff>
    </xdr:from>
    <xdr:to>
      <xdr:col>24</xdr:col>
      <xdr:colOff>63500</xdr:colOff>
      <xdr:row>58</xdr:row>
      <xdr:rowOff>115281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130"/>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115281</xdr:rowOff>
    </xdr:from>
    <xdr:to>
      <xdr:col>19</xdr:col>
      <xdr:colOff>177800</xdr:colOff>
      <xdr:row>58</xdr:row>
      <xdr:rowOff>117986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938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117986</xdr:rowOff>
    </xdr:from>
    <xdr:to>
      <xdr:col>15</xdr:col>
      <xdr:colOff>50800</xdr:colOff>
      <xdr:row>58</xdr:row>
      <xdr:rowOff>121624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2086"/>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120738</xdr:rowOff>
    </xdr:from>
    <xdr:to>
      <xdr:col>10</xdr:col>
      <xdr:colOff>114300</xdr:colOff>
      <xdr:row>58</xdr:row>
      <xdr:rowOff>121624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4838"/>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61230</xdr:rowOff>
    </xdr:from>
    <xdr:to>
      <xdr:col>24</xdr:col>
      <xdr:colOff>114300</xdr:colOff>
      <xdr:row>58</xdr:row>
      <xdr:rowOff>162830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20607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64481</xdr:rowOff>
    </xdr:from>
    <xdr:to>
      <xdr:col>20</xdr:col>
      <xdr:colOff>38100</xdr:colOff>
      <xdr:row>58</xdr:row>
      <xdr:rowOff>166081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11158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67186</xdr:rowOff>
    </xdr:from>
    <xdr:to>
      <xdr:col>15</xdr:col>
      <xdr:colOff>101600</xdr:colOff>
      <xdr:row>58</xdr:row>
      <xdr:rowOff>168786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159913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70824</xdr:rowOff>
    </xdr:from>
    <xdr:to>
      <xdr:col>10</xdr:col>
      <xdr:colOff>165100</xdr:colOff>
      <xdr:row>59</xdr:row>
      <xdr:rowOff>974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163551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69938</xdr:rowOff>
    </xdr:from>
    <xdr:to>
      <xdr:col>6</xdr:col>
      <xdr:colOff>38100</xdr:colOff>
      <xdr:row>59</xdr:row>
      <xdr:rowOff>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162665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42469</xdr:rowOff>
    </xdr:from>
    <xdr:to>
      <xdr:col>24</xdr:col>
      <xdr:colOff>63500</xdr:colOff>
      <xdr:row>77</xdr:row>
      <xdr:rowOff>55766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44119"/>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42469</xdr:rowOff>
    </xdr:from>
    <xdr:to>
      <xdr:col>19</xdr:col>
      <xdr:colOff>177800</xdr:colOff>
      <xdr:row>77</xdr:row>
      <xdr:rowOff>72822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44119"/>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67602</xdr:rowOff>
    </xdr:from>
    <xdr:to>
      <xdr:col>15</xdr:col>
      <xdr:colOff>50800</xdr:colOff>
      <xdr:row>77</xdr:row>
      <xdr:rowOff>72822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69252"/>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67602</xdr:rowOff>
    </xdr:from>
    <xdr:to>
      <xdr:col>10</xdr:col>
      <xdr:colOff>114300</xdr:colOff>
      <xdr:row>77</xdr:row>
      <xdr:rowOff>120841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69252"/>
          <a:ext cx="889000" cy="5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4966</xdr:rowOff>
    </xdr:from>
    <xdr:to>
      <xdr:col>24</xdr:col>
      <xdr:colOff>114300</xdr:colOff>
      <xdr:row>77</xdr:row>
      <xdr:rowOff>106566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27843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163119</xdr:rowOff>
    </xdr:from>
    <xdr:to>
      <xdr:col>20</xdr:col>
      <xdr:colOff>38100</xdr:colOff>
      <xdr:row>77</xdr:row>
      <xdr:rowOff>93269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109796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6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22022</xdr:rowOff>
    </xdr:from>
    <xdr:to>
      <xdr:col>15</xdr:col>
      <xdr:colOff>101600</xdr:colOff>
      <xdr:row>77</xdr:row>
      <xdr:rowOff>123622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140149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16802</xdr:rowOff>
    </xdr:from>
    <xdr:to>
      <xdr:col>10</xdr:col>
      <xdr:colOff>165100</xdr:colOff>
      <xdr:row>77</xdr:row>
      <xdr:rowOff>118402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134929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70041</xdr:rowOff>
    </xdr:from>
    <xdr:to>
      <xdr:col>6</xdr:col>
      <xdr:colOff>38100</xdr:colOff>
      <xdr:row>78</xdr:row>
      <xdr:rowOff>191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16718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28325</xdr:rowOff>
    </xdr:from>
    <xdr:to>
      <xdr:col>24</xdr:col>
      <xdr:colOff>63500</xdr:colOff>
      <xdr:row>93</xdr:row>
      <xdr:rowOff>69726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73175"/>
          <a:ext cx="838200" cy="4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17376</xdr:rowOff>
    </xdr:from>
    <xdr:to>
      <xdr:col>19</xdr:col>
      <xdr:colOff>177800</xdr:colOff>
      <xdr:row>93</xdr:row>
      <xdr:rowOff>28325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962226"/>
          <a:ext cx="8890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118638</xdr:rowOff>
    </xdr:from>
    <xdr:to>
      <xdr:col>15</xdr:col>
      <xdr:colOff>50800</xdr:colOff>
      <xdr:row>93</xdr:row>
      <xdr:rowOff>17376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92038"/>
          <a:ext cx="889000" cy="7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118638</xdr:rowOff>
    </xdr:from>
    <xdr:to>
      <xdr:col>10</xdr:col>
      <xdr:colOff>114300</xdr:colOff>
      <xdr:row>93</xdr:row>
      <xdr:rowOff>166080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2038"/>
          <a:ext cx="889000" cy="2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18926</xdr:rowOff>
    </xdr:from>
    <xdr:to>
      <xdr:col>24</xdr:col>
      <xdr:colOff>114300</xdr:colOff>
      <xdr:row>93</xdr:row>
      <xdr:rowOff>120526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41803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1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148975</xdr:rowOff>
    </xdr:from>
    <xdr:to>
      <xdr:col>20</xdr:col>
      <xdr:colOff>38100</xdr:colOff>
      <xdr:row>93</xdr:row>
      <xdr:rowOff>79125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95652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9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138026</xdr:rowOff>
    </xdr:from>
    <xdr:to>
      <xdr:col>15</xdr:col>
      <xdr:colOff>101600</xdr:colOff>
      <xdr:row>93</xdr:row>
      <xdr:rowOff>68176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84703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68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67838</xdr:rowOff>
    </xdr:from>
    <xdr:to>
      <xdr:col>10</xdr:col>
      <xdr:colOff>165100</xdr:colOff>
      <xdr:row>92</xdr:row>
      <xdr:rowOff>169438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14515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115280</xdr:rowOff>
    </xdr:from>
    <xdr:to>
      <xdr:col>6</xdr:col>
      <xdr:colOff>38100</xdr:colOff>
      <xdr:row>94</xdr:row>
      <xdr:rowOff>45430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61957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133613</xdr:rowOff>
    </xdr:from>
    <xdr:to>
      <xdr:col>55</xdr:col>
      <xdr:colOff>0</xdr:colOff>
      <xdr:row>38</xdr:row>
      <xdr:rowOff>11109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77263"/>
          <a:ext cx="838200" cy="4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11109</xdr:rowOff>
    </xdr:from>
    <xdr:to>
      <xdr:col>50</xdr:col>
      <xdr:colOff>114300</xdr:colOff>
      <xdr:row>38</xdr:row>
      <xdr:rowOff>68426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26209"/>
          <a:ext cx="889000" cy="5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34828</xdr:rowOff>
    </xdr:from>
    <xdr:to>
      <xdr:col>45</xdr:col>
      <xdr:colOff>177800</xdr:colOff>
      <xdr:row>38</xdr:row>
      <xdr:rowOff>68426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549928"/>
          <a:ext cx="889000" cy="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128417</xdr:rowOff>
    </xdr:from>
    <xdr:to>
      <xdr:col>41</xdr:col>
      <xdr:colOff>50800</xdr:colOff>
      <xdr:row>38</xdr:row>
      <xdr:rowOff>34828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00617"/>
          <a:ext cx="889000" cy="2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82813</xdr:rowOff>
    </xdr:from>
    <xdr:to>
      <xdr:col>55</xdr:col>
      <xdr:colOff>50800</xdr:colOff>
      <xdr:row>38</xdr:row>
      <xdr:rowOff>12963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61240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131759</xdr:rowOff>
    </xdr:from>
    <xdr:to>
      <xdr:col>50</xdr:col>
      <xdr:colOff>165100</xdr:colOff>
      <xdr:row>38</xdr:row>
      <xdr:rowOff>61909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53036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17626</xdr:rowOff>
    </xdr:from>
    <xdr:to>
      <xdr:col>46</xdr:col>
      <xdr:colOff>38100</xdr:colOff>
      <xdr:row>38</xdr:row>
      <xdr:rowOff>119226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110353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6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155478</xdr:rowOff>
    </xdr:from>
    <xdr:to>
      <xdr:col>41</xdr:col>
      <xdr:colOff>101600</xdr:colOff>
      <xdr:row>38</xdr:row>
      <xdr:rowOff>85628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76755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77617</xdr:rowOff>
    </xdr:from>
    <xdr:to>
      <xdr:col>36</xdr:col>
      <xdr:colOff>165100</xdr:colOff>
      <xdr:row>37</xdr:row>
      <xdr:rowOff>7767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170344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111843</xdr:rowOff>
    </xdr:from>
    <xdr:to>
      <xdr:col>55</xdr:col>
      <xdr:colOff>0</xdr:colOff>
      <xdr:row>56</xdr:row>
      <xdr:rowOff>51022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1593"/>
          <a:ext cx="838200" cy="1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51022</xdr:rowOff>
    </xdr:from>
    <xdr:to>
      <xdr:col>50</xdr:col>
      <xdr:colOff>114300</xdr:colOff>
      <xdr:row>56</xdr:row>
      <xdr:rowOff>61263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5222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62785</xdr:rowOff>
    </xdr:from>
    <xdr:to>
      <xdr:col>45</xdr:col>
      <xdr:colOff>177800</xdr:colOff>
      <xdr:row>56</xdr:row>
      <xdr:rowOff>61263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8978185"/>
          <a:ext cx="889000" cy="68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62785</xdr:rowOff>
    </xdr:from>
    <xdr:to>
      <xdr:col>41</xdr:col>
      <xdr:colOff>50800</xdr:colOff>
      <xdr:row>54</xdr:row>
      <xdr:rowOff>102379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8978185"/>
          <a:ext cx="889000" cy="3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61043</xdr:rowOff>
    </xdr:from>
    <xdr:to>
      <xdr:col>55</xdr:col>
      <xdr:colOff>50800</xdr:colOff>
      <xdr:row>55</xdr:row>
      <xdr:rowOff>162643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83920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222</xdr:rowOff>
    </xdr:from>
    <xdr:to>
      <xdr:col>50</xdr:col>
      <xdr:colOff>165100</xdr:colOff>
      <xdr:row>56</xdr:row>
      <xdr:rowOff>101822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118349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10463</xdr:rowOff>
    </xdr:from>
    <xdr:to>
      <xdr:col>46</xdr:col>
      <xdr:colOff>38100</xdr:colOff>
      <xdr:row>56</xdr:row>
      <xdr:rowOff>112063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128590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11985</xdr:rowOff>
    </xdr:from>
    <xdr:to>
      <xdr:col>41</xdr:col>
      <xdr:colOff>101600</xdr:colOff>
      <xdr:row>52</xdr:row>
      <xdr:rowOff>113585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89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130112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0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51579</xdr:rowOff>
    </xdr:from>
    <xdr:to>
      <xdr:col>36</xdr:col>
      <xdr:colOff>165100</xdr:colOff>
      <xdr:row>54</xdr:row>
      <xdr:rowOff>153179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30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169706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08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118103</xdr:rowOff>
    </xdr:from>
    <xdr:to>
      <xdr:col>55</xdr:col>
      <xdr:colOff>0</xdr:colOff>
      <xdr:row>76</xdr:row>
      <xdr:rowOff>164835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48303"/>
          <a:ext cx="838200" cy="4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164835</xdr:rowOff>
    </xdr:from>
    <xdr:to>
      <xdr:col>50</xdr:col>
      <xdr:colOff>114300</xdr:colOff>
      <xdr:row>77</xdr:row>
      <xdr:rowOff>14188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95035"/>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60430</xdr:rowOff>
    </xdr:from>
    <xdr:to>
      <xdr:col>45</xdr:col>
      <xdr:colOff>177800</xdr:colOff>
      <xdr:row>77</xdr:row>
      <xdr:rowOff>14188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919180"/>
          <a:ext cx="889000" cy="29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78250</xdr:rowOff>
    </xdr:from>
    <xdr:to>
      <xdr:col>41</xdr:col>
      <xdr:colOff>50800</xdr:colOff>
      <xdr:row>75</xdr:row>
      <xdr:rowOff>60430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079750"/>
          <a:ext cx="889000" cy="83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67303</xdr:rowOff>
    </xdr:from>
    <xdr:to>
      <xdr:col>55</xdr:col>
      <xdr:colOff>50800</xdr:colOff>
      <xdr:row>76</xdr:row>
      <xdr:rowOff>168903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90180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114035</xdr:rowOff>
    </xdr:from>
    <xdr:to>
      <xdr:col>50</xdr:col>
      <xdr:colOff>165100</xdr:colOff>
      <xdr:row>77</xdr:row>
      <xdr:rowOff>44185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60712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134838</xdr:rowOff>
    </xdr:from>
    <xdr:to>
      <xdr:col>46</xdr:col>
      <xdr:colOff>38100</xdr:colOff>
      <xdr:row>77</xdr:row>
      <xdr:rowOff>64988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81515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9630</xdr:rowOff>
    </xdr:from>
    <xdr:to>
      <xdr:col>41</xdr:col>
      <xdr:colOff>101600</xdr:colOff>
      <xdr:row>75</xdr:row>
      <xdr:rowOff>111230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8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127757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64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27450</xdr:rowOff>
    </xdr:from>
    <xdr:to>
      <xdr:col>36</xdr:col>
      <xdr:colOff>165100</xdr:colOff>
      <xdr:row>70</xdr:row>
      <xdr:rowOff>129050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145577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8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8466</xdr:rowOff>
    </xdr:from>
    <xdr:to>
      <xdr:col>55</xdr:col>
      <xdr:colOff>0</xdr:colOff>
      <xdr:row>96</xdr:row>
      <xdr:rowOff>100061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7666"/>
          <a:ext cx="838200" cy="9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100061</xdr:rowOff>
    </xdr:from>
    <xdr:to>
      <xdr:col>50</xdr:col>
      <xdr:colOff>114300</xdr:colOff>
      <xdr:row>96</xdr:row>
      <xdr:rowOff>129665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59261"/>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55107</xdr:rowOff>
    </xdr:from>
    <xdr:to>
      <xdr:col>45</xdr:col>
      <xdr:colOff>177800</xdr:colOff>
      <xdr:row>96</xdr:row>
      <xdr:rowOff>129665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999957"/>
          <a:ext cx="889000" cy="5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55107</xdr:rowOff>
    </xdr:from>
    <xdr:to>
      <xdr:col>41</xdr:col>
      <xdr:colOff>50800</xdr:colOff>
      <xdr:row>97</xdr:row>
      <xdr:rowOff>153050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5999957"/>
          <a:ext cx="889000" cy="78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129116</xdr:rowOff>
    </xdr:from>
    <xdr:to>
      <xdr:col>55</xdr:col>
      <xdr:colOff>50800</xdr:colOff>
      <xdr:row>96</xdr:row>
      <xdr:rowOff>59266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151993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49261</xdr:rowOff>
    </xdr:from>
    <xdr:to>
      <xdr:col>50</xdr:col>
      <xdr:colOff>165100</xdr:colOff>
      <xdr:row>96</xdr:row>
      <xdr:rowOff>150861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78865</xdr:rowOff>
    </xdr:from>
    <xdr:to>
      <xdr:col>46</xdr:col>
      <xdr:colOff>38100</xdr:colOff>
      <xdr:row>97</xdr:row>
      <xdr:rowOff>9015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4307</xdr:rowOff>
    </xdr:from>
    <xdr:to>
      <xdr:col>41</xdr:col>
      <xdr:colOff>101600</xdr:colOff>
      <xdr:row>93</xdr:row>
      <xdr:rowOff>105907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9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122434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72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102250</xdr:rowOff>
    </xdr:from>
    <xdr:to>
      <xdr:col>36</xdr:col>
      <xdr:colOff>165100</xdr:colOff>
      <xdr:row>98</xdr:row>
      <xdr:rowOff>32400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23527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8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37799</xdr:rowOff>
    </xdr:from>
    <xdr:to>
      <xdr:col>85</xdr:col>
      <xdr:colOff>127000</xdr:colOff>
      <xdr:row>78</xdr:row>
      <xdr:rowOff>43007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10899"/>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43007</xdr:rowOff>
    </xdr:from>
    <xdr:to>
      <xdr:col>81</xdr:col>
      <xdr:colOff>50800</xdr:colOff>
      <xdr:row>78</xdr:row>
      <xdr:rowOff>44284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6107"/>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44284</xdr:rowOff>
    </xdr:from>
    <xdr:to>
      <xdr:col>76</xdr:col>
      <xdr:colOff>114300</xdr:colOff>
      <xdr:row>78</xdr:row>
      <xdr:rowOff>46244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17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42630</xdr:rowOff>
    </xdr:from>
    <xdr:to>
      <xdr:col>71</xdr:col>
      <xdr:colOff>177800</xdr:colOff>
      <xdr:row>78</xdr:row>
      <xdr:rowOff>46244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5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158449</xdr:rowOff>
    </xdr:from>
    <xdr:to>
      <xdr:col>85</xdr:col>
      <xdr:colOff>177800</xdr:colOff>
      <xdr:row>78</xdr:row>
      <xdr:rowOff>88599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73376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163657</xdr:rowOff>
    </xdr:from>
    <xdr:to>
      <xdr:col>81</xdr:col>
      <xdr:colOff>101600</xdr:colOff>
      <xdr:row>78</xdr:row>
      <xdr:rowOff>93807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84934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164934</xdr:rowOff>
    </xdr:from>
    <xdr:to>
      <xdr:col>76</xdr:col>
      <xdr:colOff>165100</xdr:colOff>
      <xdr:row>78</xdr:row>
      <xdr:rowOff>95084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86211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166894</xdr:rowOff>
    </xdr:from>
    <xdr:to>
      <xdr:col>72</xdr:col>
      <xdr:colOff>38100</xdr:colOff>
      <xdr:row>78</xdr:row>
      <xdr:rowOff>97044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88171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6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163280</xdr:rowOff>
    </xdr:from>
    <xdr:to>
      <xdr:col>67</xdr:col>
      <xdr:colOff>101600</xdr:colOff>
      <xdr:row>78</xdr:row>
      <xdr:rowOff>93430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84557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157704</xdr:rowOff>
    </xdr:from>
    <xdr:to>
      <xdr:col>85</xdr:col>
      <xdr:colOff>127000</xdr:colOff>
      <xdr:row>98</xdr:row>
      <xdr:rowOff>158100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9804"/>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122923</xdr:rowOff>
    </xdr:from>
    <xdr:to>
      <xdr:col>81</xdr:col>
      <xdr:colOff>50800</xdr:colOff>
      <xdr:row>98</xdr:row>
      <xdr:rowOff>157704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25023"/>
          <a:ext cx="889000" cy="3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122923</xdr:rowOff>
    </xdr:from>
    <xdr:to>
      <xdr:col>76</xdr:col>
      <xdr:colOff>114300</xdr:colOff>
      <xdr:row>99</xdr:row>
      <xdr:rowOff>20179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5023"/>
          <a:ext cx="8890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20179</xdr:rowOff>
    </xdr:from>
    <xdr:to>
      <xdr:col>71</xdr:col>
      <xdr:colOff>177800</xdr:colOff>
      <xdr:row>99</xdr:row>
      <xdr:rowOff>25915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3729"/>
          <a:ext cx="889000" cy="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107300</xdr:rowOff>
    </xdr:from>
    <xdr:to>
      <xdr:col>85</xdr:col>
      <xdr:colOff>177800</xdr:colOff>
      <xdr:row>99</xdr:row>
      <xdr:rowOff>37450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106904</xdr:rowOff>
    </xdr:from>
    <xdr:to>
      <xdr:col>81</xdr:col>
      <xdr:colOff>101600</xdr:colOff>
      <xdr:row>99</xdr:row>
      <xdr:rowOff>37054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28181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72123</xdr:rowOff>
    </xdr:from>
    <xdr:to>
      <xdr:col>76</xdr:col>
      <xdr:colOff>165100</xdr:colOff>
      <xdr:row>99</xdr:row>
      <xdr:rowOff>2273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18800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140829</xdr:rowOff>
    </xdr:from>
    <xdr:to>
      <xdr:col>72</xdr:col>
      <xdr:colOff>38100</xdr:colOff>
      <xdr:row>99</xdr:row>
      <xdr:rowOff>70979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62106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146565</xdr:rowOff>
    </xdr:from>
    <xdr:to>
      <xdr:col>67</xdr:col>
      <xdr:colOff>101600</xdr:colOff>
      <xdr:row>99</xdr:row>
      <xdr:rowOff>76715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67842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41623</xdr:rowOff>
    </xdr:from>
    <xdr:to>
      <xdr:col>116</xdr:col>
      <xdr:colOff>63500</xdr:colOff>
      <xdr:row>59</xdr:row>
      <xdr:rowOff>42324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173"/>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42180</xdr:rowOff>
    </xdr:from>
    <xdr:to>
      <xdr:col>111</xdr:col>
      <xdr:colOff>177800</xdr:colOff>
      <xdr:row>59</xdr:row>
      <xdr:rowOff>42324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730"/>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42180</xdr:rowOff>
    </xdr:from>
    <xdr:to>
      <xdr:col>107</xdr:col>
      <xdr:colOff>50800</xdr:colOff>
      <xdr:row>59</xdr:row>
      <xdr:rowOff>42659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7730"/>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42552</xdr:rowOff>
    </xdr:from>
    <xdr:to>
      <xdr:col>102</xdr:col>
      <xdr:colOff>114300</xdr:colOff>
      <xdr:row>59</xdr:row>
      <xdr:rowOff>42659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8102"/>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162273</xdr:rowOff>
    </xdr:from>
    <xdr:to>
      <xdr:col>116</xdr:col>
      <xdr:colOff>114300</xdr:colOff>
      <xdr:row>59</xdr:row>
      <xdr:rowOff>92423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162974</xdr:rowOff>
    </xdr:from>
    <xdr:to>
      <xdr:col>112</xdr:col>
      <xdr:colOff>38100</xdr:colOff>
      <xdr:row>59</xdr:row>
      <xdr:rowOff>93124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84251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162830</xdr:rowOff>
    </xdr:from>
    <xdr:to>
      <xdr:col>107</xdr:col>
      <xdr:colOff>101600</xdr:colOff>
      <xdr:row>59</xdr:row>
      <xdr:rowOff>92980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84107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163309</xdr:rowOff>
    </xdr:from>
    <xdr:to>
      <xdr:col>102</xdr:col>
      <xdr:colOff>165100</xdr:colOff>
      <xdr:row>59</xdr:row>
      <xdr:rowOff>93459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84586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0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163202</xdr:rowOff>
    </xdr:from>
    <xdr:to>
      <xdr:col>98</xdr:col>
      <xdr:colOff>38100</xdr:colOff>
      <xdr:row>59</xdr:row>
      <xdr:rowOff>93352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84479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129642</xdr:rowOff>
    </xdr:from>
    <xdr:to>
      <xdr:col>116</xdr:col>
      <xdr:colOff>63500</xdr:colOff>
      <xdr:row>77</xdr:row>
      <xdr:rowOff>10713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59842"/>
          <a:ext cx="8382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9437</xdr:rowOff>
    </xdr:from>
    <xdr:to>
      <xdr:col>111</xdr:col>
      <xdr:colOff>177800</xdr:colOff>
      <xdr:row>77</xdr:row>
      <xdr:rowOff>10713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11087"/>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9437</xdr:rowOff>
    </xdr:from>
    <xdr:to>
      <xdr:col>107</xdr:col>
      <xdr:colOff>50800</xdr:colOff>
      <xdr:row>77</xdr:row>
      <xdr:rowOff>41097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11087"/>
          <a:ext cx="889000" cy="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41097</xdr:rowOff>
    </xdr:from>
    <xdr:to>
      <xdr:col>102</xdr:col>
      <xdr:colOff>114300</xdr:colOff>
      <xdr:row>77</xdr:row>
      <xdr:rowOff>58280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42747"/>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78842</xdr:rowOff>
    </xdr:from>
    <xdr:to>
      <xdr:col>116</xdr:col>
      <xdr:colOff>114300</xdr:colOff>
      <xdr:row>77</xdr:row>
      <xdr:rowOff>8992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57269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131363</xdr:rowOff>
    </xdr:from>
    <xdr:to>
      <xdr:col>112</xdr:col>
      <xdr:colOff>38100</xdr:colOff>
      <xdr:row>77</xdr:row>
      <xdr:rowOff>61513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6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52640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130087</xdr:rowOff>
    </xdr:from>
    <xdr:to>
      <xdr:col>107</xdr:col>
      <xdr:colOff>101600</xdr:colOff>
      <xdr:row>77</xdr:row>
      <xdr:rowOff>60237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51364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161747</xdr:rowOff>
    </xdr:from>
    <xdr:to>
      <xdr:col>102</xdr:col>
      <xdr:colOff>165100</xdr:colOff>
      <xdr:row>77</xdr:row>
      <xdr:rowOff>91897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83024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7480</xdr:rowOff>
    </xdr:from>
    <xdr:to>
      <xdr:col>98</xdr:col>
      <xdr:colOff>38100</xdr:colOff>
      <xdr:row>77</xdr:row>
      <xdr:rowOff>109080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100207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0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性質別歳出の住民一人当たりのコストは、概ね類似団体平均値を下回っている。しかしながら、普通建設事業費、維持補修費、扶助費については上回っている状況である。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特に普通建設事業費については、前年度と比較し</a:t>
          </a:r>
          <a:r>
            <a:rPr kumimoji="1" lang="en-US" altLang="ja-JP" sz="1100">
              <a:solidFill>
                <a:schemeClr val="dk1"/>
              </a:solidFill>
              <a:effectLst/>
              <a:latin typeface="+mn-lt"/>
              <a:ea typeface="+mn-ea"/>
              <a:cs typeface="+mn-cs"/>
            </a:rPr>
            <a:t>24,197</a:t>
          </a:r>
          <a:r>
            <a:rPr kumimoji="1" lang="ja-JP" altLang="ja-JP" sz="1100">
              <a:solidFill>
                <a:schemeClr val="dk1"/>
              </a:solidFill>
              <a:effectLst/>
              <a:latin typeface="+mn-lt"/>
              <a:ea typeface="+mn-ea"/>
              <a:cs typeface="+mn-cs"/>
            </a:rPr>
            <a:t>円の増となっている。これは</a:t>
          </a:r>
          <a:r>
            <a:rPr lang="ja-JP" altLang="ja-JP" sz="1100" b="0" i="0" baseline="0">
              <a:solidFill>
                <a:schemeClr val="dk1"/>
              </a:solidFill>
              <a:effectLst/>
              <a:latin typeface="+mn-lt"/>
              <a:ea typeface="+mn-ea"/>
              <a:cs typeface="+mn-cs"/>
            </a:rPr>
            <a:t>児童厚生施設整備事業、クリーンセンター整備事業</a:t>
          </a:r>
          <a:r>
            <a:rPr kumimoji="1" lang="ja-JP" altLang="ja-JP" sz="1100">
              <a:solidFill>
                <a:schemeClr val="dk1"/>
              </a:solidFill>
              <a:effectLst/>
              <a:latin typeface="+mn-lt"/>
              <a:ea typeface="+mn-ea"/>
              <a:cs typeface="+mn-cs"/>
            </a:rPr>
            <a:t>を実施したことが要因である。今後も老朽化した公共施設の改修等が予定されているため一人当たりコストが上がる見込みである。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このため、公共施設等総合管理計画等に基づき、事業の取捨選択を行いながら事業費の減少を目指したい。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扶助費についても、前年度と比較し</a:t>
          </a:r>
          <a:r>
            <a:rPr kumimoji="1" lang="en-US" altLang="ja-JP" sz="1100">
              <a:solidFill>
                <a:schemeClr val="dk1"/>
              </a:solidFill>
              <a:effectLst/>
              <a:latin typeface="+mn-lt"/>
              <a:ea typeface="+mn-ea"/>
              <a:cs typeface="+mn-cs"/>
            </a:rPr>
            <a:t>5,433</a:t>
          </a:r>
          <a:r>
            <a:rPr kumimoji="1" lang="ja-JP" altLang="ja-JP" sz="1100">
              <a:solidFill>
                <a:schemeClr val="dk1"/>
              </a:solidFill>
              <a:effectLst/>
              <a:latin typeface="+mn-lt"/>
              <a:ea typeface="+mn-ea"/>
              <a:cs typeface="+mn-cs"/>
            </a:rPr>
            <a:t>円の減となっているがほぼ横ばいである。これまでどおり類似団体平均と比較すると依然として高い数値となっており、今後も児童福祉費や社会福祉費は増加していくものとみられる。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沖縄県石垣市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49,830
48,811
229.15
38,817,179
38,116,858
421,381
16,038,440
28,277,681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148844</xdr:rowOff>
    </xdr:from>
    <xdr:to>
      <xdr:col>24</xdr:col>
      <xdr:colOff>63500</xdr:colOff>
      <xdr:row>38</xdr:row>
      <xdr:rowOff>20066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2494"/>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15494</xdr:rowOff>
    </xdr:from>
    <xdr:to>
      <xdr:col>19</xdr:col>
      <xdr:colOff>177800</xdr:colOff>
      <xdr:row>38</xdr:row>
      <xdr:rowOff>20066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305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15494</xdr:rowOff>
    </xdr:from>
    <xdr:to>
      <xdr:col>15</xdr:col>
      <xdr:colOff>50800</xdr:colOff>
      <xdr:row>38</xdr:row>
      <xdr:rowOff>68453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0594"/>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62547</xdr:rowOff>
    </xdr:from>
    <xdr:to>
      <xdr:col>10</xdr:col>
      <xdr:colOff>114300</xdr:colOff>
      <xdr:row>38</xdr:row>
      <xdr:rowOff>68453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7647"/>
          <a:ext cx="8890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98044</xdr:rowOff>
    </xdr:from>
    <xdr:to>
      <xdr:col>24</xdr:col>
      <xdr:colOff>114300</xdr:colOff>
      <xdr:row>38</xdr:row>
      <xdr:rowOff>28194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76471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140716</xdr:rowOff>
    </xdr:from>
    <xdr:to>
      <xdr:col>20</xdr:col>
      <xdr:colOff>38100</xdr:colOff>
      <xdr:row>38</xdr:row>
      <xdr:rowOff>70865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136144</xdr:rowOff>
    </xdr:from>
    <xdr:to>
      <xdr:col>15</xdr:col>
      <xdr:colOff>101600</xdr:colOff>
      <xdr:row>38</xdr:row>
      <xdr:rowOff>66294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57421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17653</xdr:rowOff>
    </xdr:from>
    <xdr:to>
      <xdr:col>10</xdr:col>
      <xdr:colOff>165100</xdr:colOff>
      <xdr:row>38</xdr:row>
      <xdr:rowOff>119253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110380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11747</xdr:rowOff>
    </xdr:from>
    <xdr:to>
      <xdr:col>6</xdr:col>
      <xdr:colOff>38100</xdr:colOff>
      <xdr:row>38</xdr:row>
      <xdr:rowOff>113347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104474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50655</xdr:rowOff>
    </xdr:from>
    <xdr:to>
      <xdr:col>24</xdr:col>
      <xdr:colOff>63500</xdr:colOff>
      <xdr:row>58</xdr:row>
      <xdr:rowOff>93849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4755"/>
          <a:ext cx="8382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80251</xdr:rowOff>
    </xdr:from>
    <xdr:to>
      <xdr:col>19</xdr:col>
      <xdr:colOff>177800</xdr:colOff>
      <xdr:row>58</xdr:row>
      <xdr:rowOff>93849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4351"/>
          <a:ext cx="8890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18359</xdr:rowOff>
    </xdr:from>
    <xdr:to>
      <xdr:col>15</xdr:col>
      <xdr:colOff>50800</xdr:colOff>
      <xdr:row>58</xdr:row>
      <xdr:rowOff>80251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459"/>
          <a:ext cx="889000" cy="6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101978</xdr:rowOff>
    </xdr:from>
    <xdr:to>
      <xdr:col>10</xdr:col>
      <xdr:colOff>114300</xdr:colOff>
      <xdr:row>58</xdr:row>
      <xdr:rowOff>18359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4628"/>
          <a:ext cx="889000" cy="8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171305</xdr:rowOff>
    </xdr:from>
    <xdr:to>
      <xdr:col>24</xdr:col>
      <xdr:colOff>114300</xdr:colOff>
      <xdr:row>58</xdr:row>
      <xdr:rowOff>101455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43049</xdr:rowOff>
    </xdr:from>
    <xdr:to>
      <xdr:col>20</xdr:col>
      <xdr:colOff>38100</xdr:colOff>
      <xdr:row>58</xdr:row>
      <xdr:rowOff>144649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135776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29451</xdr:rowOff>
    </xdr:from>
    <xdr:to>
      <xdr:col>15</xdr:col>
      <xdr:colOff>101600</xdr:colOff>
      <xdr:row>58</xdr:row>
      <xdr:rowOff>131051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122178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139009</xdr:rowOff>
    </xdr:from>
    <xdr:to>
      <xdr:col>10</xdr:col>
      <xdr:colOff>165100</xdr:colOff>
      <xdr:row>58</xdr:row>
      <xdr:rowOff>69159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51178</xdr:rowOff>
    </xdr:from>
    <xdr:to>
      <xdr:col>6</xdr:col>
      <xdr:colOff>38100</xdr:colOff>
      <xdr:row>57</xdr:row>
      <xdr:rowOff>152778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169305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2657</xdr:rowOff>
    </xdr:from>
    <xdr:to>
      <xdr:col>24</xdr:col>
      <xdr:colOff>63500</xdr:colOff>
      <xdr:row>76</xdr:row>
      <xdr:rowOff>25949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2857"/>
          <a:ext cx="8382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25949</xdr:rowOff>
    </xdr:from>
    <xdr:to>
      <xdr:col>19</xdr:col>
      <xdr:colOff>177800</xdr:colOff>
      <xdr:row>76</xdr:row>
      <xdr:rowOff>55350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6149"/>
          <a:ext cx="889000" cy="2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160097</xdr:rowOff>
    </xdr:from>
    <xdr:to>
      <xdr:col>15</xdr:col>
      <xdr:colOff>50800</xdr:colOff>
      <xdr:row>76</xdr:row>
      <xdr:rowOff>55350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18847"/>
          <a:ext cx="889000" cy="6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160097</xdr:rowOff>
    </xdr:from>
    <xdr:to>
      <xdr:col>10</xdr:col>
      <xdr:colOff>114300</xdr:colOff>
      <xdr:row>76</xdr:row>
      <xdr:rowOff>110187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847"/>
          <a:ext cx="8890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123307</xdr:rowOff>
    </xdr:from>
    <xdr:to>
      <xdr:col>24</xdr:col>
      <xdr:colOff>114300</xdr:colOff>
      <xdr:row>76</xdr:row>
      <xdr:rowOff>53457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146184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146599</xdr:rowOff>
    </xdr:from>
    <xdr:to>
      <xdr:col>20</xdr:col>
      <xdr:colOff>38100</xdr:colOff>
      <xdr:row>76</xdr:row>
      <xdr:rowOff>76749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93276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8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4550</xdr:rowOff>
    </xdr:from>
    <xdr:to>
      <xdr:col>15</xdr:col>
      <xdr:colOff>101600</xdr:colOff>
      <xdr:row>76</xdr:row>
      <xdr:rowOff>106150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122677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109298</xdr:rowOff>
    </xdr:from>
    <xdr:to>
      <xdr:col>10</xdr:col>
      <xdr:colOff>165100</xdr:colOff>
      <xdr:row>76</xdr:row>
      <xdr:rowOff>39449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80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55975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59387</xdr:rowOff>
    </xdr:from>
    <xdr:to>
      <xdr:col>6</xdr:col>
      <xdr:colOff>38100</xdr:colOff>
      <xdr:row>76</xdr:row>
      <xdr:rowOff>160987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6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71661</xdr:rowOff>
    </xdr:from>
    <xdr:to>
      <xdr:col>24</xdr:col>
      <xdr:colOff>63500</xdr:colOff>
      <xdr:row>99</xdr:row>
      <xdr:rowOff>79516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211"/>
          <a:ext cx="838200" cy="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79516</xdr:rowOff>
    </xdr:from>
    <xdr:to>
      <xdr:col>19</xdr:col>
      <xdr:colOff>177800</xdr:colOff>
      <xdr:row>99</xdr:row>
      <xdr:rowOff>85375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3066"/>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81066</xdr:rowOff>
    </xdr:from>
    <xdr:to>
      <xdr:col>15</xdr:col>
      <xdr:colOff>50800</xdr:colOff>
      <xdr:row>99</xdr:row>
      <xdr:rowOff>85375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4616"/>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81066</xdr:rowOff>
    </xdr:from>
    <xdr:to>
      <xdr:col>10</xdr:col>
      <xdr:colOff>114300</xdr:colOff>
      <xdr:row>99</xdr:row>
      <xdr:rowOff>86988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4616"/>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20861</xdr:rowOff>
    </xdr:from>
    <xdr:to>
      <xdr:col>24</xdr:col>
      <xdr:colOff>114300</xdr:colOff>
      <xdr:row>99</xdr:row>
      <xdr:rowOff>122461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151688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28716</xdr:rowOff>
    </xdr:from>
    <xdr:to>
      <xdr:col>20</xdr:col>
      <xdr:colOff>38100</xdr:colOff>
      <xdr:row>99</xdr:row>
      <xdr:rowOff>130316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121443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34575</xdr:rowOff>
    </xdr:from>
    <xdr:to>
      <xdr:col>15</xdr:col>
      <xdr:colOff>101600</xdr:colOff>
      <xdr:row>99</xdr:row>
      <xdr:rowOff>136175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127302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30266</xdr:rowOff>
    </xdr:from>
    <xdr:to>
      <xdr:col>10</xdr:col>
      <xdr:colOff>165100</xdr:colOff>
      <xdr:row>99</xdr:row>
      <xdr:rowOff>131866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122993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36188</xdr:rowOff>
    </xdr:from>
    <xdr:to>
      <xdr:col>6</xdr:col>
      <xdr:colOff>38100</xdr:colOff>
      <xdr:row>99</xdr:row>
      <xdr:rowOff>137788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128915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30625</xdr:rowOff>
    </xdr:from>
    <xdr:to>
      <xdr:col>55</xdr:col>
      <xdr:colOff>0</xdr:colOff>
      <xdr:row>39</xdr:row>
      <xdr:rowOff>31278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17175"/>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30299</xdr:rowOff>
    </xdr:from>
    <xdr:to>
      <xdr:col>50</xdr:col>
      <xdr:colOff>114300</xdr:colOff>
      <xdr:row>39</xdr:row>
      <xdr:rowOff>31278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168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30299</xdr:rowOff>
    </xdr:from>
    <xdr:to>
      <xdr:col>45</xdr:col>
      <xdr:colOff>177800</xdr:colOff>
      <xdr:row>39</xdr:row>
      <xdr:rowOff>30625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16849"/>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30625</xdr:rowOff>
    </xdr:from>
    <xdr:to>
      <xdr:col>41</xdr:col>
      <xdr:colOff>50800</xdr:colOff>
      <xdr:row>39</xdr:row>
      <xdr:rowOff>30625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17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151275</xdr:rowOff>
    </xdr:from>
    <xdr:to>
      <xdr:col>55</xdr:col>
      <xdr:colOff>50800</xdr:colOff>
      <xdr:row>39</xdr:row>
      <xdr:rowOff>81425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66202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81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151928</xdr:rowOff>
    </xdr:from>
    <xdr:to>
      <xdr:col>50</xdr:col>
      <xdr:colOff>165100</xdr:colOff>
      <xdr:row>39</xdr:row>
      <xdr:rowOff>82078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73205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150949</xdr:rowOff>
    </xdr:from>
    <xdr:to>
      <xdr:col>46</xdr:col>
      <xdr:colOff>38100</xdr:colOff>
      <xdr:row>39</xdr:row>
      <xdr:rowOff>81099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72226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58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151275</xdr:rowOff>
    </xdr:from>
    <xdr:to>
      <xdr:col>41</xdr:col>
      <xdr:colOff>101600</xdr:colOff>
      <xdr:row>39</xdr:row>
      <xdr:rowOff>81425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72552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151275</xdr:rowOff>
    </xdr:from>
    <xdr:to>
      <xdr:col>36</xdr:col>
      <xdr:colOff>165100</xdr:colOff>
      <xdr:row>39</xdr:row>
      <xdr:rowOff>81425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72552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5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52362</xdr:rowOff>
    </xdr:from>
    <xdr:to>
      <xdr:col>55</xdr:col>
      <xdr:colOff>0</xdr:colOff>
      <xdr:row>54</xdr:row>
      <xdr:rowOff>163258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310662"/>
          <a:ext cx="838200" cy="1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52362</xdr:rowOff>
    </xdr:from>
    <xdr:to>
      <xdr:col>50</xdr:col>
      <xdr:colOff>114300</xdr:colOff>
      <xdr:row>54</xdr:row>
      <xdr:rowOff>141745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310662"/>
          <a:ext cx="889000" cy="8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67920</xdr:rowOff>
    </xdr:from>
    <xdr:to>
      <xdr:col>45</xdr:col>
      <xdr:colOff>177800</xdr:colOff>
      <xdr:row>54</xdr:row>
      <xdr:rowOff>141745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326220"/>
          <a:ext cx="8890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67920</xdr:rowOff>
    </xdr:from>
    <xdr:to>
      <xdr:col>41</xdr:col>
      <xdr:colOff>50800</xdr:colOff>
      <xdr:row>55</xdr:row>
      <xdr:rowOff>72365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326220"/>
          <a:ext cx="889000" cy="1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112458</xdr:rowOff>
    </xdr:from>
    <xdr:to>
      <xdr:col>55</xdr:col>
      <xdr:colOff>50800</xdr:colOff>
      <xdr:row>55</xdr:row>
      <xdr:rowOff>42608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7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135335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2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1562</xdr:rowOff>
    </xdr:from>
    <xdr:to>
      <xdr:col>50</xdr:col>
      <xdr:colOff>165100</xdr:colOff>
      <xdr:row>54</xdr:row>
      <xdr:rowOff>103162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119689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90945</xdr:rowOff>
    </xdr:from>
    <xdr:to>
      <xdr:col>46</xdr:col>
      <xdr:colOff>38100</xdr:colOff>
      <xdr:row>55</xdr:row>
      <xdr:rowOff>21095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34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37622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1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17120</xdr:rowOff>
    </xdr:from>
    <xdr:to>
      <xdr:col>41</xdr:col>
      <xdr:colOff>101600</xdr:colOff>
      <xdr:row>54</xdr:row>
      <xdr:rowOff>118720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2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135247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21565</xdr:rowOff>
    </xdr:from>
    <xdr:to>
      <xdr:col>36</xdr:col>
      <xdr:colOff>165100</xdr:colOff>
      <xdr:row>55</xdr:row>
      <xdr:rowOff>123165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139692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106997</xdr:rowOff>
    </xdr:from>
    <xdr:to>
      <xdr:col>55</xdr:col>
      <xdr:colOff>0</xdr:colOff>
      <xdr:row>78</xdr:row>
      <xdr:rowOff>110266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80097"/>
          <a:ext cx="8382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84415</xdr:rowOff>
    </xdr:from>
    <xdr:to>
      <xdr:col>50</xdr:col>
      <xdr:colOff>114300</xdr:colOff>
      <xdr:row>78</xdr:row>
      <xdr:rowOff>110266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7515"/>
          <a:ext cx="889000" cy="2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84415</xdr:rowOff>
    </xdr:from>
    <xdr:to>
      <xdr:col>45</xdr:col>
      <xdr:colOff>177800</xdr:colOff>
      <xdr:row>78</xdr:row>
      <xdr:rowOff>88178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7515"/>
          <a:ext cx="8890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70050</xdr:rowOff>
    </xdr:from>
    <xdr:to>
      <xdr:col>41</xdr:col>
      <xdr:colOff>50800</xdr:colOff>
      <xdr:row>78</xdr:row>
      <xdr:rowOff>88178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3150"/>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56197</xdr:rowOff>
    </xdr:from>
    <xdr:to>
      <xdr:col>55</xdr:col>
      <xdr:colOff>50800</xdr:colOff>
      <xdr:row>78</xdr:row>
      <xdr:rowOff>157797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142574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59466</xdr:rowOff>
    </xdr:from>
    <xdr:to>
      <xdr:col>50</xdr:col>
      <xdr:colOff>165100</xdr:colOff>
      <xdr:row>78</xdr:row>
      <xdr:rowOff>161066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152193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33615</xdr:rowOff>
    </xdr:from>
    <xdr:to>
      <xdr:col>46</xdr:col>
      <xdr:colOff>38100</xdr:colOff>
      <xdr:row>78</xdr:row>
      <xdr:rowOff>135215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126342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37378</xdr:rowOff>
    </xdr:from>
    <xdr:to>
      <xdr:col>41</xdr:col>
      <xdr:colOff>101600</xdr:colOff>
      <xdr:row>78</xdr:row>
      <xdr:rowOff>138978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130105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19250</xdr:rowOff>
    </xdr:from>
    <xdr:to>
      <xdr:col>36</xdr:col>
      <xdr:colOff>165100</xdr:colOff>
      <xdr:row>78</xdr:row>
      <xdr:rowOff>120850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111977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8598</xdr:rowOff>
    </xdr:from>
    <xdr:to>
      <xdr:col>55</xdr:col>
      <xdr:colOff>0</xdr:colOff>
      <xdr:row>96</xdr:row>
      <xdr:rowOff>39832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67798"/>
          <a:ext cx="838200" cy="3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90376</xdr:rowOff>
    </xdr:from>
    <xdr:to>
      <xdr:col>50</xdr:col>
      <xdr:colOff>114300</xdr:colOff>
      <xdr:row>96</xdr:row>
      <xdr:rowOff>39832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378126"/>
          <a:ext cx="889000" cy="1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90376</xdr:rowOff>
    </xdr:from>
    <xdr:to>
      <xdr:col>45</xdr:col>
      <xdr:colOff>177800</xdr:colOff>
      <xdr:row>95</xdr:row>
      <xdr:rowOff>92242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378126"/>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92242</xdr:rowOff>
    </xdr:from>
    <xdr:to>
      <xdr:col>41</xdr:col>
      <xdr:colOff>50800</xdr:colOff>
      <xdr:row>96</xdr:row>
      <xdr:rowOff>85781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79992"/>
          <a:ext cx="889000" cy="16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129248</xdr:rowOff>
    </xdr:from>
    <xdr:to>
      <xdr:col>55</xdr:col>
      <xdr:colOff>50800</xdr:colOff>
      <xdr:row>96</xdr:row>
      <xdr:rowOff>59398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152125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6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160482</xdr:rowOff>
    </xdr:from>
    <xdr:to>
      <xdr:col>50</xdr:col>
      <xdr:colOff>165100</xdr:colOff>
      <xdr:row>96</xdr:row>
      <xdr:rowOff>90632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107159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39576</xdr:rowOff>
    </xdr:from>
    <xdr:to>
      <xdr:col>46</xdr:col>
      <xdr:colOff>38100</xdr:colOff>
      <xdr:row>95</xdr:row>
      <xdr:rowOff>141176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157703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41442</xdr:rowOff>
    </xdr:from>
    <xdr:to>
      <xdr:col>41</xdr:col>
      <xdr:colOff>101600</xdr:colOff>
      <xdr:row>95</xdr:row>
      <xdr:rowOff>143042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159569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34981</xdr:rowOff>
    </xdr:from>
    <xdr:to>
      <xdr:col>36</xdr:col>
      <xdr:colOff>165100</xdr:colOff>
      <xdr:row>96</xdr:row>
      <xdr:rowOff>136581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153108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15613</xdr:rowOff>
    </xdr:from>
    <xdr:to>
      <xdr:col>85</xdr:col>
      <xdr:colOff>127000</xdr:colOff>
      <xdr:row>38</xdr:row>
      <xdr:rowOff>95995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30713"/>
          <a:ext cx="838200" cy="8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15613</xdr:rowOff>
    </xdr:from>
    <xdr:to>
      <xdr:col>81</xdr:col>
      <xdr:colOff>50800</xdr:colOff>
      <xdr:row>38</xdr:row>
      <xdr:rowOff>120969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30713"/>
          <a:ext cx="889000" cy="10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104124</xdr:rowOff>
    </xdr:from>
    <xdr:to>
      <xdr:col>76</xdr:col>
      <xdr:colOff>114300</xdr:colOff>
      <xdr:row>38</xdr:row>
      <xdr:rowOff>120969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19224"/>
          <a:ext cx="889000" cy="1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104124</xdr:rowOff>
    </xdr:from>
    <xdr:to>
      <xdr:col>71</xdr:col>
      <xdr:colOff>177800</xdr:colOff>
      <xdr:row>38</xdr:row>
      <xdr:rowOff>130513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619224"/>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45195</xdr:rowOff>
    </xdr:from>
    <xdr:to>
      <xdr:col>85</xdr:col>
      <xdr:colOff>177800</xdr:colOff>
      <xdr:row>38</xdr:row>
      <xdr:rowOff>146795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131572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136263</xdr:rowOff>
    </xdr:from>
    <xdr:to>
      <xdr:col>81</xdr:col>
      <xdr:colOff>101600</xdr:colOff>
      <xdr:row>38</xdr:row>
      <xdr:rowOff>66413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57540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7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70169</xdr:rowOff>
    </xdr:from>
    <xdr:to>
      <xdr:col>76</xdr:col>
      <xdr:colOff>165100</xdr:colOff>
      <xdr:row>39</xdr:row>
      <xdr:rowOff>319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162896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53324</xdr:rowOff>
    </xdr:from>
    <xdr:to>
      <xdr:col>72</xdr:col>
      <xdr:colOff>38100</xdr:colOff>
      <xdr:row>38</xdr:row>
      <xdr:rowOff>154924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6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146051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79713</xdr:rowOff>
    </xdr:from>
    <xdr:to>
      <xdr:col>67</xdr:col>
      <xdr:colOff>101600</xdr:colOff>
      <xdr:row>39</xdr:row>
      <xdr:rowOff>9863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990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81613</xdr:rowOff>
    </xdr:from>
    <xdr:to>
      <xdr:col>85</xdr:col>
      <xdr:colOff>127000</xdr:colOff>
      <xdr:row>56</xdr:row>
      <xdr:rowOff>87008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82813"/>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81613</xdr:rowOff>
    </xdr:from>
    <xdr:to>
      <xdr:col>81</xdr:col>
      <xdr:colOff>50800</xdr:colOff>
      <xdr:row>56</xdr:row>
      <xdr:rowOff>126198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82813"/>
          <a:ext cx="889000" cy="4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79632</xdr:rowOff>
    </xdr:from>
    <xdr:to>
      <xdr:col>76</xdr:col>
      <xdr:colOff>114300</xdr:colOff>
      <xdr:row>56</xdr:row>
      <xdr:rowOff>126198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09382"/>
          <a:ext cx="889000" cy="2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79632</xdr:rowOff>
    </xdr:from>
    <xdr:to>
      <xdr:col>71</xdr:col>
      <xdr:colOff>177800</xdr:colOff>
      <xdr:row>56</xdr:row>
      <xdr:rowOff>96396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093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36208</xdr:rowOff>
    </xdr:from>
    <xdr:to>
      <xdr:col>85</xdr:col>
      <xdr:colOff>177800</xdr:colOff>
      <xdr:row>56</xdr:row>
      <xdr:rowOff>137808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30813</xdr:rowOff>
    </xdr:from>
    <xdr:to>
      <xdr:col>81</xdr:col>
      <xdr:colOff>101600</xdr:colOff>
      <xdr:row>56</xdr:row>
      <xdr:rowOff>132413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123540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75398</xdr:rowOff>
    </xdr:from>
    <xdr:to>
      <xdr:col>76</xdr:col>
      <xdr:colOff>165100</xdr:colOff>
      <xdr:row>57</xdr:row>
      <xdr:rowOff>5548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168125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28832</xdr:rowOff>
    </xdr:from>
    <xdr:to>
      <xdr:col>72</xdr:col>
      <xdr:colOff>38100</xdr:colOff>
      <xdr:row>55</xdr:row>
      <xdr:rowOff>130432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146959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45596</xdr:rowOff>
    </xdr:from>
    <xdr:to>
      <xdr:col>67</xdr:col>
      <xdr:colOff>101600</xdr:colOff>
      <xdr:row>56</xdr:row>
      <xdr:rowOff>147196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138323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37799</xdr:rowOff>
    </xdr:from>
    <xdr:to>
      <xdr:col>85</xdr:col>
      <xdr:colOff>127000</xdr:colOff>
      <xdr:row>98</xdr:row>
      <xdr:rowOff>43007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39899"/>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43007</xdr:rowOff>
    </xdr:from>
    <xdr:to>
      <xdr:col>81</xdr:col>
      <xdr:colOff>50800</xdr:colOff>
      <xdr:row>98</xdr:row>
      <xdr:rowOff>44284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45107"/>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44284</xdr:rowOff>
    </xdr:from>
    <xdr:to>
      <xdr:col>76</xdr:col>
      <xdr:colOff>114300</xdr:colOff>
      <xdr:row>98</xdr:row>
      <xdr:rowOff>46244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4638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42630</xdr:rowOff>
    </xdr:from>
    <xdr:to>
      <xdr:col>71</xdr:col>
      <xdr:colOff>177800</xdr:colOff>
      <xdr:row>98</xdr:row>
      <xdr:rowOff>46244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4473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158449</xdr:rowOff>
    </xdr:from>
    <xdr:to>
      <xdr:col>85</xdr:col>
      <xdr:colOff>177800</xdr:colOff>
      <xdr:row>98</xdr:row>
      <xdr:rowOff>88599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73376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163657</xdr:rowOff>
    </xdr:from>
    <xdr:to>
      <xdr:col>81</xdr:col>
      <xdr:colOff>101600</xdr:colOff>
      <xdr:row>98</xdr:row>
      <xdr:rowOff>93807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84934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164934</xdr:rowOff>
    </xdr:from>
    <xdr:to>
      <xdr:col>76</xdr:col>
      <xdr:colOff>165100</xdr:colOff>
      <xdr:row>98</xdr:row>
      <xdr:rowOff>95084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9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86211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8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166894</xdr:rowOff>
    </xdr:from>
    <xdr:to>
      <xdr:col>72</xdr:col>
      <xdr:colOff>38100</xdr:colOff>
      <xdr:row>98</xdr:row>
      <xdr:rowOff>97044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88171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163280</xdr:rowOff>
    </xdr:from>
    <xdr:to>
      <xdr:col>67</xdr:col>
      <xdr:colOff>101600</xdr:colOff>
      <xdr:row>98</xdr:row>
      <xdr:rowOff>93430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84557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目的別歳出経費の住民一人当たりのコストは概ね類似団体平均値と近い数値で推移している。</a:t>
          </a:r>
          <a:r>
            <a:rPr kumimoji="1" lang="en-US"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総務費については、前年度と比較して</a:t>
          </a:r>
          <a:r>
            <a:rPr kumimoji="1" lang="en-US" altLang="ja-JP" sz="1100">
              <a:solidFill>
                <a:schemeClr val="dk1"/>
              </a:solidFill>
              <a:effectLst/>
              <a:latin typeface="+mn-lt"/>
              <a:ea typeface="+mn-ea"/>
              <a:cs typeface="+mn-cs"/>
            </a:rPr>
            <a:t>34,011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ラジオ中継局機能強化事業負担金や定額減税調整給付金に係る</a:t>
          </a:r>
          <a:r>
            <a:rPr kumimoji="1" lang="ja-JP" altLang="ja-JP" sz="1100">
              <a:solidFill>
                <a:schemeClr val="dk1"/>
              </a:solidFill>
              <a:effectLst/>
              <a:latin typeface="+mn-lt"/>
              <a:ea typeface="+mn-ea"/>
              <a:cs typeface="+mn-cs"/>
            </a:rPr>
            <a:t>費用の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民生費については、前年度と比較すると</a:t>
          </a:r>
          <a:r>
            <a:rPr kumimoji="1" lang="en-US" altLang="ja-JP" sz="1100">
              <a:solidFill>
                <a:schemeClr val="dk1"/>
              </a:solidFill>
              <a:effectLst/>
              <a:latin typeface="+mn-lt"/>
              <a:ea typeface="+mn-ea"/>
              <a:cs typeface="+mn-cs"/>
            </a:rPr>
            <a:t>7,132</a:t>
          </a:r>
          <a:r>
            <a:rPr kumimoji="1" lang="ja-JP" altLang="ja-JP" sz="1100">
              <a:solidFill>
                <a:schemeClr val="dk1"/>
              </a:solidFill>
              <a:effectLst/>
              <a:latin typeface="+mn-lt"/>
              <a:ea typeface="+mn-ea"/>
              <a:cs typeface="+mn-cs"/>
            </a:rPr>
            <a:t>円増加し類似団体平均と比較すると依然高い状況にある。これまでの児童福祉行政経費に加え、児童厚生施設整備事業や認定こども園整備事業</a:t>
          </a:r>
          <a:r>
            <a:rPr kumimoji="1" lang="ja-JP" altLang="en-US" sz="1100">
              <a:solidFill>
                <a:schemeClr val="dk1"/>
              </a:solidFill>
              <a:effectLst/>
              <a:latin typeface="+mn-lt"/>
              <a:ea typeface="+mn-ea"/>
              <a:cs typeface="+mn-cs"/>
            </a:rPr>
            <a:t>といった</a:t>
          </a:r>
          <a:r>
            <a:rPr kumimoji="1" lang="ja-JP" altLang="ja-JP" sz="1100">
              <a:solidFill>
                <a:schemeClr val="dk1"/>
              </a:solidFill>
              <a:effectLst/>
              <a:latin typeface="+mn-lt"/>
              <a:ea typeface="+mn-ea"/>
              <a:cs typeface="+mn-cs"/>
            </a:rPr>
            <a:t>係る費用の増によるものである。</a:t>
          </a:r>
          <a:endParaRPr lang="ja-JP" altLang="ja-JP">
            <a:effectLst/>
          </a:endParaRPr>
        </a:p>
        <a:p>
          <a:r>
            <a:rPr kumimoji="1" lang="ja-JP" altLang="ja-JP" sz="1100">
              <a:solidFill>
                <a:schemeClr val="dk1"/>
              </a:solidFill>
              <a:effectLst/>
              <a:latin typeface="+mn-lt"/>
              <a:ea typeface="+mn-ea"/>
              <a:cs typeface="+mn-cs"/>
            </a:rPr>
            <a:t>衛生費については、前年度と比較して</a:t>
          </a:r>
          <a:r>
            <a:rPr kumimoji="1" lang="en-US" altLang="ja-JP" sz="1100">
              <a:solidFill>
                <a:schemeClr val="dk1"/>
              </a:solidFill>
              <a:effectLst/>
              <a:latin typeface="+mn-lt"/>
              <a:ea typeface="+mn-ea"/>
              <a:cs typeface="+mn-cs"/>
            </a:rPr>
            <a:t>24,055</a:t>
          </a:r>
          <a:r>
            <a:rPr kumimoji="1" lang="ja-JP" altLang="ja-JP" sz="1100">
              <a:solidFill>
                <a:schemeClr val="dk1"/>
              </a:solidFill>
              <a:effectLst/>
              <a:latin typeface="+mn-lt"/>
              <a:ea typeface="+mn-ea"/>
              <a:cs typeface="+mn-cs"/>
            </a:rPr>
            <a:t>円の増となっている。これは廃棄物処理施設整備事業及び物価高騰等に伴う生活ごみ収集業務などに係る費用の増加</a:t>
          </a:r>
          <a:r>
            <a:rPr kumimoji="1" lang="ja-JP" altLang="en-US" sz="1100">
              <a:solidFill>
                <a:schemeClr val="dk1"/>
              </a:solidFill>
              <a:effectLst/>
              <a:latin typeface="+mn-lt"/>
              <a:ea typeface="+mn-ea"/>
              <a:cs typeface="+mn-cs"/>
            </a:rPr>
            <a:t>に加えクリーンセンター整備事業が</a:t>
          </a:r>
          <a:r>
            <a:rPr kumimoji="1" lang="ja-JP" altLang="ja-JP" sz="1100">
              <a:solidFill>
                <a:schemeClr val="dk1"/>
              </a:solidFill>
              <a:effectLst/>
              <a:latin typeface="+mn-lt"/>
              <a:ea typeface="+mn-ea"/>
              <a:cs typeface="+mn-cs"/>
            </a:rPr>
            <a:t>要因であり、今後も横ばいもしくは微増すると見込まれる。</a:t>
          </a:r>
          <a:endParaRPr lang="ja-JP" altLang="ja-JP" sz="1400">
            <a:effectLst/>
          </a:endParaRPr>
        </a:p>
        <a:p>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については、前年度と比較して</a:t>
          </a:r>
          <a:r>
            <a:rPr kumimoji="1" lang="en-US" altLang="ja-JP" sz="1100">
              <a:solidFill>
                <a:schemeClr val="dk1"/>
              </a:solidFill>
              <a:effectLst/>
              <a:latin typeface="+mn-lt"/>
              <a:ea typeface="+mn-ea"/>
              <a:cs typeface="+mn-cs"/>
            </a:rPr>
            <a:t>4,099</a:t>
          </a:r>
          <a:r>
            <a:rPr kumimoji="1" lang="ja-JP" altLang="ja-JP" sz="1100">
              <a:solidFill>
                <a:schemeClr val="dk1"/>
              </a:solidFill>
              <a:effectLst/>
              <a:latin typeface="+mn-lt"/>
              <a:ea typeface="+mn-ea"/>
              <a:cs typeface="+mn-cs"/>
            </a:rPr>
            <a:t>円の増となっている。物価高騰等に伴う</a:t>
          </a:r>
          <a:r>
            <a:rPr kumimoji="1" lang="ja-JP" altLang="en-US" sz="1100">
              <a:solidFill>
                <a:schemeClr val="dk1"/>
              </a:solidFill>
              <a:effectLst/>
              <a:latin typeface="+mn-lt"/>
              <a:ea typeface="+mn-ea"/>
              <a:cs typeface="+mn-cs"/>
            </a:rPr>
            <a:t>資材の高騰や都市公園等整備事業が要因</a:t>
          </a:r>
          <a:r>
            <a:rPr kumimoji="1" lang="ja-JP" altLang="ja-JP" sz="1100">
              <a:solidFill>
                <a:schemeClr val="dk1"/>
              </a:solidFill>
              <a:effectLst/>
              <a:latin typeface="+mn-lt"/>
              <a:ea typeface="+mn-ea"/>
              <a:cs typeface="+mn-cs"/>
            </a:rPr>
            <a:t>要因であり、今後も</a:t>
          </a:r>
          <a:r>
            <a:rPr kumimoji="1" lang="ja-JP" altLang="en-US" sz="1100">
              <a:solidFill>
                <a:schemeClr val="dk1"/>
              </a:solidFill>
              <a:effectLst/>
              <a:latin typeface="+mn-lt"/>
              <a:ea typeface="+mn-ea"/>
              <a:cs typeface="+mn-cs"/>
            </a:rPr>
            <a:t>大型事業により</a:t>
          </a:r>
          <a:r>
            <a:rPr kumimoji="1" lang="ja-JP" altLang="ja-JP" sz="1100">
              <a:solidFill>
                <a:schemeClr val="dk1"/>
              </a:solidFill>
              <a:effectLst/>
              <a:latin typeface="+mn-lt"/>
              <a:ea typeface="+mn-ea"/>
              <a:cs typeface="+mn-cs"/>
            </a:rPr>
            <a:t>増すると見込まれる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標準財政規模に占める財政調整基金残高の割合は、令和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175</a:t>
          </a:r>
          <a:r>
            <a:rPr kumimoji="1" lang="ja-JP" altLang="ja-JP" sz="1100" b="0" i="0" baseline="0">
              <a:solidFill>
                <a:schemeClr val="dk1"/>
              </a:solidFill>
              <a:effectLst/>
              <a:latin typeface="+mn-lt"/>
              <a:ea typeface="+mn-ea"/>
              <a:cs typeface="+mn-cs"/>
            </a:rPr>
            <a:t>百万円の積立を行ったが、</a:t>
          </a:r>
          <a:r>
            <a:rPr kumimoji="1" lang="en-US" altLang="ja-JP" sz="1100" b="0" i="0" baseline="0">
              <a:solidFill>
                <a:schemeClr val="dk1"/>
              </a:solidFill>
              <a:effectLst/>
              <a:latin typeface="+mn-lt"/>
              <a:ea typeface="+mn-ea"/>
              <a:cs typeface="+mn-cs"/>
            </a:rPr>
            <a:t>480</a:t>
          </a:r>
          <a:r>
            <a:rPr kumimoji="1" lang="ja-JP" altLang="ja-JP" sz="1100" b="0" i="0" baseline="0">
              <a:solidFill>
                <a:schemeClr val="dk1"/>
              </a:solidFill>
              <a:effectLst/>
              <a:latin typeface="+mn-lt"/>
              <a:ea typeface="+mn-ea"/>
              <a:cs typeface="+mn-cs"/>
            </a:rPr>
            <a:t>百万円の取崩しを行ったため前年度比</a:t>
          </a:r>
          <a:r>
            <a:rPr kumimoji="1" lang="en-US" altLang="ja-JP" sz="1100" b="0" i="0" baseline="0">
              <a:solidFill>
                <a:schemeClr val="dk1"/>
              </a:solidFill>
              <a:effectLst/>
              <a:latin typeface="+mn-lt"/>
              <a:ea typeface="+mn-ea"/>
              <a:cs typeface="+mn-cs"/>
            </a:rPr>
            <a:t>2.36</a:t>
          </a:r>
          <a:r>
            <a:rPr kumimoji="1" lang="ja-JP" altLang="ja-JP" sz="1100" b="0" i="0" baseline="0">
              <a:solidFill>
                <a:schemeClr val="dk1"/>
              </a:solidFill>
              <a:effectLst/>
              <a:latin typeface="+mn-lt"/>
              <a:ea typeface="+mn-ea"/>
              <a:cs typeface="+mn-cs"/>
            </a:rPr>
            <a:t>ポイントの減となった。実質収支額の割合は、前年度と比較し</a:t>
          </a:r>
          <a:r>
            <a:rPr kumimoji="1" lang="en-US" altLang="ja-JP" sz="1100" b="0" i="0" baseline="0">
              <a:solidFill>
                <a:schemeClr val="dk1"/>
              </a:solidFill>
              <a:effectLst/>
              <a:latin typeface="+mn-lt"/>
              <a:ea typeface="+mn-ea"/>
              <a:cs typeface="+mn-cs"/>
            </a:rPr>
            <a:t>0.34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となっている。これは翌年度への繰越すべき財源が</a:t>
          </a:r>
          <a:r>
            <a:rPr kumimoji="1" lang="en-US" altLang="ja-JP" sz="1100" b="0" i="0" baseline="0">
              <a:solidFill>
                <a:schemeClr val="dk1"/>
              </a:solidFill>
              <a:effectLst/>
              <a:latin typeface="+mn-lt"/>
              <a:ea typeface="+mn-ea"/>
              <a:cs typeface="+mn-cs"/>
            </a:rPr>
            <a:t>344</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る。今後も公共施設老朽化に伴う維持補修や更新整備、また多様なニーズに応えるための事業展開を行うと、財政負担も大きくなることが予想されるため、既存事業の見直し・統廃合など歳出の合理化等行財政改革を推進し、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沖縄県石垣市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年度の</a:t>
          </a:r>
          <a:r>
            <a:rPr kumimoji="1" lang="ja-JP" altLang="ja-JP" sz="1100" b="0" i="0" baseline="0">
              <a:solidFill>
                <a:schemeClr val="dk1"/>
              </a:solidFill>
              <a:effectLst/>
              <a:latin typeface="+mn-lt"/>
              <a:ea typeface="+mn-ea"/>
              <a:cs typeface="+mn-cs"/>
            </a:rPr>
            <a:t>連結実質赤字比率に係る赤字特別会計は、国民健康保険事業</a:t>
          </a:r>
          <a:r>
            <a:rPr kumimoji="1" lang="ja-JP" altLang="en-US" sz="1100" b="0" i="0" baseline="0">
              <a:solidFill>
                <a:schemeClr val="dk1"/>
              </a:solidFill>
              <a:effectLst/>
              <a:latin typeface="+mn-lt"/>
              <a:ea typeface="+mn-ea"/>
              <a:cs typeface="+mn-cs"/>
            </a:rPr>
            <a:t>になる。今後は保険</a:t>
          </a:r>
          <a:r>
            <a:rPr kumimoji="1" lang="ja-JP" altLang="ja-JP" sz="1100" b="0" i="0" baseline="0">
              <a:solidFill>
                <a:schemeClr val="dk1"/>
              </a:solidFill>
              <a:effectLst/>
              <a:latin typeface="+mn-lt"/>
              <a:ea typeface="+mn-ea"/>
              <a:cs typeface="+mn-cs"/>
            </a:rPr>
            <a:t>料金改定等を実施し歳入の確保に努め</a:t>
          </a:r>
          <a:r>
            <a:rPr kumimoji="1" lang="ja-JP" altLang="en-US" sz="1100" b="0" i="0" baseline="0">
              <a:solidFill>
                <a:schemeClr val="dk1"/>
              </a:solidFill>
              <a:effectLst/>
              <a:latin typeface="+mn-lt"/>
              <a:ea typeface="+mn-ea"/>
              <a:cs typeface="+mn-cs"/>
            </a:rPr>
            <a:t>ていく。</a:t>
          </a:r>
          <a:r>
            <a:rPr kumimoji="1" lang="ja-JP" altLang="ja-JP" sz="1100" b="0" i="0" baseline="0">
              <a:solidFill>
                <a:schemeClr val="dk1"/>
              </a:solidFill>
              <a:effectLst/>
              <a:latin typeface="+mn-lt"/>
              <a:ea typeface="+mn-ea"/>
              <a:cs typeface="+mn-cs"/>
            </a:rPr>
            <a:t>一般会計</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黒字を維持している。一般会計において、前年度は</a:t>
          </a:r>
          <a:r>
            <a:rPr kumimoji="1" lang="en-US" altLang="ja-JP" sz="1100" b="0" i="0" baseline="0">
              <a:solidFill>
                <a:schemeClr val="dk1"/>
              </a:solidFill>
              <a:effectLst/>
              <a:latin typeface="+mn-lt"/>
              <a:ea typeface="+mn-ea"/>
              <a:cs typeface="+mn-cs"/>
            </a:rPr>
            <a:t>2.23</a:t>
          </a:r>
          <a:r>
            <a:rPr kumimoji="1" lang="ja-JP" altLang="ja-JP" sz="1100" b="0" i="0" baseline="0">
              <a:solidFill>
                <a:schemeClr val="dk1"/>
              </a:solidFill>
              <a:effectLst/>
              <a:latin typeface="+mn-lt"/>
              <a:ea typeface="+mn-ea"/>
              <a:cs typeface="+mn-cs"/>
            </a:rPr>
            <a:t>％となって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0.38</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a:effectLst/>
          </a:endParaRPr>
        </a:p>
        <a:p>
          <a:r>
            <a:rPr kumimoji="1" lang="ja-JP" altLang="ja-JP" sz="1100" b="0" i="0" baseline="0">
              <a:solidFill>
                <a:schemeClr val="dk1"/>
              </a:solidFill>
              <a:effectLst/>
              <a:latin typeface="+mn-lt"/>
              <a:ea typeface="+mn-ea"/>
              <a:cs typeface="+mn-cs"/>
            </a:rPr>
            <a:t>　特に、下水道事業会計については一般会計からの繰入に依存していることから、公共下水道の接続率の向上及び料金改定等を実施し歳入の確保に努めなければならない。</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V1" workbookViewId="0">
      <selection activeCell="BN26" sqref="BN26:BU2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38817179</v>
      </c>
      <c r="BO4" s="449"/>
      <c r="BP4" s="449"/>
      <c r="BQ4" s="449"/>
      <c r="BR4" s="449"/>
      <c r="BS4" s="449"/>
      <c r="BT4" s="449"/>
      <c r="BU4" s="450"/>
      <c r="BV4" s="448">
        <v>36554327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2.2999999999999998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38116858</v>
      </c>
      <c r="BO5" s="420"/>
      <c r="BP5" s="420"/>
      <c r="BQ5" s="420"/>
      <c r="BR5" s="420"/>
      <c r="BS5" s="420"/>
      <c r="BT5" s="420"/>
      <c r="BU5" s="421"/>
      <c r="BV5" s="419">
        <v>35509625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89.4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700321</v>
      </c>
      <c r="BO6" s="420"/>
      <c r="BP6" s="420"/>
      <c r="BQ6" s="420"/>
      <c r="BR6" s="420"/>
      <c r="BS6" s="420"/>
      <c r="BT6" s="420"/>
      <c r="BU6" s="421"/>
      <c r="BV6" s="419">
        <v>1044702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90.1</v>
      </c>
      <c r="CU6" s="563"/>
      <c r="CV6" s="563"/>
      <c r="CW6" s="563"/>
      <c r="CX6" s="563"/>
      <c r="CY6" s="563"/>
      <c r="CZ6" s="563"/>
      <c r="DA6" s="564"/>
      <c r="DB6" s="562">
        <v>90</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278940</v>
      </c>
      <c r="BO7" s="420"/>
      <c r="BP7" s="420"/>
      <c r="BQ7" s="420"/>
      <c r="BR7" s="420"/>
      <c r="BS7" s="420"/>
      <c r="BT7" s="420"/>
      <c r="BU7" s="421"/>
      <c r="BV7" s="419">
        <v>687503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16038440</v>
      </c>
      <c r="CU7" s="420"/>
      <c r="CV7" s="420"/>
      <c r="CW7" s="420"/>
      <c r="CX7" s="420"/>
      <c r="CY7" s="420"/>
      <c r="CZ7" s="420"/>
      <c r="DA7" s="421"/>
      <c r="DB7" s="419">
        <v>15606040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421381</v>
      </c>
      <c r="BO8" s="420"/>
      <c r="BP8" s="420"/>
      <c r="BQ8" s="420"/>
      <c r="BR8" s="420"/>
      <c r="BS8" s="420"/>
      <c r="BT8" s="420"/>
      <c r="BU8" s="421"/>
      <c r="BV8" s="419">
        <v>357199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0.46</v>
      </c>
      <c r="CU8" s="523"/>
      <c r="CV8" s="523"/>
      <c r="CW8" s="523"/>
      <c r="CX8" s="523"/>
      <c r="CY8" s="523"/>
      <c r="CZ8" s="523"/>
      <c r="DA8" s="524"/>
      <c r="DB8" s="522">
        <v>0.45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47637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64182</v>
      </c>
      <c r="BO9" s="420"/>
      <c r="BP9" s="420"/>
      <c r="BQ9" s="420"/>
      <c r="BR9" s="420"/>
      <c r="BS9" s="420"/>
      <c r="BT9" s="420"/>
      <c r="BU9" s="421"/>
      <c r="BV9" s="419">
        <v>-647966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47564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175000</v>
      </c>
      <c r="BO10" s="420"/>
      <c r="BP10" s="420"/>
      <c r="BQ10" s="420"/>
      <c r="BR10" s="420"/>
      <c r="BS10" s="420"/>
      <c r="BT10" s="420"/>
      <c r="BU10" s="421"/>
      <c r="BV10" s="419">
        <v>485001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21900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49830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480000</v>
      </c>
      <c r="BO12" s="420"/>
      <c r="BP12" s="420"/>
      <c r="BQ12" s="420"/>
      <c r="BR12" s="420"/>
      <c r="BS12" s="420"/>
      <c r="BT12" s="420"/>
      <c r="BU12" s="421"/>
      <c r="BV12" s="419">
        <v>900000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48811</v>
      </c>
      <c r="S13" s="507"/>
      <c r="T13" s="507"/>
      <c r="U13" s="507"/>
      <c r="V13" s="508"/>
      <c r="W13" s="509" t="s">
        <v>130</v>
      </c>
      <c r="X13" s="405"/>
      <c r="Y13" s="405"/>
      <c r="Z13" s="405"/>
      <c r="AA13" s="405"/>
      <c r="AB13" s="406"/>
      <c r="AC13" s="372">
        <v>1511</v>
      </c>
      <c r="AD13" s="373"/>
      <c r="AE13" s="373"/>
      <c r="AF13" s="373"/>
      <c r="AG13" s="374"/>
      <c r="AH13" s="372">
        <v>2075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-240818</v>
      </c>
      <c r="BO13" s="420"/>
      <c r="BP13" s="420"/>
      <c r="BQ13" s="420"/>
      <c r="BR13" s="420"/>
      <c r="BS13" s="420"/>
      <c r="BT13" s="420"/>
      <c r="BU13" s="421"/>
      <c r="BV13" s="419">
        <v>-1041065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v>
      </c>
      <c r="CU13" s="417"/>
      <c r="CV13" s="417"/>
      <c r="CW13" s="417"/>
      <c r="CX13" s="417"/>
      <c r="CY13" s="417"/>
      <c r="CZ13" s="417"/>
      <c r="DA13" s="418"/>
      <c r="DB13" s="416">
        <v>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50191</v>
      </c>
      <c r="S14" s="507"/>
      <c r="T14" s="507"/>
      <c r="U14" s="507"/>
      <c r="V14" s="508"/>
      <c r="W14" s="510"/>
      <c r="X14" s="408"/>
      <c r="Y14" s="408"/>
      <c r="Z14" s="408"/>
      <c r="AA14" s="408"/>
      <c r="AB14" s="409"/>
      <c r="AC14" s="499">
        <v>8.1</v>
      </c>
      <c r="AD14" s="500"/>
      <c r="AE14" s="500"/>
      <c r="AF14" s="500"/>
      <c r="AG14" s="501"/>
      <c r="AH14" s="499">
        <v>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53.6</v>
      </c>
      <c r="CU14" s="517"/>
      <c r="CV14" s="517"/>
      <c r="CW14" s="517"/>
      <c r="CX14" s="517"/>
      <c r="CY14" s="517"/>
      <c r="CZ14" s="517"/>
      <c r="DA14" s="518"/>
      <c r="DB14" s="516">
        <v>55.6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49387</v>
      </c>
      <c r="S15" s="507"/>
      <c r="T15" s="507"/>
      <c r="U15" s="507"/>
      <c r="V15" s="508"/>
      <c r="W15" s="509" t="s">
        <v>137</v>
      </c>
      <c r="X15" s="405"/>
      <c r="Y15" s="405"/>
      <c r="Z15" s="405"/>
      <c r="AA15" s="405"/>
      <c r="AB15" s="406"/>
      <c r="AC15" s="372">
        <v>2447</v>
      </c>
      <c r="AD15" s="373"/>
      <c r="AE15" s="373"/>
      <c r="AF15" s="373"/>
      <c r="AG15" s="374"/>
      <c r="AH15" s="372">
        <v>3114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6717491</v>
      </c>
      <c r="BO15" s="449"/>
      <c r="BP15" s="449"/>
      <c r="BQ15" s="449"/>
      <c r="BR15" s="449"/>
      <c r="BS15" s="449"/>
      <c r="BT15" s="449"/>
      <c r="BU15" s="450"/>
      <c r="BV15" s="448">
        <v>6357060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13.2</v>
      </c>
      <c r="AD16" s="500"/>
      <c r="AE16" s="500"/>
      <c r="AF16" s="500"/>
      <c r="AG16" s="501"/>
      <c r="AH16" s="499">
        <v>14.5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14176382</v>
      </c>
      <c r="BO16" s="420"/>
      <c r="BP16" s="420"/>
      <c r="BQ16" s="420"/>
      <c r="BR16" s="420"/>
      <c r="BS16" s="420"/>
      <c r="BT16" s="420"/>
      <c r="BU16" s="421"/>
      <c r="BV16" s="419">
        <v>13846794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14599</v>
      </c>
      <c r="AD17" s="373"/>
      <c r="AE17" s="373"/>
      <c r="AF17" s="373"/>
      <c r="AG17" s="374"/>
      <c r="AH17" s="372">
        <v>16341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8532392</v>
      </c>
      <c r="BO17" s="420"/>
      <c r="BP17" s="420"/>
      <c r="BQ17" s="420"/>
      <c r="BR17" s="420"/>
      <c r="BS17" s="420"/>
      <c r="BT17" s="420"/>
      <c r="BU17" s="421"/>
      <c r="BV17" s="419">
        <v>8057116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229.15</v>
      </c>
      <c r="M18" s="472"/>
      <c r="N18" s="472"/>
      <c r="O18" s="472"/>
      <c r="P18" s="472"/>
      <c r="Q18" s="472"/>
      <c r="R18" s="473"/>
      <c r="S18" s="473"/>
      <c r="T18" s="473"/>
      <c r="U18" s="473"/>
      <c r="V18" s="474"/>
      <c r="W18" s="490"/>
      <c r="X18" s="491"/>
      <c r="Y18" s="491"/>
      <c r="Z18" s="491"/>
      <c r="AA18" s="491"/>
      <c r="AB18" s="515"/>
      <c r="AC18" s="389">
        <v>78.7</v>
      </c>
      <c r="AD18" s="390"/>
      <c r="AE18" s="390"/>
      <c r="AF18" s="390"/>
      <c r="AG18" s="475"/>
      <c r="AH18" s="389">
        <v>75.900000000000006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14636366</v>
      </c>
      <c r="BO18" s="420"/>
      <c r="BP18" s="420"/>
      <c r="BQ18" s="420"/>
      <c r="BR18" s="420"/>
      <c r="BS18" s="420"/>
      <c r="BT18" s="420"/>
      <c r="BU18" s="421"/>
      <c r="BV18" s="419">
        <v>14171129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208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19831736</v>
      </c>
      <c r="BO19" s="420"/>
      <c r="BP19" s="420"/>
      <c r="BQ19" s="420"/>
      <c r="BR19" s="420"/>
      <c r="BS19" s="420"/>
      <c r="BT19" s="420"/>
      <c r="BU19" s="421"/>
      <c r="BV19" s="419">
        <v>20294902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22033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28277681</v>
      </c>
      <c r="BO22" s="449"/>
      <c r="BP22" s="449"/>
      <c r="BQ22" s="449"/>
      <c r="BR22" s="449"/>
      <c r="BS22" s="449"/>
      <c r="BT22" s="449"/>
      <c r="BU22" s="450"/>
      <c r="BV22" s="448">
        <v>27954030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23490072</v>
      </c>
      <c r="BO23" s="420"/>
      <c r="BP23" s="420"/>
      <c r="BQ23" s="420"/>
      <c r="BR23" s="420"/>
      <c r="BS23" s="420"/>
      <c r="BT23" s="420"/>
      <c r="BU23" s="421"/>
      <c r="BV23" s="419">
        <v>23606849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8500</v>
      </c>
      <c r="R24" s="373"/>
      <c r="S24" s="373"/>
      <c r="T24" s="373"/>
      <c r="U24" s="373"/>
      <c r="V24" s="374"/>
      <c r="W24" s="462"/>
      <c r="X24" s="399"/>
      <c r="Y24" s="400"/>
      <c r="Z24" s="375" t="s">
        <v>162</v>
      </c>
      <c r="AA24" s="376"/>
      <c r="AB24" s="376"/>
      <c r="AC24" s="376"/>
      <c r="AD24" s="376"/>
      <c r="AE24" s="376"/>
      <c r="AF24" s="376"/>
      <c r="AG24" s="377"/>
      <c r="AH24" s="372">
        <v>457</v>
      </c>
      <c r="AI24" s="373"/>
      <c r="AJ24" s="373"/>
      <c r="AK24" s="373"/>
      <c r="AL24" s="374"/>
      <c r="AM24" s="372">
        <v>1392479</v>
      </c>
      <c r="AN24" s="373"/>
      <c r="AO24" s="373"/>
      <c r="AP24" s="373"/>
      <c r="AQ24" s="373"/>
      <c r="AR24" s="374"/>
      <c r="AS24" s="372">
        <v>3047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22184397</v>
      </c>
      <c r="BO24" s="420"/>
      <c r="BP24" s="420"/>
      <c r="BQ24" s="420"/>
      <c r="BR24" s="420"/>
      <c r="BS24" s="420"/>
      <c r="BT24" s="420"/>
      <c r="BU24" s="421"/>
      <c r="BV24" s="419">
        <v>21241050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6820</v>
      </c>
      <c r="R25" s="373"/>
      <c r="S25" s="373"/>
      <c r="T25" s="373"/>
      <c r="U25" s="373"/>
      <c r="V25" s="374"/>
      <c r="W25" s="462"/>
      <c r="X25" s="399"/>
      <c r="Y25" s="400"/>
      <c r="Z25" s="375" t="s">
        <v>165</v>
      </c>
      <c r="AA25" s="376"/>
      <c r="AB25" s="376"/>
      <c r="AC25" s="376"/>
      <c r="AD25" s="376"/>
      <c r="AE25" s="376"/>
      <c r="AF25" s="376"/>
      <c r="AG25" s="377"/>
      <c r="AH25" s="372">
        <v>68</v>
      </c>
      <c r="AI25" s="373"/>
      <c r="AJ25" s="373"/>
      <c r="AK25" s="373"/>
      <c r="AL25" s="374"/>
      <c r="AM25" s="372">
        <v>195160</v>
      </c>
      <c r="AN25" s="373"/>
      <c r="AO25" s="373"/>
      <c r="AP25" s="373"/>
      <c r="AQ25" s="373"/>
      <c r="AR25" s="374"/>
      <c r="AS25" s="372">
        <v>2870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8059607</v>
      </c>
      <c r="BO25" s="449"/>
      <c r="BP25" s="449"/>
      <c r="BQ25" s="449"/>
      <c r="BR25" s="449"/>
      <c r="BS25" s="449"/>
      <c r="BT25" s="449"/>
      <c r="BU25" s="450"/>
      <c r="BV25" s="448">
        <v>12060347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6260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16170</v>
      </c>
      <c r="AN26" s="373"/>
      <c r="AO26" s="373"/>
      <c r="AP26" s="373"/>
      <c r="AQ26" s="373"/>
      <c r="AR26" s="374"/>
      <c r="AS26" s="372">
        <v>3234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4560</v>
      </c>
      <c r="R27" s="373"/>
      <c r="S27" s="373"/>
      <c r="T27" s="373"/>
      <c r="U27" s="373"/>
      <c r="V27" s="374"/>
      <c r="W27" s="462"/>
      <c r="X27" s="399"/>
      <c r="Y27" s="400"/>
      <c r="Z27" s="375" t="s">
        <v>171</v>
      </c>
      <c r="AA27" s="376"/>
      <c r="AB27" s="376"/>
      <c r="AC27" s="376"/>
      <c r="AD27" s="376"/>
      <c r="AE27" s="376"/>
      <c r="AF27" s="376"/>
      <c r="AG27" s="377"/>
      <c r="AH27" s="372">
        <v>16</v>
      </c>
      <c r="AI27" s="373"/>
      <c r="AJ27" s="373"/>
      <c r="AK27" s="373"/>
      <c r="AL27" s="374"/>
      <c r="AM27" s="372">
        <v>57200</v>
      </c>
      <c r="AN27" s="373"/>
      <c r="AO27" s="373"/>
      <c r="AP27" s="373"/>
      <c r="AQ27" s="373"/>
      <c r="AR27" s="374"/>
      <c r="AS27" s="372">
        <v>3575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4130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2342240</v>
      </c>
      <c r="BO28" s="449"/>
      <c r="BP28" s="449"/>
      <c r="BQ28" s="449"/>
      <c r="BR28" s="449"/>
      <c r="BS28" s="449"/>
      <c r="BT28" s="449"/>
      <c r="BU28" s="450"/>
      <c r="BV28" s="448">
        <v>2647240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20</v>
      </c>
      <c r="M29" s="373"/>
      <c r="N29" s="373"/>
      <c r="O29" s="373"/>
      <c r="P29" s="374"/>
      <c r="Q29" s="372">
        <v>3860</v>
      </c>
      <c r="R29" s="373"/>
      <c r="S29" s="373"/>
      <c r="T29" s="373"/>
      <c r="U29" s="373"/>
      <c r="V29" s="374"/>
      <c r="W29" s="463"/>
      <c r="X29" s="464"/>
      <c r="Y29" s="465"/>
      <c r="Z29" s="375" t="s">
        <v>177</v>
      </c>
      <c r="AA29" s="376"/>
      <c r="AB29" s="376"/>
      <c r="AC29" s="376"/>
      <c r="AD29" s="376"/>
      <c r="AE29" s="376"/>
      <c r="AF29" s="376"/>
      <c r="AG29" s="377"/>
      <c r="AH29" s="372">
        <v>473</v>
      </c>
      <c r="AI29" s="373"/>
      <c r="AJ29" s="373"/>
      <c r="AK29" s="373"/>
      <c r="AL29" s="374"/>
      <c r="AM29" s="372">
        <v>1449679</v>
      </c>
      <c r="AN29" s="373"/>
      <c r="AO29" s="373"/>
      <c r="AP29" s="373"/>
      <c r="AQ29" s="373"/>
      <c r="AR29" s="374"/>
      <c r="AS29" s="372">
        <v>3065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150309</v>
      </c>
      <c r="BO29" s="420"/>
      <c r="BP29" s="420"/>
      <c r="BQ29" s="420"/>
      <c r="BR29" s="420"/>
      <c r="BS29" s="420"/>
      <c r="BT29" s="420"/>
      <c r="BU29" s="421"/>
      <c r="BV29" s="419">
        <v>144508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4320457</v>
      </c>
      <c r="BO30" s="454"/>
      <c r="BP30" s="454"/>
      <c r="BQ30" s="454"/>
      <c r="BR30" s="454"/>
      <c r="BS30" s="454"/>
      <c r="BT30" s="454"/>
      <c r="BU30" s="455"/>
      <c r="BV30" s="453">
        <v>3532572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IF('各会計、関係団体の財政状況及び健全化判断比率'!B33="","",'各会計、関係団体の財政状況及び健全化判断比率'!B33)</f>
        <v>港湾事業特別会計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沖縄県市町村総合事務組合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八重山食肉センター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港湾事業特別会計（普通会計）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沖縄県後期高齢者医療広域連合　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沖縄県信用保証協会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石垣都市計画土地区画整理事業特別会計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沖縄県後期高齢者医療広域連合　事業勘定</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八重山広域市町村圏事務組合　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沖縄県市町村自治会館管理組合　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4J8v3LdwbHtnwdCT3nyzUesMBoM7xMdl9lLm746x4s4XnsRLBVlwSy/eA2PCvWvmr8hK7kSMPgJtqdQjWOT6A==" saltValue="MWzMKT24i1fwlubKNrosX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70" zoomScaleNormal="70" zoomScaleSheetLayoutView="100" workbookViewId="0">
      <selection activeCell="J43" sqref="J4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1.48</v>
      </c>
      <c r="G34" s="33">
        <v>1.33</v>
      </c>
      <c r="H34" s="33">
        <v>1.59</v>
      </c>
      <c r="I34" s="33">
        <v>0.05</v>
      </c>
      <c r="J34" s="34" t="s">
        <v>537</v>
      </c>
      <c r="K34" s="22"/>
      <c r="L34" s="22"/>
      <c r="M34" s="22"/>
      <c r="N34" s="22"/>
      <c r="O34" s="22"/>
      <c r="P34" s="22"/>
    </row>
    <row r="35" spans="1:16" ht="39" customHeight="1" x14ac:dyDescent="0.15">
      <c r="A35" s="22"/>
      <c r="B35" s="35"/>
      <c r="C35" s="1145" t="s">
        <v>538</v>
      </c>
      <c r="D35" s="1146"/>
      <c r="E35" s="1147"/>
      <c r="F35" s="36">
        <v>17.41</v>
      </c>
      <c r="G35" s="37">
        <v>17.510000000000002</v>
      </c>
      <c r="H35" s="37">
        <v>19.059999999999999</v>
      </c>
      <c r="I35" s="37">
        <v>16.350000000000001</v>
      </c>
      <c r="J35" s="38">
        <v>20.51</v>
      </c>
      <c r="K35" s="22"/>
      <c r="L35" s="22"/>
      <c r="M35" s="22"/>
      <c r="N35" s="22"/>
      <c r="O35" s="22"/>
      <c r="P35" s="22"/>
    </row>
    <row r="36" spans="1:16" ht="39" customHeight="1" x14ac:dyDescent="0.15">
      <c r="A36" s="22"/>
      <c r="B36" s="35"/>
      <c r="C36" s="1145" t="s">
        <v>539</v>
      </c>
      <c r="D36" s="1146"/>
      <c r="E36" s="1147"/>
      <c r="F36" s="36">
        <v>1.83</v>
      </c>
      <c r="G36" s="37">
        <v>2.73</v>
      </c>
      <c r="H36" s="37">
        <v>3.21</v>
      </c>
      <c r="I36" s="37">
        <v>3.99</v>
      </c>
      <c r="J36" s="38">
        <v>4.5</v>
      </c>
      <c r="K36" s="22"/>
      <c r="L36" s="22"/>
      <c r="M36" s="22"/>
      <c r="N36" s="22"/>
      <c r="O36" s="22"/>
      <c r="P36" s="22"/>
    </row>
    <row r="37" spans="1:16" ht="39" customHeight="1" x14ac:dyDescent="0.15">
      <c r="A37" s="22"/>
      <c r="B37" s="35"/>
      <c r="C37" s="1145" t="s">
        <v>540</v>
      </c>
      <c r="D37" s="1146"/>
      <c r="E37" s="1147"/>
      <c r="F37" s="36">
        <v>0.81</v>
      </c>
      <c r="G37" s="37">
        <v>4.97</v>
      </c>
      <c r="H37" s="37">
        <v>6.35</v>
      </c>
      <c r="I37" s="37">
        <v>2.23</v>
      </c>
      <c r="J37" s="38">
        <v>2.61</v>
      </c>
      <c r="K37" s="22"/>
      <c r="L37" s="22"/>
      <c r="M37" s="22"/>
      <c r="N37" s="22"/>
      <c r="O37" s="22"/>
      <c r="P37" s="22"/>
    </row>
    <row r="38" spans="1:16" ht="39" customHeight="1" x14ac:dyDescent="0.15">
      <c r="A38" s="22"/>
      <c r="B38" s="35"/>
      <c r="C38" s="1145" t="s">
        <v>541</v>
      </c>
      <c r="D38" s="1146"/>
      <c r="E38" s="1147"/>
      <c r="F38" s="36">
        <v>0.87</v>
      </c>
      <c r="G38" s="37">
        <v>0.5</v>
      </c>
      <c r="H38" s="37">
        <v>1.4</v>
      </c>
      <c r="I38" s="37">
        <v>0.59</v>
      </c>
      <c r="J38" s="38">
        <v>1.92</v>
      </c>
      <c r="K38" s="22"/>
      <c r="L38" s="22"/>
      <c r="M38" s="22"/>
      <c r="N38" s="22"/>
      <c r="O38" s="22"/>
      <c r="P38" s="22"/>
    </row>
    <row r="39" spans="1:16" ht="39" customHeight="1" x14ac:dyDescent="0.15">
      <c r="A39" s="22"/>
      <c r="B39" s="35"/>
      <c r="C39" s="1145" t="s">
        <v>542</v>
      </c>
      <c r="D39" s="1146"/>
      <c r="E39" s="1147"/>
      <c r="F39" s="36">
        <v>1.83</v>
      </c>
      <c r="G39" s="37">
        <v>1.37</v>
      </c>
      <c r="H39" s="37">
        <v>1.17</v>
      </c>
      <c r="I39" s="37">
        <v>0.92</v>
      </c>
      <c r="J39" s="38">
        <v>0.92</v>
      </c>
      <c r="K39" s="22"/>
      <c r="L39" s="22"/>
      <c r="M39" s="22"/>
      <c r="N39" s="22"/>
      <c r="O39" s="22"/>
      <c r="P39" s="22"/>
    </row>
    <row r="40" spans="1:16" ht="39" customHeight="1" x14ac:dyDescent="0.15">
      <c r="A40" s="22"/>
      <c r="B40" s="35"/>
      <c r="C40" s="1145" t="s">
        <v>543</v>
      </c>
      <c r="D40" s="1146"/>
      <c r="E40" s="1147"/>
      <c r="F40" s="36">
        <v>0.24</v>
      </c>
      <c r="G40" s="37">
        <v>0.22</v>
      </c>
      <c r="H40" s="37">
        <v>0.24</v>
      </c>
      <c r="I40" s="37">
        <v>0.05</v>
      </c>
      <c r="J40" s="38">
        <v>0.01</v>
      </c>
      <c r="K40" s="22"/>
      <c r="L40" s="22"/>
      <c r="M40" s="22"/>
      <c r="N40" s="22"/>
      <c r="O40" s="22"/>
      <c r="P40" s="22"/>
    </row>
    <row r="41" spans="1:16" ht="39" customHeight="1" x14ac:dyDescent="0.15">
      <c r="A41" s="22"/>
      <c r="B41" s="35"/>
      <c r="C41" s="1145" t="s">
        <v>544</v>
      </c>
      <c r="D41" s="1146"/>
      <c r="E41" s="1147"/>
      <c r="F41" s="36">
        <v>0.02</v>
      </c>
      <c r="G41" s="37">
        <v>0.02</v>
      </c>
      <c r="H41" s="37">
        <v>0.01</v>
      </c>
      <c r="I41" s="37">
        <v>0.02</v>
      </c>
      <c r="J41" s="38">
        <v>0.01</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N81Q535CuPGOIrcSLfsjJK028g7HTS9OVIch6xEmap+YZbUeB+qYxxNmcKZ+br2AZ4prXRewIBLdZSAEHStLQ==" saltValue="dVIH3Obo/cR+v8CeVPJG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10" zoomScale="70" zoomScaleNormal="7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2053</v>
      </c>
      <c r="L45" s="60">
        <v>2016</v>
      </c>
      <c r="M45" s="60">
        <v>2056</v>
      </c>
      <c r="N45" s="60">
        <v>2101</v>
      </c>
      <c r="O45" s="61">
        <v>2219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466</v>
      </c>
      <c r="L48" s="64">
        <v>549</v>
      </c>
      <c r="M48" s="64">
        <v>501</v>
      </c>
      <c r="N48" s="64">
        <v>566</v>
      </c>
      <c r="O48" s="65">
        <v>543</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490</v>
      </c>
      <c r="L49" s="64" t="s">
        <v>490</v>
      </c>
      <c r="M49" s="64" t="s">
        <v>490</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2</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1632</v>
      </c>
      <c r="L52" s="64">
        <v>1610</v>
      </c>
      <c r="M52" s="64">
        <v>1547</v>
      </c>
      <c r="N52" s="64">
        <v>1721</v>
      </c>
      <c r="O52" s="65">
        <v>1763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887</v>
      </c>
      <c r="L53" s="69">
        <v>955</v>
      </c>
      <c r="M53" s="69">
        <v>1010</v>
      </c>
      <c r="N53" s="69">
        <v>946</v>
      </c>
      <c r="O53" s="70">
        <v>1001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c0T1nKbppduSqCQUbsphSA2rroBC5KuKV4YDXWfMZLnumf26NdKIDkCdfxX1fXYQE3/CjY9wMGxKjKLe4Udiw==" saltValue="Ey4blM2k6f6waLVBYANL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 zoomScale="70" zoomScaleNormal="70" zoomScaleSheetLayoutView="100" workbookViewId="0">
      <selection activeCell="L50" sqref="L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24878</v>
      </c>
      <c r="J41" s="344">
        <v>28319</v>
      </c>
      <c r="K41" s="344">
        <v>27959</v>
      </c>
      <c r="L41" s="344">
        <v>27954</v>
      </c>
      <c r="M41" s="345">
        <v>28278</v>
      </c>
    </row>
    <row r="42" spans="2:13" ht="27.75" customHeight="1" x14ac:dyDescent="0.15">
      <c r="B42" s="1186"/>
      <c r="C42" s="1187"/>
      <c r="D42" s="106"/>
      <c r="E42" s="1190" t="s">
        <v>32</v>
      </c>
      <c r="F42" s="1190"/>
      <c r="G42" s="1190"/>
      <c r="H42" s="1191"/>
      <c r="I42" s="346">
        <v>1</v>
      </c>
      <c r="J42" s="347">
        <v>1</v>
      </c>
      <c r="K42" s="347">
        <v>1</v>
      </c>
      <c r="L42" s="347">
        <v>1</v>
      </c>
      <c r="M42" s="348">
        <v>1</v>
      </c>
    </row>
    <row r="43" spans="2:13" ht="27.75" customHeight="1" x14ac:dyDescent="0.15">
      <c r="B43" s="1186"/>
      <c r="C43" s="1187"/>
      <c r="D43" s="106"/>
      <c r="E43" s="1190" t="s">
        <v>33</v>
      </c>
      <c r="F43" s="1190"/>
      <c r="G43" s="1190"/>
      <c r="H43" s="1191"/>
      <c r="I43" s="346">
        <v>6256</v>
      </c>
      <c r="J43" s="347">
        <v>5866</v>
      </c>
      <c r="K43" s="347">
        <v>5677</v>
      </c>
      <c r="L43" s="347">
        <v>5144</v>
      </c>
      <c r="M43" s="348">
        <v>4760</v>
      </c>
    </row>
    <row r="44" spans="2:13" ht="27.75" customHeight="1" x14ac:dyDescent="0.15">
      <c r="B44" s="1186"/>
      <c r="C44" s="1187"/>
      <c r="D44" s="106"/>
      <c r="E44" s="1190" t="s">
        <v>34</v>
      </c>
      <c r="F44" s="1190"/>
      <c r="G44" s="1190"/>
      <c r="H44" s="1191"/>
      <c r="I44" s="346" t="s">
        <v>490</v>
      </c>
      <c r="J44" s="347" t="s">
        <v>490</v>
      </c>
      <c r="K44" s="347" t="s">
        <v>490</v>
      </c>
      <c r="L44" s="347" t="s">
        <v>490</v>
      </c>
      <c r="M44" s="348" t="s">
        <v>490</v>
      </c>
    </row>
    <row r="45" spans="2:13" ht="27.75" customHeight="1" x14ac:dyDescent="0.15">
      <c r="B45" s="1186"/>
      <c r="C45" s="1187"/>
      <c r="D45" s="106"/>
      <c r="E45" s="1190" t="s">
        <v>35</v>
      </c>
      <c r="F45" s="1190"/>
      <c r="G45" s="1190"/>
      <c r="H45" s="1191"/>
      <c r="I45" s="346">
        <v>221</v>
      </c>
      <c r="J45" s="347">
        <v>71</v>
      </c>
      <c r="K45" s="347" t="s">
        <v>490</v>
      </c>
      <c r="L45" s="347" t="s">
        <v>490</v>
      </c>
      <c r="M45" s="348" t="s">
        <v>490</v>
      </c>
    </row>
    <row r="46" spans="2:13" ht="27.75" customHeight="1" x14ac:dyDescent="0.15">
      <c r="B46" s="1186"/>
      <c r="C46" s="1187"/>
      <c r="D46" s="107"/>
      <c r="E46" s="1190" t="s">
        <v>36</v>
      </c>
      <c r="F46" s="1190"/>
      <c r="G46" s="1190"/>
      <c r="H46" s="1191"/>
      <c r="I46" s="346">
        <v>2</v>
      </c>
      <c r="J46" s="347">
        <v>2</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5128</v>
      </c>
      <c r="J50" s="347">
        <v>4058</v>
      </c>
      <c r="K50" s="347">
        <v>6052</v>
      </c>
      <c r="L50" s="347">
        <v>6323</v>
      </c>
      <c r="M50" s="348">
        <v>6811</v>
      </c>
    </row>
    <row r="51" spans="2:13" ht="27.75" customHeight="1" x14ac:dyDescent="0.15">
      <c r="B51" s="1186"/>
      <c r="C51" s="1187"/>
      <c r="D51" s="106"/>
      <c r="E51" s="1190" t="s">
        <v>42</v>
      </c>
      <c r="F51" s="1190"/>
      <c r="G51" s="1190"/>
      <c r="H51" s="1191"/>
      <c r="I51" s="346">
        <v>247</v>
      </c>
      <c r="J51" s="347">
        <v>479</v>
      </c>
      <c r="K51" s="347">
        <v>818</v>
      </c>
      <c r="L51" s="347">
        <v>918</v>
      </c>
      <c r="M51" s="348">
        <v>702</v>
      </c>
    </row>
    <row r="52" spans="2:13" ht="27.75" customHeight="1" x14ac:dyDescent="0.15">
      <c r="B52" s="1188"/>
      <c r="C52" s="1189"/>
      <c r="D52" s="106"/>
      <c r="E52" s="1190" t="s">
        <v>43</v>
      </c>
      <c r="F52" s="1190"/>
      <c r="G52" s="1190"/>
      <c r="H52" s="1191"/>
      <c r="I52" s="346">
        <v>18345</v>
      </c>
      <c r="J52" s="347">
        <v>19220</v>
      </c>
      <c r="K52" s="347">
        <v>18356</v>
      </c>
      <c r="L52" s="347">
        <v>18128</v>
      </c>
      <c r="M52" s="348">
        <v>17858</v>
      </c>
    </row>
    <row r="53" spans="2:13" ht="27.75" customHeight="1" thickBot="1" x14ac:dyDescent="0.2">
      <c r="B53" s="1192" t="s">
        <v>19</v>
      </c>
      <c r="C53" s="1193"/>
      <c r="D53" s="110"/>
      <c r="E53" s="1194" t="s">
        <v>44</v>
      </c>
      <c r="F53" s="1194"/>
      <c r="G53" s="1194"/>
      <c r="H53" s="1195"/>
      <c r="I53" s="349">
        <v>7636</v>
      </c>
      <c r="J53" s="350">
        <v>10502</v>
      </c>
      <c r="K53" s="350">
        <v>8410</v>
      </c>
      <c r="L53" s="350">
        <v>7730</v>
      </c>
      <c r="M53" s="351">
        <v>7667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oWEnmCxiULYV1xvjJJ7G3c3DMu2rs7HhiBbMirYo12fi4xm+cdqcTTYzntcc+qF5sdOGcESHgbJVbKt5UeP0g==" saltValue="F9EGsywM1YQRrt/qCn9b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7" zoomScale="55" zoomScaleNormal="55"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3062</v>
      </c>
      <c r="G55" s="352">
        <v>2647</v>
      </c>
      <c r="H55" s="353">
        <v>2342</v>
      </c>
    </row>
    <row r="56" spans="2:8" ht="52.5" customHeight="1" x14ac:dyDescent="0.15">
      <c r="B56" s="122"/>
      <c r="C56" s="1213" t="s">
        <v>47</v>
      </c>
      <c r="D56" s="1213"/>
      <c r="E56" s="1214"/>
      <c r="F56" s="354">
        <v>245</v>
      </c>
      <c r="G56" s="354">
        <v>145</v>
      </c>
      <c r="H56" s="355">
        <v>150</v>
      </c>
    </row>
    <row r="57" spans="2:8" ht="53.25" customHeight="1" x14ac:dyDescent="0.15">
      <c r="B57" s="122"/>
      <c r="C57" s="1215" t="s">
        <v>48</v>
      </c>
      <c r="D57" s="1215"/>
      <c r="E57" s="1216"/>
      <c r="F57" s="356">
        <v>2746</v>
      </c>
      <c r="G57" s="356">
        <v>3533</v>
      </c>
      <c r="H57" s="357">
        <v>4320</v>
      </c>
    </row>
    <row r="58" spans="2:8" ht="45.75" customHeight="1" x14ac:dyDescent="0.15">
      <c r="B58" s="123"/>
      <c r="C58" s="1203" t="s">
        <v>559</v>
      </c>
      <c r="D58" s="1204"/>
      <c r="E58" s="1205"/>
      <c r="F58" s="358">
        <v>1393</v>
      </c>
      <c r="G58" s="358">
        <v>1871</v>
      </c>
      <c r="H58" s="359">
        <v>2605</v>
      </c>
    </row>
    <row r="59" spans="2:8" ht="45.75" customHeight="1" x14ac:dyDescent="0.15">
      <c r="B59" s="123"/>
      <c r="C59" s="1203" t="s">
        <v>560</v>
      </c>
      <c r="D59" s="1204"/>
      <c r="E59" s="1205"/>
      <c r="F59" s="358">
        <v>603</v>
      </c>
      <c r="G59" s="358">
        <v>644</v>
      </c>
      <c r="H59" s="359">
        <v>681</v>
      </c>
    </row>
    <row r="60" spans="2:8" ht="45.75" customHeight="1" x14ac:dyDescent="0.15">
      <c r="B60" s="123"/>
      <c r="C60" s="1203" t="s">
        <v>563</v>
      </c>
      <c r="D60" s="1204"/>
      <c r="E60" s="1205"/>
      <c r="F60" s="358">
        <v>18</v>
      </c>
      <c r="G60" s="358">
        <v>54</v>
      </c>
      <c r="H60" s="359">
        <v>62</v>
      </c>
    </row>
    <row r="61" spans="2:8" ht="45.75" customHeight="1" x14ac:dyDescent="0.15">
      <c r="B61" s="123"/>
      <c r="C61" s="1203" t="s">
        <v>561</v>
      </c>
      <c r="D61" s="1204"/>
      <c r="E61" s="1205"/>
      <c r="F61" s="358">
        <v>11</v>
      </c>
      <c r="G61" s="358">
        <v>17</v>
      </c>
      <c r="H61" s="359">
        <v>22</v>
      </c>
    </row>
    <row r="62" spans="2:8" ht="45.75" customHeight="1" thickBot="1" x14ac:dyDescent="0.2">
      <c r="B62" s="124"/>
      <c r="C62" s="1206" t="s">
        <v>562</v>
      </c>
      <c r="D62" s="1207"/>
      <c r="E62" s="1208"/>
      <c r="F62" s="360">
        <v>37</v>
      </c>
      <c r="G62" s="360">
        <v>50</v>
      </c>
      <c r="H62" s="361">
        <v>56</v>
      </c>
    </row>
    <row r="63" spans="2:8" ht="52.5" customHeight="1" thickBot="1" x14ac:dyDescent="0.2">
      <c r="B63" s="125"/>
      <c r="C63" s="1209" t="s">
        <v>49</v>
      </c>
      <c r="D63" s="1209"/>
      <c r="E63" s="1210"/>
      <c r="F63" s="362">
        <v>6053</v>
      </c>
      <c r="G63" s="362">
        <v>6324</v>
      </c>
      <c r="H63" s="363">
        <v>6813</v>
      </c>
    </row>
    <row r="64" spans="2:8" x14ac:dyDescent="0.15"/>
  </sheetData>
  <sheetProtection algorithmName="SHA-512" hashValue="/v6nFWkC5vED2CIMy6CL0MdzaIpSeiAT2xD+ywMAdV3iB0r7BsV++PNRA0KFIWslGGsAnCCW8e/pQnT7GOUUug==" saltValue="LBrjYyosOTKLgsbGVC5o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158163</v>
      </c>
      <c r="E3" s="144"/>
      <c r="F3" s="145">
        <v>92632</v>
      </c>
      <c r="G3" s="146"/>
      <c r="H3" s="147"/>
    </row>
    <row r="4" spans="1:8" x14ac:dyDescent="0.15">
      <c r="A4" s="148"/>
      <c r="B4" s="149"/>
      <c r="C4" s="150"/>
      <c r="D4" s="151">
        <v>8639</v>
      </c>
      <c r="E4" s="152"/>
      <c r="F4" s="153">
        <v>47978</v>
      </c>
      <c r="G4" s="154"/>
      <c r="H4" s="155"/>
    </row>
    <row r="5" spans="1:8" x14ac:dyDescent="0.15">
      <c r="A5" s="136" t="s">
        <v>522</v>
      </c>
      <c r="B5" s="141"/>
      <c r="C5" s="142"/>
      <c r="D5" s="143">
        <v>241823</v>
      </c>
      <c r="E5" s="144"/>
      <c r="F5" s="145">
        <v>96469</v>
      </c>
      <c r="G5" s="146"/>
      <c r="H5" s="147"/>
    </row>
    <row r="6" spans="1:8" x14ac:dyDescent="0.15">
      <c r="A6" s="148"/>
      <c r="B6" s="149"/>
      <c r="C6" s="150"/>
      <c r="D6" s="151">
        <v>98952</v>
      </c>
      <c r="E6" s="152"/>
      <c r="F6" s="153">
        <v>49775</v>
      </c>
      <c r="G6" s="154"/>
      <c r="H6" s="155"/>
    </row>
    <row r="7" spans="1:8" x14ac:dyDescent="0.15">
      <c r="A7" s="136" t="s">
        <v>523</v>
      </c>
      <c r="B7" s="141"/>
      <c r="C7" s="142"/>
      <c r="D7" s="143">
        <v>92156</v>
      </c>
      <c r="E7" s="144"/>
      <c r="F7" s="145">
        <v>85743</v>
      </c>
      <c r="G7" s="146"/>
      <c r="H7" s="147"/>
    </row>
    <row r="8" spans="1:8" x14ac:dyDescent="0.15">
      <c r="A8" s="148"/>
      <c r="B8" s="149"/>
      <c r="C8" s="150"/>
      <c r="D8" s="151">
        <v>11085</v>
      </c>
      <c r="E8" s="152"/>
      <c r="F8" s="153">
        <v>45231</v>
      </c>
      <c r="G8" s="154"/>
      <c r="H8" s="155"/>
    </row>
    <row r="9" spans="1:8" x14ac:dyDescent="0.15">
      <c r="A9" s="136" t="s">
        <v>524</v>
      </c>
      <c r="B9" s="141"/>
      <c r="C9" s="142"/>
      <c r="D9" s="143">
        <v>94396</v>
      </c>
      <c r="E9" s="144"/>
      <c r="F9" s="145">
        <v>92509</v>
      </c>
      <c r="G9" s="146"/>
      <c r="H9" s="147"/>
    </row>
    <row r="10" spans="1:8" x14ac:dyDescent="0.15">
      <c r="A10" s="148"/>
      <c r="B10" s="149"/>
      <c r="C10" s="150"/>
      <c r="D10" s="151">
        <v>14680</v>
      </c>
      <c r="E10" s="152"/>
      <c r="F10" s="153">
        <v>52274</v>
      </c>
      <c r="G10" s="154"/>
      <c r="H10" s="155"/>
    </row>
    <row r="11" spans="1:8" x14ac:dyDescent="0.15">
      <c r="A11" s="136" t="s">
        <v>525</v>
      </c>
      <c r="B11" s="141"/>
      <c r="C11" s="142"/>
      <c r="D11" s="143">
        <v>118593</v>
      </c>
      <c r="E11" s="144"/>
      <c r="F11" s="145">
        <v>98544</v>
      </c>
      <c r="G11" s="146"/>
      <c r="H11" s="147"/>
    </row>
    <row r="12" spans="1:8" x14ac:dyDescent="0.15">
      <c r="A12" s="148"/>
      <c r="B12" s="149"/>
      <c r="C12" s="156"/>
      <c r="D12" s="151">
        <v>18503</v>
      </c>
      <c r="E12" s="152"/>
      <c r="F12" s="153">
        <v>55816</v>
      </c>
      <c r="G12" s="154"/>
      <c r="H12" s="155"/>
    </row>
    <row r="13" spans="1:8" x14ac:dyDescent="0.15">
      <c r="A13" s="136"/>
      <c r="B13" s="141"/>
      <c r="C13" s="157"/>
      <c r="D13" s="158">
        <v>141026</v>
      </c>
      <c r="E13" s="159"/>
      <c r="F13" s="160">
        <v>93179</v>
      </c>
      <c r="G13" s="161"/>
      <c r="H13" s="147"/>
    </row>
    <row r="14" spans="1:8" x14ac:dyDescent="0.15">
      <c r="A14" s="148"/>
      <c r="B14" s="149"/>
      <c r="C14" s="150"/>
      <c r="D14" s="151">
        <v>30372</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1.05</v>
      </c>
      <c r="C19" s="162">
        <f>ROUND(VALUE(SUBSTITUTE(実質収支比率等に係る経年分析!G$48,"▲","-")),2)</f>
        <v>5.19</v>
      </c>
      <c r="D19" s="162">
        <f>ROUND(VALUE(SUBSTITUTE(実質収支比率等に係る経年分析!H$48,"▲","-")),2)</f>
        <v>6.6</v>
      </c>
      <c r="E19" s="162">
        <f>ROUND(VALUE(SUBSTITUTE(実質収支比率等に係る経年分析!I$48,"▲","-")),2)</f>
        <v>2.29</v>
      </c>
      <c r="F19" s="162">
        <f>ROUND(VALUE(SUBSTITUTE(実質収支比率等に係る経年分析!J$48,"▲","-")),2)</f>
        <v>2.63</v>
      </c>
    </row>
    <row r="20" spans="1:11" x14ac:dyDescent="0.15">
      <c r="A20" s="162" t="s">
        <v>53</v>
      </c>
      <c r="B20" s="162">
        <f>ROUND(VALUE(SUBSTITUTE(実質収支比率等に係る経年分析!F$47,"▲","-")),2)</f>
        <v>18.75</v>
      </c>
      <c r="C20" s="162">
        <f>ROUND(VALUE(SUBSTITUTE(実質収支比率等に係る経年分析!G$47,"▲","-")),2)</f>
        <v>17.559999999999999</v>
      </c>
      <c r="D20" s="162">
        <f>ROUND(VALUE(SUBSTITUTE(実質収支比率等に係る経年分析!H$47,"▲","-")),2)</f>
        <v>20.100000000000001</v>
      </c>
      <c r="E20" s="162">
        <f>ROUND(VALUE(SUBSTITUTE(実質収支比率等に係る経年分析!I$47,"▲","-")),2)</f>
        <v>16.96</v>
      </c>
      <c r="F20" s="162">
        <f>ROUND(VALUE(SUBSTITUTE(実質収支比率等に係る経年分析!J$47,"▲","-")),2)</f>
        <v>14.6</v>
      </c>
    </row>
    <row r="21" spans="1:11" x14ac:dyDescent="0.15">
      <c r="A21" s="162" t="s">
        <v>54</v>
      </c>
      <c r="B21" s="162">
        <f>IF(ISNUMBER(VALUE(SUBSTITUTE(実質収支比率等に係る経年分析!F$49,"▲","-"))),ROUND(VALUE(SUBSTITUTE(実質収支比率等に係る経年分析!F$49,"▲","-")),2),NA())</f>
        <v>-7.91</v>
      </c>
      <c r="C21" s="162">
        <f>IF(ISNUMBER(VALUE(SUBSTITUTE(実質収支比率等に係る経年分析!G$49,"▲","-"))),ROUND(VALUE(SUBSTITUTE(実質収支比率等に係る経年分析!G$49,"▲","-")),2),NA())</f>
        <v>4.04</v>
      </c>
      <c r="D21" s="162">
        <f>IF(ISNUMBER(VALUE(SUBSTITUTE(実質収支比率等に係る経年分析!H$49,"▲","-"))),ROUND(VALUE(SUBSTITUTE(実質収支比率等に係る経年分析!H$49,"▲","-")),2),NA())</f>
        <v>3.96</v>
      </c>
      <c r="E21" s="162">
        <f>IF(ISNUMBER(VALUE(SUBSTITUTE(実質収支比率等に係る経年分析!I$49,"▲","-"))),ROUND(VALUE(SUBSTITUTE(実質収支比率等に係る経年分析!I$49,"▲","-")),2),NA())</f>
        <v>-6.67</v>
      </c>
      <c r="F21" s="162">
        <f>IF(ISNUMBER(VALUE(SUBSTITUTE(実質収支比率等に係る経年分析!J$49,"▲","-"))),ROUND(VALUE(SUBSTITUTE(実質収支比率等に係る経年分析!J$49,"▲","-")),2),NA())</f>
        <v>-1.5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石垣都市計画土地区画整理事業特別会計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1.37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0.92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0.92</v>
      </c>
    </row>
    <row r="32" spans="1:11" x14ac:dyDescent="0.15">
      <c r="A32" s="163" t="str">
        <f>IF(連結実質赤字比率に係る赤字・黒字の構成分析!C$38="",NA(),連結実質赤字比率に係る赤字・黒字の構成分析!C$38)</f>
        <v>港湾事業特別会計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1.92</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17.41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17.510000000000002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19.059999999999999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16.350000000000001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20.51</v>
      </c>
    </row>
    <row r="36" spans="1:16" x14ac:dyDescent="0.15">
      <c r="A36" s="163" t="str">
        <f>IF(連結実質赤字比率に係る赤字・黒字の構成分析!C$34="",NA(),連結実質赤字比率に係る赤字・黒字の構成分析!C$34)</f>
        <v>国民健康保険事業特別会計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0.05</v>
      </c>
      <c r="J36" s="163">
        <f>IF(ROUND(VALUE(SUBSTITUTE(連結実質赤字比率に係る赤字・黒字の構成分析!J$34,"▲", "-")), 2) &lt; 0, ABS(ROUND(VALUE(SUBSTITUTE(連結実質赤字比率に係る赤字・黒字の構成分析!J$34,"▲", "-")), 2)), NA())</f>
        <v>0.56000000000000005</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1632</v>
      </c>
      <c r="E42" s="164"/>
      <c r="F42" s="164"/>
      <c r="G42" s="164">
        <f>'実質公債費比率（分子）の構造'!L$52</f>
        <v>1610</v>
      </c>
      <c r="H42" s="164"/>
      <c r="I42" s="164"/>
      <c r="J42" s="164">
        <f>'実質公債費比率（分子）の構造'!M$52</f>
        <v>1547</v>
      </c>
      <c r="K42" s="164"/>
      <c r="L42" s="164"/>
      <c r="M42" s="164">
        <f>'実質公債費比率（分子）の構造'!N$52</f>
        <v>1721</v>
      </c>
      <c r="N42" s="164"/>
      <c r="O42" s="164"/>
      <c r="P42" s="164">
        <f>'実質公債費比率（分子）の構造'!O$52</f>
        <v>1763</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2</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466</v>
      </c>
      <c r="C46" s="164"/>
      <c r="D46" s="164"/>
      <c r="E46" s="164">
        <f>'実質公債費比率（分子）の構造'!L$48</f>
        <v>549</v>
      </c>
      <c r="F46" s="164"/>
      <c r="G46" s="164"/>
      <c r="H46" s="164">
        <f>'実質公債費比率（分子）の構造'!M$48</f>
        <v>501</v>
      </c>
      <c r="I46" s="164"/>
      <c r="J46" s="164"/>
      <c r="K46" s="164">
        <f>'実質公債費比率（分子）の構造'!N$48</f>
        <v>566</v>
      </c>
      <c r="L46" s="164"/>
      <c r="M46" s="164"/>
      <c r="N46" s="164">
        <f>'実質公債費比率（分子）の構造'!O$48</f>
        <v>543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2053</v>
      </c>
      <c r="C49" s="164"/>
      <c r="D49" s="164"/>
      <c r="E49" s="164">
        <f>'実質公債費比率（分子）の構造'!L$45</f>
        <v>2016</v>
      </c>
      <c r="F49" s="164"/>
      <c r="G49" s="164"/>
      <c r="H49" s="164">
        <f>'実質公債費比率（分子）の構造'!M$45</f>
        <v>2056</v>
      </c>
      <c r="I49" s="164"/>
      <c r="J49" s="164"/>
      <c r="K49" s="164">
        <f>'実質公債費比率（分子）の構造'!N$45</f>
        <v>2101</v>
      </c>
      <c r="L49" s="164"/>
      <c r="M49" s="164"/>
      <c r="N49" s="164">
        <f>'実質公債費比率（分子）の構造'!O$45</f>
        <v>2219</v>
      </c>
      <c r="O49" s="164"/>
      <c r="P49" s="164"/>
    </row>
    <row r="50" spans="1:16" x14ac:dyDescent="0.15">
      <c r="A50" s="164" t="s">
        <v>67</v>
      </c>
      <c r="B50" s="164" t="e">
        <f>NA()</f>
        <v>#N/A</v>
      </c>
      <c r="C50" s="164">
        <f>IF(ISNUMBER('実質公債費比率（分子）の構造'!K$53),'実質公債費比率（分子）の構造'!K$53,NA())</f>
        <v>887</v>
      </c>
      <c r="D50" s="164" t="e">
        <f>NA()</f>
        <v>#N/A</v>
      </c>
      <c r="E50" s="164" t="e">
        <f>NA()</f>
        <v>#N/A</v>
      </c>
      <c r="F50" s="164">
        <f>IF(ISNUMBER('実質公債費比率（分子）の構造'!L$53),'実質公債費比率（分子）の構造'!L$53,NA())</f>
        <v>955</v>
      </c>
      <c r="G50" s="164" t="e">
        <f>NA()</f>
        <v>#N/A</v>
      </c>
      <c r="H50" s="164" t="e">
        <f>NA()</f>
        <v>#N/A</v>
      </c>
      <c r="I50" s="164">
        <f>IF(ISNUMBER('実質公債費比率（分子）の構造'!M$53),'実質公債費比率（分子）の構造'!M$53,NA())</f>
        <v>1010</v>
      </c>
      <c r="J50" s="164" t="e">
        <f>NA()</f>
        <v>#N/A</v>
      </c>
      <c r="K50" s="164" t="e">
        <f>NA()</f>
        <v>#N/A</v>
      </c>
      <c r="L50" s="164">
        <f>IF(ISNUMBER('実質公債費比率（分子）の構造'!N$53),'実質公債費比率（分子）の構造'!N$53,NA())</f>
        <v>946</v>
      </c>
      <c r="M50" s="164" t="e">
        <f>NA()</f>
        <v>#N/A</v>
      </c>
      <c r="N50" s="164" t="e">
        <f>NA()</f>
        <v>#N/A</v>
      </c>
      <c r="O50" s="164">
        <f>IF(ISNUMBER('実質公債費比率（分子）の構造'!O$53),'実質公債費比率（分子）の構造'!O$53,NA())</f>
        <v>1001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18345</v>
      </c>
      <c r="E56" s="163"/>
      <c r="F56" s="163"/>
      <c r="G56" s="163">
        <f>'将来負担比率（分子）の構造'!J$52</f>
        <v>19220</v>
      </c>
      <c r="H56" s="163"/>
      <c r="I56" s="163"/>
      <c r="J56" s="163">
        <f>'将来負担比率（分子）の構造'!K$52</f>
        <v>18356</v>
      </c>
      <c r="K56" s="163"/>
      <c r="L56" s="163"/>
      <c r="M56" s="163">
        <f>'将来負担比率（分子）の構造'!L$52</f>
        <v>18128</v>
      </c>
      <c r="N56" s="163"/>
      <c r="O56" s="163"/>
      <c r="P56" s="163">
        <f>'将来負担比率（分子）の構造'!M$52</f>
        <v>17858</v>
      </c>
    </row>
    <row r="57" spans="1:16" x14ac:dyDescent="0.15">
      <c r="A57" s="163" t="s">
        <v>42</v>
      </c>
      <c r="B57" s="163"/>
      <c r="C57" s="163"/>
      <c r="D57" s="163">
        <f>'将来負担比率（分子）の構造'!I$51</f>
        <v>247</v>
      </c>
      <c r="E57" s="163"/>
      <c r="F57" s="163"/>
      <c r="G57" s="163">
        <f>'将来負担比率（分子）の構造'!J$51</f>
        <v>479</v>
      </c>
      <c r="H57" s="163"/>
      <c r="I57" s="163"/>
      <c r="J57" s="163">
        <f>'将来負担比率（分子）の構造'!K$51</f>
        <v>818</v>
      </c>
      <c r="K57" s="163"/>
      <c r="L57" s="163"/>
      <c r="M57" s="163">
        <f>'将来負担比率（分子）の構造'!L$51</f>
        <v>918</v>
      </c>
      <c r="N57" s="163"/>
      <c r="O57" s="163"/>
      <c r="P57" s="163">
        <f>'将来負担比率（分子）の構造'!M$51</f>
        <v>702</v>
      </c>
    </row>
    <row r="58" spans="1:16" x14ac:dyDescent="0.15">
      <c r="A58" s="163" t="s">
        <v>41</v>
      </c>
      <c r="B58" s="163"/>
      <c r="C58" s="163"/>
      <c r="D58" s="163">
        <f>'将来負担比率（分子）の構造'!I$50</f>
        <v>5128</v>
      </c>
      <c r="E58" s="163"/>
      <c r="F58" s="163"/>
      <c r="G58" s="163">
        <f>'将来負担比率（分子）の構造'!J$50</f>
        <v>4058</v>
      </c>
      <c r="H58" s="163"/>
      <c r="I58" s="163"/>
      <c r="J58" s="163">
        <f>'将来負担比率（分子）の構造'!K$50</f>
        <v>6052</v>
      </c>
      <c r="K58" s="163"/>
      <c r="L58" s="163"/>
      <c r="M58" s="163">
        <f>'将来負担比率（分子）の構造'!L$50</f>
        <v>6323</v>
      </c>
      <c r="N58" s="163"/>
      <c r="O58" s="163"/>
      <c r="P58" s="163">
        <f>'将来負担比率（分子）の構造'!M$50</f>
        <v>6811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2</v>
      </c>
      <c r="C61" s="163"/>
      <c r="D61" s="163"/>
      <c r="E61" s="163">
        <f>'将来負担比率（分子）の構造'!J$46</f>
        <v>2</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221</v>
      </c>
      <c r="C62" s="163"/>
      <c r="D62" s="163"/>
      <c r="E62" s="163">
        <f>'将来負担比率（分子）の構造'!J$45</f>
        <v>71</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6256</v>
      </c>
      <c r="C64" s="163"/>
      <c r="D64" s="163"/>
      <c r="E64" s="163">
        <f>'将来負担比率（分子）の構造'!J$43</f>
        <v>5866</v>
      </c>
      <c r="F64" s="163"/>
      <c r="G64" s="163"/>
      <c r="H64" s="163">
        <f>'将来負担比率（分子）の構造'!K$43</f>
        <v>5677</v>
      </c>
      <c r="I64" s="163"/>
      <c r="J64" s="163"/>
      <c r="K64" s="163">
        <f>'将来負担比率（分子）の構造'!L$43</f>
        <v>5144</v>
      </c>
      <c r="L64" s="163"/>
      <c r="M64" s="163"/>
      <c r="N64" s="163">
        <f>'将来負担比率（分子）の構造'!M$43</f>
        <v>4760</v>
      </c>
      <c r="O64" s="163"/>
      <c r="P64" s="163"/>
    </row>
    <row r="65" spans="1:16" x14ac:dyDescent="0.15">
      <c r="A65" s="163" t="s">
        <v>32</v>
      </c>
      <c r="B65" s="163">
        <f>'将来負担比率（分子）の構造'!I$42</f>
        <v>1</v>
      </c>
      <c r="C65" s="163"/>
      <c r="D65" s="163"/>
      <c r="E65" s="163">
        <f>'将来負担比率（分子）の構造'!J$42</f>
        <v>1</v>
      </c>
      <c r="F65" s="163"/>
      <c r="G65" s="163"/>
      <c r="H65" s="163">
        <f>'将来負担比率（分子）の構造'!K$42</f>
        <v>1</v>
      </c>
      <c r="I65" s="163"/>
      <c r="J65" s="163"/>
      <c r="K65" s="163">
        <f>'将来負担比率（分子）の構造'!L$42</f>
        <v>1</v>
      </c>
      <c r="L65" s="163"/>
      <c r="M65" s="163"/>
      <c r="N65" s="163">
        <f>'将来負担比率（分子）の構造'!M$42</f>
        <v>1</v>
      </c>
      <c r="O65" s="163"/>
      <c r="P65" s="163"/>
    </row>
    <row r="66" spans="1:16" x14ac:dyDescent="0.15">
      <c r="A66" s="163" t="s">
        <v>31</v>
      </c>
      <c r="B66" s="163">
        <f>'将来負担比率（分子）の構造'!I$41</f>
        <v>24878</v>
      </c>
      <c r="C66" s="163"/>
      <c r="D66" s="163"/>
      <c r="E66" s="163">
        <f>'将来負担比率（分子）の構造'!J$41</f>
        <v>28319</v>
      </c>
      <c r="F66" s="163"/>
      <c r="G66" s="163"/>
      <c r="H66" s="163">
        <f>'将来負担比率（分子）の構造'!K$41</f>
        <v>27959</v>
      </c>
      <c r="I66" s="163"/>
      <c r="J66" s="163"/>
      <c r="K66" s="163">
        <f>'将来負担比率（分子）の構造'!L$41</f>
        <v>27954</v>
      </c>
      <c r="L66" s="163"/>
      <c r="M66" s="163"/>
      <c r="N66" s="163">
        <f>'将来負担比率（分子）の構造'!M$41</f>
        <v>28278</v>
      </c>
      <c r="O66" s="163"/>
      <c r="P66" s="163"/>
    </row>
    <row r="67" spans="1:16" x14ac:dyDescent="0.15">
      <c r="A67" s="163" t="s">
        <v>71</v>
      </c>
      <c r="B67" s="163" t="e">
        <f>NA()</f>
        <v>#N/A</v>
      </c>
      <c r="C67" s="163">
        <f>IF(ISNUMBER('将来負担比率（分子）の構造'!I$53), IF('将来負担比率（分子）の構造'!I$53 &lt; 0, 0, '将来負担比率（分子）の構造'!I$53), NA())</f>
        <v>7636</v>
      </c>
      <c r="D67" s="163" t="e">
        <f>NA()</f>
        <v>#N/A</v>
      </c>
      <c r="E67" s="163" t="e">
        <f>NA()</f>
        <v>#N/A</v>
      </c>
      <c r="F67" s="163">
        <f>IF(ISNUMBER('将来負担比率（分子）の構造'!J$53), IF('将来負担比率（分子）の構造'!J$53 &lt; 0, 0, '将来負担比率（分子）の構造'!J$53), NA())</f>
        <v>10502</v>
      </c>
      <c r="G67" s="163" t="e">
        <f>NA()</f>
        <v>#N/A</v>
      </c>
      <c r="H67" s="163" t="e">
        <f>NA()</f>
        <v>#N/A</v>
      </c>
      <c r="I67" s="163">
        <f>IF(ISNUMBER('将来負担比率（分子）の構造'!K$53), IF('将来負担比率（分子）の構造'!K$53 &lt; 0, 0, '将来負担比率（分子）の構造'!K$53), NA())</f>
        <v>8410</v>
      </c>
      <c r="J67" s="163" t="e">
        <f>NA()</f>
        <v>#N/A</v>
      </c>
      <c r="K67" s="163" t="e">
        <f>NA()</f>
        <v>#N/A</v>
      </c>
      <c r="L67" s="163">
        <f>IF(ISNUMBER('将来負担比率（分子）の構造'!L$53), IF('将来負担比率（分子）の構造'!L$53 &lt; 0, 0, '将来負担比率（分子）の構造'!L$53), NA())</f>
        <v>7730</v>
      </c>
      <c r="M67" s="163" t="e">
        <f>NA()</f>
        <v>#N/A</v>
      </c>
      <c r="N67" s="163" t="e">
        <f>NA()</f>
        <v>#N/A</v>
      </c>
      <c r="O67" s="163">
        <f>IF(ISNUMBER('将来負担比率（分子）の構造'!M$53), IF('将来負担比率（分子）の構造'!M$53 &lt; 0, 0, '将来負担比率（分子）の構造'!M$53), NA())</f>
        <v>7667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3062</v>
      </c>
      <c r="C72" s="167">
        <f>基金残高に係る経年分析!G55</f>
        <v>2647</v>
      </c>
      <c r="D72" s="167">
        <f>基金残高に係る経年分析!H55</f>
        <v>2342</v>
      </c>
    </row>
    <row r="73" spans="1:16" x14ac:dyDescent="0.15">
      <c r="A73" s="166" t="s">
        <v>74</v>
      </c>
      <c r="B73" s="167">
        <f>基金残高に係る経年分析!F56</f>
        <v>245</v>
      </c>
      <c r="C73" s="167">
        <f>基金残高に係る経年分析!G56</f>
        <v>145</v>
      </c>
      <c r="D73" s="167">
        <f>基金残高に係る経年分析!H56</f>
        <v>150</v>
      </c>
    </row>
    <row r="74" spans="1:16" x14ac:dyDescent="0.15">
      <c r="A74" s="166" t="s">
        <v>75</v>
      </c>
      <c r="B74" s="167">
        <f>基金残高に係る経年分析!F57</f>
        <v>2746</v>
      </c>
      <c r="C74" s="167">
        <f>基金残高に係る経年分析!G57</f>
        <v>3533</v>
      </c>
      <c r="D74" s="167">
        <f>基金残高に係る経年分析!H57</f>
        <v>4320</v>
      </c>
    </row>
  </sheetData>
  <sheetProtection algorithmName="SHA-512" hashValue="NcS7MfrfV19/76s8LEEyOMo1VCtu1/rjmtaMmgeuJHVsnD4gf+TLXQRjhSv3BdLco9TJZUNcW+scErO5Py+cbQ==" saltValue="7xfprkb/TKxQovga1vTj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R32" sqref="R32:Y3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6941540</v>
      </c>
      <c r="S5" s="677"/>
      <c r="T5" s="677"/>
      <c r="U5" s="677"/>
      <c r="V5" s="677"/>
      <c r="W5" s="677"/>
      <c r="X5" s="677"/>
      <c r="Y5" s="702"/>
      <c r="Z5" s="715">
        <v>17.899999999999999</v>
      </c>
      <c r="AA5" s="715"/>
      <c r="AB5" s="715"/>
      <c r="AC5" s="715"/>
      <c r="AD5" s="716">
        <v>6941540</v>
      </c>
      <c r="AE5" s="716"/>
      <c r="AF5" s="716"/>
      <c r="AG5" s="716"/>
      <c r="AH5" s="716"/>
      <c r="AI5" s="716"/>
      <c r="AJ5" s="716"/>
      <c r="AK5" s="716"/>
      <c r="AL5" s="703">
        <v>42.8</v>
      </c>
      <c r="AM5" s="685"/>
      <c r="AN5" s="685"/>
      <c r="AO5" s="704"/>
      <c r="AP5" s="679" t="s">
        <v>216</v>
      </c>
      <c r="AQ5" s="680"/>
      <c r="AR5" s="680"/>
      <c r="AS5" s="680"/>
      <c r="AT5" s="680"/>
      <c r="AU5" s="680"/>
      <c r="AV5" s="680"/>
      <c r="AW5" s="680"/>
      <c r="AX5" s="680"/>
      <c r="AY5" s="680"/>
      <c r="AZ5" s="680"/>
      <c r="BA5" s="680"/>
      <c r="BB5" s="680"/>
      <c r="BC5" s="680"/>
      <c r="BD5" s="680"/>
      <c r="BE5" s="680"/>
      <c r="BF5" s="681"/>
      <c r="BG5" s="621">
        <v>6941540</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209503</v>
      </c>
      <c r="S6" s="622"/>
      <c r="T6" s="622"/>
      <c r="U6" s="622"/>
      <c r="V6" s="622"/>
      <c r="W6" s="622"/>
      <c r="X6" s="622"/>
      <c r="Y6" s="623"/>
      <c r="Z6" s="659">
        <v>0.5</v>
      </c>
      <c r="AA6" s="659"/>
      <c r="AB6" s="659"/>
      <c r="AC6" s="659"/>
      <c r="AD6" s="660">
        <v>209503</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6941540</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261693</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261693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1471</v>
      </c>
      <c r="S7" s="622"/>
      <c r="T7" s="622"/>
      <c r="U7" s="622"/>
      <c r="V7" s="622"/>
      <c r="W7" s="622"/>
      <c r="X7" s="622"/>
      <c r="Y7" s="623"/>
      <c r="Z7" s="659">
        <v>0</v>
      </c>
      <c r="AA7" s="659"/>
      <c r="AB7" s="659"/>
      <c r="AC7" s="659"/>
      <c r="AD7" s="660">
        <v>1471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2581403</v>
      </c>
      <c r="BH7" s="622"/>
      <c r="BI7" s="622"/>
      <c r="BJ7" s="622"/>
      <c r="BK7" s="622"/>
      <c r="BL7" s="622"/>
      <c r="BM7" s="622"/>
      <c r="BN7" s="623"/>
      <c r="BO7" s="659">
        <v>37.200000000000003</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6483579</v>
      </c>
      <c r="CS7" s="622"/>
      <c r="CT7" s="622"/>
      <c r="CU7" s="622"/>
      <c r="CV7" s="622"/>
      <c r="CW7" s="622"/>
      <c r="CX7" s="622"/>
      <c r="CY7" s="623"/>
      <c r="CZ7" s="659">
        <v>17</v>
      </c>
      <c r="DA7" s="659"/>
      <c r="DB7" s="659"/>
      <c r="DC7" s="659"/>
      <c r="DD7" s="627">
        <v>309981</v>
      </c>
      <c r="DE7" s="622"/>
      <c r="DF7" s="622"/>
      <c r="DG7" s="622"/>
      <c r="DH7" s="622"/>
      <c r="DI7" s="622"/>
      <c r="DJ7" s="622"/>
      <c r="DK7" s="622"/>
      <c r="DL7" s="622"/>
      <c r="DM7" s="622"/>
      <c r="DN7" s="622"/>
      <c r="DO7" s="622"/>
      <c r="DP7" s="623"/>
      <c r="DQ7" s="627">
        <v>2852740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14874</v>
      </c>
      <c r="S8" s="622"/>
      <c r="T8" s="622"/>
      <c r="U8" s="622"/>
      <c r="V8" s="622"/>
      <c r="W8" s="622"/>
      <c r="X8" s="622"/>
      <c r="Y8" s="623"/>
      <c r="Z8" s="659">
        <v>0</v>
      </c>
      <c r="AA8" s="659"/>
      <c r="AB8" s="659"/>
      <c r="AC8" s="659"/>
      <c r="AD8" s="660">
        <v>14874</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72614</v>
      </c>
      <c r="BH8" s="622"/>
      <c r="BI8" s="622"/>
      <c r="BJ8" s="622"/>
      <c r="BK8" s="622"/>
      <c r="BL8" s="622"/>
      <c r="BM8" s="622"/>
      <c r="BN8" s="623"/>
      <c r="BO8" s="659">
        <v>1</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14299429</v>
      </c>
      <c r="CS8" s="622"/>
      <c r="CT8" s="622"/>
      <c r="CU8" s="622"/>
      <c r="CV8" s="622"/>
      <c r="CW8" s="622"/>
      <c r="CX8" s="622"/>
      <c r="CY8" s="623"/>
      <c r="CZ8" s="659">
        <v>37.5</v>
      </c>
      <c r="DA8" s="659"/>
      <c r="DB8" s="659"/>
      <c r="DC8" s="659"/>
      <c r="DD8" s="627">
        <v>690121</v>
      </c>
      <c r="DE8" s="622"/>
      <c r="DF8" s="622"/>
      <c r="DG8" s="622"/>
      <c r="DH8" s="622"/>
      <c r="DI8" s="622"/>
      <c r="DJ8" s="622"/>
      <c r="DK8" s="622"/>
      <c r="DL8" s="622"/>
      <c r="DM8" s="622"/>
      <c r="DN8" s="622"/>
      <c r="DO8" s="622"/>
      <c r="DP8" s="623"/>
      <c r="DQ8" s="627">
        <v>6047813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33130</v>
      </c>
      <c r="S9" s="622"/>
      <c r="T9" s="622"/>
      <c r="U9" s="622"/>
      <c r="V9" s="622"/>
      <c r="W9" s="622"/>
      <c r="X9" s="622"/>
      <c r="Y9" s="623"/>
      <c r="Z9" s="659">
        <v>0.1</v>
      </c>
      <c r="AA9" s="659"/>
      <c r="AB9" s="659"/>
      <c r="AC9" s="659"/>
      <c r="AD9" s="660">
        <v>33130</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2101553</v>
      </c>
      <c r="BH9" s="622"/>
      <c r="BI9" s="622"/>
      <c r="BJ9" s="622"/>
      <c r="BK9" s="622"/>
      <c r="BL9" s="622"/>
      <c r="BM9" s="622"/>
      <c r="BN9" s="623"/>
      <c r="BO9" s="659">
        <v>30.3</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4153130</v>
      </c>
      <c r="CS9" s="622"/>
      <c r="CT9" s="622"/>
      <c r="CU9" s="622"/>
      <c r="CV9" s="622"/>
      <c r="CW9" s="622"/>
      <c r="CX9" s="622"/>
      <c r="CY9" s="623"/>
      <c r="CZ9" s="659">
        <v>10.9</v>
      </c>
      <c r="DA9" s="659"/>
      <c r="DB9" s="659"/>
      <c r="DC9" s="659"/>
      <c r="DD9" s="627">
        <v>2353359</v>
      </c>
      <c r="DE9" s="622"/>
      <c r="DF9" s="622"/>
      <c r="DG9" s="622"/>
      <c r="DH9" s="622"/>
      <c r="DI9" s="622"/>
      <c r="DJ9" s="622"/>
      <c r="DK9" s="622"/>
      <c r="DL9" s="622"/>
      <c r="DM9" s="622"/>
      <c r="DN9" s="622"/>
      <c r="DO9" s="622"/>
      <c r="DP9" s="623"/>
      <c r="DQ9" s="627">
        <v>1571894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174653</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10421</v>
      </c>
      <c r="CS10" s="622"/>
      <c r="CT10" s="622"/>
      <c r="CU10" s="622"/>
      <c r="CV10" s="622"/>
      <c r="CW10" s="622"/>
      <c r="CX10" s="622"/>
      <c r="CY10" s="623"/>
      <c r="CZ10" s="659">
        <v>0</v>
      </c>
      <c r="DA10" s="659"/>
      <c r="DB10" s="659"/>
      <c r="DC10" s="659"/>
      <c r="DD10" s="627" t="s">
        <v>121</v>
      </c>
      <c r="DE10" s="622"/>
      <c r="DF10" s="622"/>
      <c r="DG10" s="622"/>
      <c r="DH10" s="622"/>
      <c r="DI10" s="622"/>
      <c r="DJ10" s="622"/>
      <c r="DK10" s="622"/>
      <c r="DL10" s="622"/>
      <c r="DM10" s="622"/>
      <c r="DN10" s="622"/>
      <c r="DO10" s="622"/>
      <c r="DP10" s="623"/>
      <c r="DQ10" s="627">
        <v>10421</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1227455</v>
      </c>
      <c r="S11" s="622"/>
      <c r="T11" s="622"/>
      <c r="U11" s="622"/>
      <c r="V11" s="622"/>
      <c r="W11" s="622"/>
      <c r="X11" s="622"/>
      <c r="Y11" s="623"/>
      <c r="Z11" s="624">
        <v>3.2</v>
      </c>
      <c r="AA11" s="625"/>
      <c r="AB11" s="625"/>
      <c r="AC11" s="626"/>
      <c r="AD11" s="627">
        <v>1227455</v>
      </c>
      <c r="AE11" s="622"/>
      <c r="AF11" s="622"/>
      <c r="AG11" s="622"/>
      <c r="AH11" s="622"/>
      <c r="AI11" s="622"/>
      <c r="AJ11" s="622"/>
      <c r="AK11" s="623"/>
      <c r="AL11" s="624">
        <v>7.6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232583</v>
      </c>
      <c r="BH11" s="622"/>
      <c r="BI11" s="622"/>
      <c r="BJ11" s="622"/>
      <c r="BK11" s="622"/>
      <c r="BL11" s="622"/>
      <c r="BM11" s="622"/>
      <c r="BN11" s="623"/>
      <c r="BO11" s="659">
        <v>3.4</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2897385</v>
      </c>
      <c r="CS11" s="622"/>
      <c r="CT11" s="622"/>
      <c r="CU11" s="622"/>
      <c r="CV11" s="622"/>
      <c r="CW11" s="622"/>
      <c r="CX11" s="622"/>
      <c r="CY11" s="623"/>
      <c r="CZ11" s="659">
        <v>7.6</v>
      </c>
      <c r="DA11" s="659"/>
      <c r="DB11" s="659"/>
      <c r="DC11" s="659"/>
      <c r="DD11" s="627">
        <v>1566560</v>
      </c>
      <c r="DE11" s="622"/>
      <c r="DF11" s="622"/>
      <c r="DG11" s="622"/>
      <c r="DH11" s="622"/>
      <c r="DI11" s="622"/>
      <c r="DJ11" s="622"/>
      <c r="DK11" s="622"/>
      <c r="DL11" s="622"/>
      <c r="DM11" s="622"/>
      <c r="DN11" s="622"/>
      <c r="DO11" s="622"/>
      <c r="DP11" s="623"/>
      <c r="DQ11" s="627">
        <v>956833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3861591</v>
      </c>
      <c r="BH12" s="622"/>
      <c r="BI12" s="622"/>
      <c r="BJ12" s="622"/>
      <c r="BK12" s="622"/>
      <c r="BL12" s="622"/>
      <c r="BM12" s="622"/>
      <c r="BN12" s="623"/>
      <c r="BO12" s="659">
        <v>55.6</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356453</v>
      </c>
      <c r="CS12" s="622"/>
      <c r="CT12" s="622"/>
      <c r="CU12" s="622"/>
      <c r="CV12" s="622"/>
      <c r="CW12" s="622"/>
      <c r="CX12" s="622"/>
      <c r="CY12" s="623"/>
      <c r="CZ12" s="659">
        <v>0.9</v>
      </c>
      <c r="DA12" s="659"/>
      <c r="DB12" s="659"/>
      <c r="DC12" s="659"/>
      <c r="DD12" s="627" t="s">
        <v>121</v>
      </c>
      <c r="DE12" s="622"/>
      <c r="DF12" s="622"/>
      <c r="DG12" s="622"/>
      <c r="DH12" s="622"/>
      <c r="DI12" s="622"/>
      <c r="DJ12" s="622"/>
      <c r="DK12" s="622"/>
      <c r="DL12" s="622"/>
      <c r="DM12" s="622"/>
      <c r="DN12" s="622"/>
      <c r="DO12" s="622"/>
      <c r="DP12" s="623"/>
      <c r="DQ12" s="627">
        <v>267113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3724639</v>
      </c>
      <c r="BH13" s="622"/>
      <c r="BI13" s="622"/>
      <c r="BJ13" s="622"/>
      <c r="BK13" s="622"/>
      <c r="BL13" s="622"/>
      <c r="BM13" s="622"/>
      <c r="BN13" s="623"/>
      <c r="BO13" s="659">
        <v>53.7</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3597966</v>
      </c>
      <c r="CS13" s="622"/>
      <c r="CT13" s="622"/>
      <c r="CU13" s="622"/>
      <c r="CV13" s="622"/>
      <c r="CW13" s="622"/>
      <c r="CX13" s="622"/>
      <c r="CY13" s="623"/>
      <c r="CZ13" s="659">
        <v>9.4</v>
      </c>
      <c r="DA13" s="659"/>
      <c r="DB13" s="659"/>
      <c r="DC13" s="659"/>
      <c r="DD13" s="627">
        <v>862739</v>
      </c>
      <c r="DE13" s="622"/>
      <c r="DF13" s="622"/>
      <c r="DG13" s="622"/>
      <c r="DH13" s="622"/>
      <c r="DI13" s="622"/>
      <c r="DJ13" s="622"/>
      <c r="DK13" s="622"/>
      <c r="DL13" s="622"/>
      <c r="DM13" s="622"/>
      <c r="DN13" s="622"/>
      <c r="DO13" s="622"/>
      <c r="DP13" s="623"/>
      <c r="DQ13" s="627">
        <v>2117767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256115</v>
      </c>
      <c r="BH14" s="622"/>
      <c r="BI14" s="622"/>
      <c r="BJ14" s="622"/>
      <c r="BK14" s="622"/>
      <c r="BL14" s="622"/>
      <c r="BM14" s="622"/>
      <c r="BN14" s="623"/>
      <c r="BO14" s="659">
        <v>3.7</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750388</v>
      </c>
      <c r="CS14" s="622"/>
      <c r="CT14" s="622"/>
      <c r="CU14" s="622"/>
      <c r="CV14" s="622"/>
      <c r="CW14" s="622"/>
      <c r="CX14" s="622"/>
      <c r="CY14" s="623"/>
      <c r="CZ14" s="659">
        <v>2</v>
      </c>
      <c r="DA14" s="659"/>
      <c r="DB14" s="659"/>
      <c r="DC14" s="659"/>
      <c r="DD14" s="627">
        <v>62174</v>
      </c>
      <c r="DE14" s="622"/>
      <c r="DF14" s="622"/>
      <c r="DG14" s="622"/>
      <c r="DH14" s="622"/>
      <c r="DI14" s="622"/>
      <c r="DJ14" s="622"/>
      <c r="DK14" s="622"/>
      <c r="DL14" s="622"/>
      <c r="DM14" s="622"/>
      <c r="DN14" s="622"/>
      <c r="DO14" s="622"/>
      <c r="DP14" s="623"/>
      <c r="DQ14" s="627">
        <v>631534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16234</v>
      </c>
      <c r="S15" s="622"/>
      <c r="T15" s="622"/>
      <c r="U15" s="622"/>
      <c r="V15" s="622"/>
      <c r="W15" s="622"/>
      <c r="X15" s="622"/>
      <c r="Y15" s="623"/>
      <c r="Z15" s="659">
        <v>0</v>
      </c>
      <c r="AA15" s="659"/>
      <c r="AB15" s="659"/>
      <c r="AC15" s="659"/>
      <c r="AD15" s="660">
        <v>16234</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241867</v>
      </c>
      <c r="BH15" s="622"/>
      <c r="BI15" s="622"/>
      <c r="BJ15" s="622"/>
      <c r="BK15" s="622"/>
      <c r="BL15" s="622"/>
      <c r="BM15" s="622"/>
      <c r="BN15" s="623"/>
      <c r="BO15" s="659">
        <v>3.5</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3085206</v>
      </c>
      <c r="CS15" s="622"/>
      <c r="CT15" s="622"/>
      <c r="CU15" s="622"/>
      <c r="CV15" s="622"/>
      <c r="CW15" s="622"/>
      <c r="CX15" s="622"/>
      <c r="CY15" s="623"/>
      <c r="CZ15" s="659">
        <v>8.1</v>
      </c>
      <c r="DA15" s="659"/>
      <c r="DB15" s="659"/>
      <c r="DC15" s="659"/>
      <c r="DD15" s="627">
        <v>64535</v>
      </c>
      <c r="DE15" s="622"/>
      <c r="DF15" s="622"/>
      <c r="DG15" s="622"/>
      <c r="DH15" s="622"/>
      <c r="DI15" s="622"/>
      <c r="DJ15" s="622"/>
      <c r="DK15" s="622"/>
      <c r="DL15" s="622"/>
      <c r="DM15" s="622"/>
      <c r="DN15" s="622"/>
      <c r="DO15" s="622"/>
      <c r="DP15" s="623"/>
      <c r="DQ15" s="627">
        <v>2207963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104774</v>
      </c>
      <c r="S16" s="622"/>
      <c r="T16" s="622"/>
      <c r="U16" s="622"/>
      <c r="V16" s="622"/>
      <c r="W16" s="622"/>
      <c r="X16" s="622"/>
      <c r="Y16" s="623"/>
      <c r="Z16" s="659">
        <v>0.3</v>
      </c>
      <c r="AA16" s="659"/>
      <c r="AB16" s="659"/>
      <c r="AC16" s="659"/>
      <c r="AD16" s="660">
        <v>104774</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564</v>
      </c>
      <c r="BH16" s="622"/>
      <c r="BI16" s="622"/>
      <c r="BJ16" s="622"/>
      <c r="BK16" s="622"/>
      <c r="BL16" s="622"/>
      <c r="BM16" s="622"/>
      <c r="BN16" s="623"/>
      <c r="BO16" s="659">
        <v>0</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224588</v>
      </c>
      <c r="S17" s="622"/>
      <c r="T17" s="622"/>
      <c r="U17" s="622"/>
      <c r="V17" s="622"/>
      <c r="W17" s="622"/>
      <c r="X17" s="622"/>
      <c r="Y17" s="623"/>
      <c r="Z17" s="659">
        <v>0.6</v>
      </c>
      <c r="AA17" s="659"/>
      <c r="AB17" s="659"/>
      <c r="AC17" s="659"/>
      <c r="AD17" s="660">
        <v>224588</v>
      </c>
      <c r="AE17" s="660"/>
      <c r="AF17" s="660"/>
      <c r="AG17" s="660"/>
      <c r="AH17" s="660"/>
      <c r="AI17" s="660"/>
      <c r="AJ17" s="660"/>
      <c r="AK17" s="660"/>
      <c r="AL17" s="624">
        <v>1.4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2221208</v>
      </c>
      <c r="CS17" s="622"/>
      <c r="CT17" s="622"/>
      <c r="CU17" s="622"/>
      <c r="CV17" s="622"/>
      <c r="CW17" s="622"/>
      <c r="CX17" s="622"/>
      <c r="CY17" s="623"/>
      <c r="CZ17" s="659">
        <v>5.8</v>
      </c>
      <c r="DA17" s="659"/>
      <c r="DB17" s="659"/>
      <c r="DC17" s="659"/>
      <c r="DD17" s="627" t="s">
        <v>121</v>
      </c>
      <c r="DE17" s="622"/>
      <c r="DF17" s="622"/>
      <c r="DG17" s="622"/>
      <c r="DH17" s="622"/>
      <c r="DI17" s="622"/>
      <c r="DJ17" s="622"/>
      <c r="DK17" s="622"/>
      <c r="DL17" s="622"/>
      <c r="DM17" s="622"/>
      <c r="DN17" s="622"/>
      <c r="DO17" s="622"/>
      <c r="DP17" s="623"/>
      <c r="DQ17" s="627">
        <v>2205644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24067</v>
      </c>
      <c r="S18" s="622"/>
      <c r="T18" s="622"/>
      <c r="U18" s="622"/>
      <c r="V18" s="622"/>
      <c r="W18" s="622"/>
      <c r="X18" s="622"/>
      <c r="Y18" s="623"/>
      <c r="Z18" s="659">
        <v>0.1</v>
      </c>
      <c r="AA18" s="659"/>
      <c r="AB18" s="659"/>
      <c r="AC18" s="659"/>
      <c r="AD18" s="660">
        <v>24067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200521</v>
      </c>
      <c r="S19" s="622"/>
      <c r="T19" s="622"/>
      <c r="U19" s="622"/>
      <c r="V19" s="622"/>
      <c r="W19" s="622"/>
      <c r="X19" s="622"/>
      <c r="Y19" s="623"/>
      <c r="Z19" s="659">
        <v>0.5</v>
      </c>
      <c r="AA19" s="659"/>
      <c r="AB19" s="659"/>
      <c r="AC19" s="659"/>
      <c r="AD19" s="660">
        <v>200521</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38116858</v>
      </c>
      <c r="CS20" s="622"/>
      <c r="CT20" s="622"/>
      <c r="CU20" s="622"/>
      <c r="CV20" s="622"/>
      <c r="CW20" s="622"/>
      <c r="CX20" s="622"/>
      <c r="CY20" s="623"/>
      <c r="CZ20" s="659">
        <v>100</v>
      </c>
      <c r="DA20" s="659"/>
      <c r="DB20" s="659"/>
      <c r="DC20" s="659"/>
      <c r="DD20" s="627">
        <v>5909469</v>
      </c>
      <c r="DE20" s="622"/>
      <c r="DF20" s="622"/>
      <c r="DG20" s="622"/>
      <c r="DH20" s="622"/>
      <c r="DI20" s="622"/>
      <c r="DJ20" s="622"/>
      <c r="DK20" s="622"/>
      <c r="DL20" s="622"/>
      <c r="DM20" s="622"/>
      <c r="DN20" s="622"/>
      <c r="DO20" s="622"/>
      <c r="DP20" s="623"/>
      <c r="DQ20" s="627">
        <v>19131415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8051682</v>
      </c>
      <c r="S21" s="622"/>
      <c r="T21" s="622"/>
      <c r="U21" s="622"/>
      <c r="V21" s="622"/>
      <c r="W21" s="622"/>
      <c r="X21" s="622"/>
      <c r="Y21" s="623"/>
      <c r="Z21" s="659">
        <v>20.7</v>
      </c>
      <c r="AA21" s="659"/>
      <c r="AB21" s="659"/>
      <c r="AC21" s="659"/>
      <c r="AD21" s="660">
        <v>7458891</v>
      </c>
      <c r="AE21" s="660"/>
      <c r="AF21" s="660"/>
      <c r="AG21" s="660"/>
      <c r="AH21" s="660"/>
      <c r="AI21" s="660"/>
      <c r="AJ21" s="660"/>
      <c r="AK21" s="660"/>
      <c r="AL21" s="624">
        <v>45.9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7458891</v>
      </c>
      <c r="S22" s="622"/>
      <c r="T22" s="622"/>
      <c r="U22" s="622"/>
      <c r="V22" s="622"/>
      <c r="W22" s="622"/>
      <c r="X22" s="622"/>
      <c r="Y22" s="623"/>
      <c r="Z22" s="659">
        <v>19.2</v>
      </c>
      <c r="AA22" s="659"/>
      <c r="AB22" s="659"/>
      <c r="AC22" s="659"/>
      <c r="AD22" s="660">
        <v>7458891</v>
      </c>
      <c r="AE22" s="660"/>
      <c r="AF22" s="660"/>
      <c r="AG22" s="660"/>
      <c r="AH22" s="660"/>
      <c r="AI22" s="660"/>
      <c r="AJ22" s="660"/>
      <c r="AK22" s="660"/>
      <c r="AL22" s="624">
        <v>45.9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592791</v>
      </c>
      <c r="S23" s="622"/>
      <c r="T23" s="622"/>
      <c r="U23" s="622"/>
      <c r="V23" s="622"/>
      <c r="W23" s="622"/>
      <c r="X23" s="622"/>
      <c r="Y23" s="623"/>
      <c r="Z23" s="659">
        <v>1.5</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16523184</v>
      </c>
      <c r="CS24" s="677"/>
      <c r="CT24" s="677"/>
      <c r="CU24" s="677"/>
      <c r="CV24" s="677"/>
      <c r="CW24" s="677"/>
      <c r="CX24" s="677"/>
      <c r="CY24" s="702"/>
      <c r="CZ24" s="703">
        <v>43.3</v>
      </c>
      <c r="DA24" s="685"/>
      <c r="DB24" s="685"/>
      <c r="DC24" s="705"/>
      <c r="DD24" s="701">
        <v>9522643</v>
      </c>
      <c r="DE24" s="677"/>
      <c r="DF24" s="677"/>
      <c r="DG24" s="677"/>
      <c r="DH24" s="677"/>
      <c r="DI24" s="677"/>
      <c r="DJ24" s="677"/>
      <c r="DK24" s="702"/>
      <c r="DL24" s="701">
        <v>9288770</v>
      </c>
      <c r="DM24" s="677"/>
      <c r="DN24" s="677"/>
      <c r="DO24" s="677"/>
      <c r="DP24" s="677"/>
      <c r="DQ24" s="677"/>
      <c r="DR24" s="677"/>
      <c r="DS24" s="677"/>
      <c r="DT24" s="677"/>
      <c r="DU24" s="677"/>
      <c r="DV24" s="702"/>
      <c r="DW24" s="703">
        <v>57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16825251</v>
      </c>
      <c r="S25" s="622"/>
      <c r="T25" s="622"/>
      <c r="U25" s="622"/>
      <c r="V25" s="622"/>
      <c r="W25" s="622"/>
      <c r="X25" s="622"/>
      <c r="Y25" s="623"/>
      <c r="Z25" s="659">
        <v>43.3</v>
      </c>
      <c r="AA25" s="659"/>
      <c r="AB25" s="659"/>
      <c r="AC25" s="659"/>
      <c r="AD25" s="660">
        <v>16232460</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5248732</v>
      </c>
      <c r="CS25" s="634"/>
      <c r="CT25" s="634"/>
      <c r="CU25" s="634"/>
      <c r="CV25" s="634"/>
      <c r="CW25" s="634"/>
      <c r="CX25" s="634"/>
      <c r="CY25" s="635"/>
      <c r="CZ25" s="624">
        <v>13.8</v>
      </c>
      <c r="DA25" s="636"/>
      <c r="DB25" s="636"/>
      <c r="DC25" s="637"/>
      <c r="DD25" s="627">
        <v>4846612</v>
      </c>
      <c r="DE25" s="634"/>
      <c r="DF25" s="634"/>
      <c r="DG25" s="634"/>
      <c r="DH25" s="634"/>
      <c r="DI25" s="634"/>
      <c r="DJ25" s="634"/>
      <c r="DK25" s="635"/>
      <c r="DL25" s="627">
        <v>4730529</v>
      </c>
      <c r="DM25" s="634"/>
      <c r="DN25" s="634"/>
      <c r="DO25" s="634"/>
      <c r="DP25" s="634"/>
      <c r="DQ25" s="634"/>
      <c r="DR25" s="634"/>
      <c r="DS25" s="634"/>
      <c r="DT25" s="634"/>
      <c r="DU25" s="634"/>
      <c r="DV25" s="635"/>
      <c r="DW25" s="624">
        <v>29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3810</v>
      </c>
      <c r="S26" s="622"/>
      <c r="T26" s="622"/>
      <c r="U26" s="622"/>
      <c r="V26" s="622"/>
      <c r="W26" s="622"/>
      <c r="X26" s="622"/>
      <c r="Y26" s="623"/>
      <c r="Z26" s="659">
        <v>0</v>
      </c>
      <c r="AA26" s="659"/>
      <c r="AB26" s="659"/>
      <c r="AC26" s="659"/>
      <c r="AD26" s="660">
        <v>3810</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2986169</v>
      </c>
      <c r="CS26" s="622"/>
      <c r="CT26" s="622"/>
      <c r="CU26" s="622"/>
      <c r="CV26" s="622"/>
      <c r="CW26" s="622"/>
      <c r="CX26" s="622"/>
      <c r="CY26" s="623"/>
      <c r="CZ26" s="624">
        <v>7.8</v>
      </c>
      <c r="DA26" s="636"/>
      <c r="DB26" s="636"/>
      <c r="DC26" s="637"/>
      <c r="DD26" s="627">
        <v>2894695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212145</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6941540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9053244</v>
      </c>
      <c r="CS27" s="634"/>
      <c r="CT27" s="634"/>
      <c r="CU27" s="634"/>
      <c r="CV27" s="634"/>
      <c r="CW27" s="634"/>
      <c r="CX27" s="634"/>
      <c r="CY27" s="635"/>
      <c r="CZ27" s="624">
        <v>23.8</v>
      </c>
      <c r="DA27" s="636"/>
      <c r="DB27" s="636"/>
      <c r="DC27" s="637"/>
      <c r="DD27" s="627">
        <v>2470387</v>
      </c>
      <c r="DE27" s="634"/>
      <c r="DF27" s="634"/>
      <c r="DG27" s="634"/>
      <c r="DH27" s="634"/>
      <c r="DI27" s="634"/>
      <c r="DJ27" s="634"/>
      <c r="DK27" s="635"/>
      <c r="DL27" s="627">
        <v>2352597</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456917</v>
      </c>
      <c r="S28" s="622"/>
      <c r="T28" s="622"/>
      <c r="U28" s="622"/>
      <c r="V28" s="622"/>
      <c r="W28" s="622"/>
      <c r="X28" s="622"/>
      <c r="Y28" s="623"/>
      <c r="Z28" s="659">
        <v>1.2</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2221208</v>
      </c>
      <c r="CS28" s="622"/>
      <c r="CT28" s="622"/>
      <c r="CU28" s="622"/>
      <c r="CV28" s="622"/>
      <c r="CW28" s="622"/>
      <c r="CX28" s="622"/>
      <c r="CY28" s="623"/>
      <c r="CZ28" s="624">
        <v>5.8</v>
      </c>
      <c r="DA28" s="636"/>
      <c r="DB28" s="636"/>
      <c r="DC28" s="637"/>
      <c r="DD28" s="627">
        <v>2205644</v>
      </c>
      <c r="DE28" s="622"/>
      <c r="DF28" s="622"/>
      <c r="DG28" s="622"/>
      <c r="DH28" s="622"/>
      <c r="DI28" s="622"/>
      <c r="DJ28" s="622"/>
      <c r="DK28" s="623"/>
      <c r="DL28" s="627">
        <v>2205644</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186013</v>
      </c>
      <c r="S29" s="622"/>
      <c r="T29" s="622"/>
      <c r="U29" s="622"/>
      <c r="V29" s="622"/>
      <c r="W29" s="622"/>
      <c r="X29" s="622"/>
      <c r="Y29" s="623"/>
      <c r="Z29" s="659">
        <v>0.5</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2218943</v>
      </c>
      <c r="CS29" s="634"/>
      <c r="CT29" s="634"/>
      <c r="CU29" s="634"/>
      <c r="CV29" s="634"/>
      <c r="CW29" s="634"/>
      <c r="CX29" s="634"/>
      <c r="CY29" s="635"/>
      <c r="CZ29" s="624">
        <v>5.8</v>
      </c>
      <c r="DA29" s="636"/>
      <c r="DB29" s="636"/>
      <c r="DC29" s="637"/>
      <c r="DD29" s="627">
        <v>2203379</v>
      </c>
      <c r="DE29" s="634"/>
      <c r="DF29" s="634"/>
      <c r="DG29" s="634"/>
      <c r="DH29" s="634"/>
      <c r="DI29" s="634"/>
      <c r="DJ29" s="634"/>
      <c r="DK29" s="635"/>
      <c r="DL29" s="627">
        <v>2203379</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8740407</v>
      </c>
      <c r="S30" s="622"/>
      <c r="T30" s="622"/>
      <c r="U30" s="622"/>
      <c r="V30" s="622"/>
      <c r="W30" s="622"/>
      <c r="X30" s="622"/>
      <c r="Y30" s="623"/>
      <c r="Z30" s="659">
        <v>22.5</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2095406</v>
      </c>
      <c r="CS30" s="622"/>
      <c r="CT30" s="622"/>
      <c r="CU30" s="622"/>
      <c r="CV30" s="622"/>
      <c r="CW30" s="622"/>
      <c r="CX30" s="622"/>
      <c r="CY30" s="623"/>
      <c r="CZ30" s="624">
        <v>5.5</v>
      </c>
      <c r="DA30" s="636"/>
      <c r="DB30" s="636"/>
      <c r="DC30" s="637"/>
      <c r="DD30" s="627">
        <v>2079842</v>
      </c>
      <c r="DE30" s="622"/>
      <c r="DF30" s="622"/>
      <c r="DG30" s="622"/>
      <c r="DH30" s="622"/>
      <c r="DI30" s="622"/>
      <c r="DJ30" s="622"/>
      <c r="DK30" s="623"/>
      <c r="DL30" s="627">
        <v>2079842</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345</v>
      </c>
      <c r="S31" s="622"/>
      <c r="T31" s="622"/>
      <c r="U31" s="622"/>
      <c r="V31" s="622"/>
      <c r="W31" s="622"/>
      <c r="X31" s="622"/>
      <c r="Y31" s="623"/>
      <c r="Z31" s="659">
        <v>0</v>
      </c>
      <c r="AA31" s="659"/>
      <c r="AB31" s="659"/>
      <c r="AC31" s="659"/>
      <c r="AD31" s="660">
        <v>345</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98.3</v>
      </c>
      <c r="BN31" s="684"/>
      <c r="BO31" s="684"/>
      <c r="BP31" s="684"/>
      <c r="BQ31" s="686"/>
      <c r="BR31" s="683">
        <v>99.1</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123537</v>
      </c>
      <c r="CS31" s="634"/>
      <c r="CT31" s="634"/>
      <c r="CU31" s="634"/>
      <c r="CV31" s="634"/>
      <c r="CW31" s="634"/>
      <c r="CX31" s="634"/>
      <c r="CY31" s="635"/>
      <c r="CZ31" s="624">
        <v>0.3</v>
      </c>
      <c r="DA31" s="636"/>
      <c r="DB31" s="636"/>
      <c r="DC31" s="637"/>
      <c r="DD31" s="627">
        <v>123537</v>
      </c>
      <c r="DE31" s="634"/>
      <c r="DF31" s="634"/>
      <c r="DG31" s="634"/>
      <c r="DH31" s="634"/>
      <c r="DI31" s="634"/>
      <c r="DJ31" s="634"/>
      <c r="DK31" s="635"/>
      <c r="DL31" s="627">
        <v>123537</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4549715</v>
      </c>
      <c r="S32" s="622"/>
      <c r="T32" s="622"/>
      <c r="U32" s="622"/>
      <c r="V32" s="622"/>
      <c r="W32" s="622"/>
      <c r="X32" s="622"/>
      <c r="Y32" s="623"/>
      <c r="Z32" s="659">
        <v>11.7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99.1</v>
      </c>
      <c r="BH32" s="634"/>
      <c r="BI32" s="634"/>
      <c r="BJ32" s="634"/>
      <c r="BK32" s="634"/>
      <c r="BL32" s="634"/>
      <c r="BM32" s="625">
        <v>98.2</v>
      </c>
      <c r="BN32" s="634"/>
      <c r="BO32" s="634"/>
      <c r="BP32" s="634"/>
      <c r="BQ32" s="657"/>
      <c r="BR32" s="692">
        <v>99</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2265</v>
      </c>
      <c r="CS32" s="622"/>
      <c r="CT32" s="622"/>
      <c r="CU32" s="622"/>
      <c r="CV32" s="622"/>
      <c r="CW32" s="622"/>
      <c r="CX32" s="622"/>
      <c r="CY32" s="623"/>
      <c r="CZ32" s="624">
        <v>0</v>
      </c>
      <c r="DA32" s="636"/>
      <c r="DB32" s="636"/>
      <c r="DC32" s="637"/>
      <c r="DD32" s="627">
        <v>2265</v>
      </c>
      <c r="DE32" s="622"/>
      <c r="DF32" s="622"/>
      <c r="DG32" s="622"/>
      <c r="DH32" s="622"/>
      <c r="DI32" s="622"/>
      <c r="DJ32" s="622"/>
      <c r="DK32" s="623"/>
      <c r="DL32" s="627">
        <v>2265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281095</v>
      </c>
      <c r="S33" s="622"/>
      <c r="T33" s="622"/>
      <c r="U33" s="622"/>
      <c r="V33" s="622"/>
      <c r="W33" s="622"/>
      <c r="X33" s="622"/>
      <c r="Y33" s="623"/>
      <c r="Z33" s="659">
        <v>0.7</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98.4</v>
      </c>
      <c r="BN33" s="606"/>
      <c r="BO33" s="606"/>
      <c r="BP33" s="606"/>
      <c r="BQ33" s="669"/>
      <c r="BR33" s="682">
        <v>99.2</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15684205</v>
      </c>
      <c r="CS33" s="634"/>
      <c r="CT33" s="634"/>
      <c r="CU33" s="634"/>
      <c r="CV33" s="634"/>
      <c r="CW33" s="634"/>
      <c r="CX33" s="634"/>
      <c r="CY33" s="635"/>
      <c r="CZ33" s="624">
        <v>41.1</v>
      </c>
      <c r="DA33" s="636"/>
      <c r="DB33" s="636"/>
      <c r="DC33" s="637"/>
      <c r="DD33" s="627">
        <v>8820921</v>
      </c>
      <c r="DE33" s="634"/>
      <c r="DF33" s="634"/>
      <c r="DG33" s="634"/>
      <c r="DH33" s="634"/>
      <c r="DI33" s="634"/>
      <c r="DJ33" s="634"/>
      <c r="DK33" s="635"/>
      <c r="DL33" s="627">
        <v>5347596</v>
      </c>
      <c r="DM33" s="634"/>
      <c r="DN33" s="634"/>
      <c r="DO33" s="634"/>
      <c r="DP33" s="634"/>
      <c r="DQ33" s="634"/>
      <c r="DR33" s="634"/>
      <c r="DS33" s="634"/>
      <c r="DT33" s="634"/>
      <c r="DU33" s="634"/>
      <c r="DV33" s="635"/>
      <c r="DW33" s="624">
        <v>32.799999999999997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2411347</v>
      </c>
      <c r="S34" s="622"/>
      <c r="T34" s="622"/>
      <c r="U34" s="622"/>
      <c r="V34" s="622"/>
      <c r="W34" s="622"/>
      <c r="X34" s="622"/>
      <c r="Y34" s="623"/>
      <c r="Z34" s="659">
        <v>6.2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6031492</v>
      </c>
      <c r="CS34" s="622"/>
      <c r="CT34" s="622"/>
      <c r="CU34" s="622"/>
      <c r="CV34" s="622"/>
      <c r="CW34" s="622"/>
      <c r="CX34" s="622"/>
      <c r="CY34" s="623"/>
      <c r="CZ34" s="624">
        <v>15.8</v>
      </c>
      <c r="DA34" s="636"/>
      <c r="DB34" s="636"/>
      <c r="DC34" s="637"/>
      <c r="DD34" s="627">
        <v>3474066</v>
      </c>
      <c r="DE34" s="622"/>
      <c r="DF34" s="622"/>
      <c r="DG34" s="622"/>
      <c r="DH34" s="622"/>
      <c r="DI34" s="622"/>
      <c r="DJ34" s="622"/>
      <c r="DK34" s="623"/>
      <c r="DL34" s="627">
        <v>3039466</v>
      </c>
      <c r="DM34" s="622"/>
      <c r="DN34" s="622"/>
      <c r="DO34" s="622"/>
      <c r="DP34" s="622"/>
      <c r="DQ34" s="622"/>
      <c r="DR34" s="622"/>
      <c r="DS34" s="622"/>
      <c r="DT34" s="622"/>
      <c r="DU34" s="622"/>
      <c r="DV34" s="623"/>
      <c r="DW34" s="624">
        <v>18.7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1223125</v>
      </c>
      <c r="S35" s="622"/>
      <c r="T35" s="622"/>
      <c r="U35" s="622"/>
      <c r="V35" s="622"/>
      <c r="W35" s="622"/>
      <c r="X35" s="622"/>
      <c r="Y35" s="623"/>
      <c r="Z35" s="659">
        <v>3.2</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1301014</v>
      </c>
      <c r="CS35" s="634"/>
      <c r="CT35" s="634"/>
      <c r="CU35" s="634"/>
      <c r="CV35" s="634"/>
      <c r="CW35" s="634"/>
      <c r="CX35" s="634"/>
      <c r="CY35" s="635"/>
      <c r="CZ35" s="624">
        <v>3.4</v>
      </c>
      <c r="DA35" s="636"/>
      <c r="DB35" s="636"/>
      <c r="DC35" s="637"/>
      <c r="DD35" s="627">
        <v>651843</v>
      </c>
      <c r="DE35" s="634"/>
      <c r="DF35" s="634"/>
      <c r="DG35" s="634"/>
      <c r="DH35" s="634"/>
      <c r="DI35" s="634"/>
      <c r="DJ35" s="634"/>
      <c r="DK35" s="635"/>
      <c r="DL35" s="627">
        <v>491996</v>
      </c>
      <c r="DM35" s="634"/>
      <c r="DN35" s="634"/>
      <c r="DO35" s="634"/>
      <c r="DP35" s="634"/>
      <c r="DQ35" s="634"/>
      <c r="DR35" s="634"/>
      <c r="DS35" s="634"/>
      <c r="DT35" s="634"/>
      <c r="DU35" s="634"/>
      <c r="DV35" s="635"/>
      <c r="DW35" s="624">
        <v>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1044702</v>
      </c>
      <c r="S36" s="622"/>
      <c r="T36" s="622"/>
      <c r="U36" s="622"/>
      <c r="V36" s="622"/>
      <c r="W36" s="622"/>
      <c r="X36" s="622"/>
      <c r="Y36" s="623"/>
      <c r="Z36" s="659">
        <v>2.7</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3193851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-91180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4702159</v>
      </c>
      <c r="CS36" s="622"/>
      <c r="CT36" s="622"/>
      <c r="CU36" s="622"/>
      <c r="CV36" s="622"/>
      <c r="CW36" s="622"/>
      <c r="CX36" s="622"/>
      <c r="CY36" s="623"/>
      <c r="CZ36" s="624">
        <v>12.3</v>
      </c>
      <c r="DA36" s="636"/>
      <c r="DB36" s="636"/>
      <c r="DC36" s="637"/>
      <c r="DD36" s="627">
        <v>2688223</v>
      </c>
      <c r="DE36" s="622"/>
      <c r="DF36" s="622"/>
      <c r="DG36" s="622"/>
      <c r="DH36" s="622"/>
      <c r="DI36" s="622"/>
      <c r="DJ36" s="622"/>
      <c r="DK36" s="623"/>
      <c r="DL36" s="627">
        <v>435276</v>
      </c>
      <c r="DM36" s="622"/>
      <c r="DN36" s="622"/>
      <c r="DO36" s="622"/>
      <c r="DP36" s="622"/>
      <c r="DQ36" s="622"/>
      <c r="DR36" s="622"/>
      <c r="DS36" s="622"/>
      <c r="DT36" s="622"/>
      <c r="DU36" s="622"/>
      <c r="DV36" s="623"/>
      <c r="DW36" s="624">
        <v>2.7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463250</v>
      </c>
      <c r="S37" s="622"/>
      <c r="T37" s="622"/>
      <c r="U37" s="622"/>
      <c r="V37" s="622"/>
      <c r="W37" s="622"/>
      <c r="X37" s="622"/>
      <c r="Y37" s="623"/>
      <c r="Z37" s="659">
        <v>1.2</v>
      </c>
      <c r="AA37" s="659"/>
      <c r="AB37" s="659"/>
      <c r="AC37" s="659"/>
      <c r="AD37" s="660">
        <v>334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950492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-165696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53836</v>
      </c>
      <c r="CS37" s="634"/>
      <c r="CT37" s="634"/>
      <c r="CU37" s="634"/>
      <c r="CV37" s="634"/>
      <c r="CW37" s="634"/>
      <c r="CX37" s="634"/>
      <c r="CY37" s="635"/>
      <c r="CZ37" s="624">
        <v>0.1</v>
      </c>
      <c r="DA37" s="636"/>
      <c r="DB37" s="636"/>
      <c r="DC37" s="637"/>
      <c r="DD37" s="627">
        <v>36887</v>
      </c>
      <c r="DE37" s="634"/>
      <c r="DF37" s="634"/>
      <c r="DG37" s="634"/>
      <c r="DH37" s="634"/>
      <c r="DI37" s="634"/>
      <c r="DJ37" s="634"/>
      <c r="DK37" s="635"/>
      <c r="DL37" s="627">
        <v>36887</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2419057</v>
      </c>
      <c r="S38" s="622"/>
      <c r="T38" s="622"/>
      <c r="U38" s="622"/>
      <c r="V38" s="622"/>
      <c r="W38" s="622"/>
      <c r="X38" s="622"/>
      <c r="Y38" s="623"/>
      <c r="Z38" s="659">
        <v>6.2</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124199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8804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2119160</v>
      </c>
      <c r="CS38" s="622"/>
      <c r="CT38" s="622"/>
      <c r="CU38" s="622"/>
      <c r="CV38" s="622"/>
      <c r="CW38" s="622"/>
      <c r="CX38" s="622"/>
      <c r="CY38" s="623"/>
      <c r="CZ38" s="624">
        <v>5.6</v>
      </c>
      <c r="DA38" s="636"/>
      <c r="DB38" s="636"/>
      <c r="DC38" s="637"/>
      <c r="DD38" s="627">
        <v>1702215</v>
      </c>
      <c r="DE38" s="622"/>
      <c r="DF38" s="622"/>
      <c r="DG38" s="622"/>
      <c r="DH38" s="622"/>
      <c r="DI38" s="622"/>
      <c r="DJ38" s="622"/>
      <c r="DK38" s="623"/>
      <c r="DL38" s="627">
        <v>1379358</v>
      </c>
      <c r="DM38" s="622"/>
      <c r="DN38" s="622"/>
      <c r="DO38" s="622"/>
      <c r="DP38" s="622"/>
      <c r="DQ38" s="622"/>
      <c r="DR38" s="622"/>
      <c r="DS38" s="622"/>
      <c r="DT38" s="622"/>
      <c r="DU38" s="622"/>
      <c r="DV38" s="623"/>
      <c r="DW38" s="624">
        <v>8.5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81142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13856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1511900</v>
      </c>
      <c r="CS39" s="634"/>
      <c r="CT39" s="634"/>
      <c r="CU39" s="634"/>
      <c r="CV39" s="634"/>
      <c r="CW39" s="634"/>
      <c r="CX39" s="634"/>
      <c r="CY39" s="635"/>
      <c r="CZ39" s="624">
        <v>4</v>
      </c>
      <c r="DA39" s="636"/>
      <c r="DB39" s="636"/>
      <c r="DC39" s="637"/>
      <c r="DD39" s="627">
        <v>303074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47157</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18480</v>
      </c>
      <c r="CS40" s="622"/>
      <c r="CT40" s="622"/>
      <c r="CU40" s="622"/>
      <c r="CV40" s="622"/>
      <c r="CW40" s="622"/>
      <c r="CX40" s="622"/>
      <c r="CY40" s="623"/>
      <c r="CZ40" s="624">
        <v>0</v>
      </c>
      <c r="DA40" s="636"/>
      <c r="DB40" s="636"/>
      <c r="DC40" s="637"/>
      <c r="DD40" s="627">
        <v>1500</v>
      </c>
      <c r="DE40" s="622"/>
      <c r="DF40" s="622"/>
      <c r="DG40" s="622"/>
      <c r="DH40" s="622"/>
      <c r="DI40" s="622"/>
      <c r="DJ40" s="622"/>
      <c r="DK40" s="623"/>
      <c r="DL40" s="627">
        <v>1500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38817179</v>
      </c>
      <c r="S41" s="646"/>
      <c r="T41" s="646"/>
      <c r="U41" s="646"/>
      <c r="V41" s="646"/>
      <c r="W41" s="646"/>
      <c r="X41" s="646"/>
      <c r="Y41" s="649"/>
      <c r="Z41" s="650">
        <v>100</v>
      </c>
      <c r="AA41" s="650"/>
      <c r="AB41" s="650"/>
      <c r="AC41" s="650"/>
      <c r="AD41" s="651">
        <v>16236949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699725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1338293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297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5909469</v>
      </c>
      <c r="CS42" s="634"/>
      <c r="CT42" s="634"/>
      <c r="CU42" s="634"/>
      <c r="CV42" s="634"/>
      <c r="CW42" s="634"/>
      <c r="CX42" s="634"/>
      <c r="CY42" s="635"/>
      <c r="CZ42" s="624">
        <v>15.5</v>
      </c>
      <c r="DA42" s="636"/>
      <c r="DB42" s="636"/>
      <c r="DC42" s="637"/>
      <c r="DD42" s="627">
        <v>787851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33422</v>
      </c>
      <c r="CS43" s="634"/>
      <c r="CT43" s="634"/>
      <c r="CU43" s="634"/>
      <c r="CV43" s="634"/>
      <c r="CW43" s="634"/>
      <c r="CX43" s="634"/>
      <c r="CY43" s="635"/>
      <c r="CZ43" s="624">
        <v>0.1</v>
      </c>
      <c r="DA43" s="636"/>
      <c r="DB43" s="636"/>
      <c r="DC43" s="637"/>
      <c r="DD43" s="627">
        <v>33422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5909469</v>
      </c>
      <c r="CS44" s="622"/>
      <c r="CT44" s="622"/>
      <c r="CU44" s="622"/>
      <c r="CV44" s="622"/>
      <c r="CW44" s="622"/>
      <c r="CX44" s="622"/>
      <c r="CY44" s="623"/>
      <c r="CZ44" s="624">
        <v>15.5</v>
      </c>
      <c r="DA44" s="625"/>
      <c r="DB44" s="625"/>
      <c r="DC44" s="626"/>
      <c r="DD44" s="627">
        <v>787851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4785482</v>
      </c>
      <c r="CS45" s="634"/>
      <c r="CT45" s="634"/>
      <c r="CU45" s="634"/>
      <c r="CV45" s="634"/>
      <c r="CW45" s="634"/>
      <c r="CX45" s="634"/>
      <c r="CY45" s="635"/>
      <c r="CZ45" s="624">
        <v>12.6</v>
      </c>
      <c r="DA45" s="636"/>
      <c r="DB45" s="636"/>
      <c r="DC45" s="637"/>
      <c r="DD45" s="627">
        <v>647070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921995</v>
      </c>
      <c r="CS46" s="622"/>
      <c r="CT46" s="622"/>
      <c r="CU46" s="622"/>
      <c r="CV46" s="622"/>
      <c r="CW46" s="622"/>
      <c r="CX46" s="622"/>
      <c r="CY46" s="623"/>
      <c r="CZ46" s="624">
        <v>2.4</v>
      </c>
      <c r="DA46" s="625"/>
      <c r="DB46" s="625"/>
      <c r="DC46" s="626"/>
      <c r="DD46" s="627">
        <v>122472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38116858</v>
      </c>
      <c r="CS49" s="606"/>
      <c r="CT49" s="606"/>
      <c r="CU49" s="606"/>
      <c r="CV49" s="606"/>
      <c r="CW49" s="606"/>
      <c r="CX49" s="606"/>
      <c r="CY49" s="607"/>
      <c r="CZ49" s="608">
        <v>100</v>
      </c>
      <c r="DA49" s="609"/>
      <c r="DB49" s="609"/>
      <c r="DC49" s="610"/>
      <c r="DD49" s="611">
        <v>19131415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0YwSUM4YpNQfdz8x9uQEkvj/d9Hdda2sk6XKajeRI9jSD3+X3edolo86Hwie0cGoi/8sEVVZ3TDKpmAm8T18Q==" saltValue="FG7ZCwsJVQNbmkzMxbSa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40" zoomScale="70" zoomScaleNormal="70" zoomScaleSheetLayoutView="70" workbookViewId="0">
      <selection activeCell="A24" sqref="A24:AY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38128</v>
      </c>
      <c r="R7" s="1103"/>
      <c r="S7" s="1103"/>
      <c r="T7" s="1103"/>
      <c r="U7" s="1103"/>
      <c r="V7" s="1103">
        <v>37440</v>
      </c>
      <c r="W7" s="1103"/>
      <c r="X7" s="1103"/>
      <c r="Y7" s="1103"/>
      <c r="Z7" s="1103"/>
      <c r="AA7" s="1103">
        <v>687</v>
      </c>
      <c r="AB7" s="1103"/>
      <c r="AC7" s="1103"/>
      <c r="AD7" s="1103"/>
      <c r="AE7" s="1104"/>
      <c r="AF7" s="1105">
        <v>419</v>
      </c>
      <c r="AG7" s="1106"/>
      <c r="AH7" s="1106"/>
      <c r="AI7" s="1106"/>
      <c r="AJ7" s="1107"/>
      <c r="AK7" s="1108">
        <v>80</v>
      </c>
      <c r="AL7" s="1109"/>
      <c r="AM7" s="1109"/>
      <c r="AN7" s="1109"/>
      <c r="AO7" s="1109"/>
      <c r="AP7" s="1109">
        <v>25747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-47</v>
      </c>
      <c r="CI7" s="1097"/>
      <c r="CJ7" s="1097"/>
      <c r="CK7" s="1097"/>
      <c r="CL7" s="1098"/>
      <c r="CM7" s="1096">
        <v>-154</v>
      </c>
      <c r="CN7" s="1097"/>
      <c r="CO7" s="1097"/>
      <c r="CP7" s="1097"/>
      <c r="CQ7" s="1098"/>
      <c r="CR7" s="1096" t="s">
        <v>490</v>
      </c>
      <c r="CS7" s="1097"/>
      <c r="CT7" s="1097"/>
      <c r="CU7" s="1097"/>
      <c r="CV7" s="1098"/>
      <c r="CW7" s="1096">
        <v>10</v>
      </c>
      <c r="CX7" s="1097"/>
      <c r="CY7" s="1097"/>
      <c r="CZ7" s="1097"/>
      <c r="DA7" s="1098"/>
      <c r="DB7" s="1096">
        <v>124</v>
      </c>
      <c r="DC7" s="1097"/>
      <c r="DD7" s="1097"/>
      <c r="DE7" s="1097"/>
      <c r="DF7" s="1098"/>
      <c r="DG7" s="1096" t="s">
        <v>490</v>
      </c>
      <c r="DH7" s="1097"/>
      <c r="DI7" s="1097"/>
      <c r="DJ7" s="1097"/>
      <c r="DK7" s="1098"/>
      <c r="DL7" s="1096" t="s">
        <v>490</v>
      </c>
      <c r="DM7" s="1097"/>
      <c r="DN7" s="1097"/>
      <c r="DO7" s="1097"/>
      <c r="DP7" s="1098"/>
      <c r="DQ7" s="1096" t="s">
        <v>490</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636</v>
      </c>
      <c r="R8" s="1039"/>
      <c r="S8" s="1039"/>
      <c r="T8" s="1039"/>
      <c r="U8" s="1039"/>
      <c r="V8" s="1039">
        <v>632</v>
      </c>
      <c r="W8" s="1039"/>
      <c r="X8" s="1039"/>
      <c r="Y8" s="1039"/>
      <c r="Z8" s="1039"/>
      <c r="AA8" s="1039">
        <v>4</v>
      </c>
      <c r="AB8" s="1039"/>
      <c r="AC8" s="1039"/>
      <c r="AD8" s="1039"/>
      <c r="AE8" s="1040"/>
      <c r="AF8" s="1035">
        <v>0</v>
      </c>
      <c r="AG8" s="1036"/>
      <c r="AH8" s="1036"/>
      <c r="AI8" s="1036"/>
      <c r="AJ8" s="1037"/>
      <c r="AK8" s="1080">
        <v>1</v>
      </c>
      <c r="AL8" s="1081"/>
      <c r="AM8" s="1081"/>
      <c r="AN8" s="1081"/>
      <c r="AO8" s="1081"/>
      <c r="AP8" s="1081">
        <v>1942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1209</v>
      </c>
      <c r="CI8" s="990"/>
      <c r="CJ8" s="990"/>
      <c r="CK8" s="990"/>
      <c r="CL8" s="991"/>
      <c r="CM8" s="989">
        <v>17567</v>
      </c>
      <c r="CN8" s="990"/>
      <c r="CO8" s="990"/>
      <c r="CP8" s="990"/>
      <c r="CQ8" s="991"/>
      <c r="CR8" s="989" t="s">
        <v>490</v>
      </c>
      <c r="CS8" s="990"/>
      <c r="CT8" s="990"/>
      <c r="CU8" s="990"/>
      <c r="CV8" s="991"/>
      <c r="CW8" s="989" t="s">
        <v>490</v>
      </c>
      <c r="CX8" s="990"/>
      <c r="CY8" s="990"/>
      <c r="CZ8" s="990"/>
      <c r="DA8" s="991"/>
      <c r="DB8" s="989" t="s">
        <v>490</v>
      </c>
      <c r="DC8" s="990"/>
      <c r="DD8" s="990"/>
      <c r="DE8" s="990"/>
      <c r="DF8" s="991"/>
      <c r="DG8" s="989" t="s">
        <v>490</v>
      </c>
      <c r="DH8" s="990"/>
      <c r="DI8" s="990"/>
      <c r="DJ8" s="990"/>
      <c r="DK8" s="991"/>
      <c r="DL8" s="989">
        <v>12</v>
      </c>
      <c r="DM8" s="990"/>
      <c r="DN8" s="990"/>
      <c r="DO8" s="990"/>
      <c r="DP8" s="991"/>
      <c r="DQ8" s="989" t="s">
        <v>490</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222</v>
      </c>
      <c r="R9" s="1039"/>
      <c r="S9" s="1039"/>
      <c r="T9" s="1039"/>
      <c r="U9" s="1039"/>
      <c r="V9" s="1039">
        <v>215</v>
      </c>
      <c r="W9" s="1039"/>
      <c r="X9" s="1039"/>
      <c r="Y9" s="1039"/>
      <c r="Z9" s="1039"/>
      <c r="AA9" s="1039">
        <v>7</v>
      </c>
      <c r="AB9" s="1039"/>
      <c r="AC9" s="1039"/>
      <c r="AD9" s="1039"/>
      <c r="AE9" s="1040"/>
      <c r="AF9" s="1035">
        <v>2</v>
      </c>
      <c r="AG9" s="1036"/>
      <c r="AH9" s="1036"/>
      <c r="AI9" s="1036"/>
      <c r="AJ9" s="1037"/>
      <c r="AK9" s="1080">
        <v>168</v>
      </c>
      <c r="AL9" s="1081"/>
      <c r="AM9" s="1081"/>
      <c r="AN9" s="1081"/>
      <c r="AO9" s="1081"/>
      <c r="AP9" s="1081">
        <v>589</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38817</v>
      </c>
      <c r="R23" s="1061"/>
      <c r="S23" s="1061"/>
      <c r="T23" s="1061"/>
      <c r="U23" s="1061"/>
      <c r="V23" s="1061">
        <v>38117</v>
      </c>
      <c r="W23" s="1061"/>
      <c r="X23" s="1061"/>
      <c r="Y23" s="1061"/>
      <c r="Z23" s="1061"/>
      <c r="AA23" s="1061">
        <v>698</v>
      </c>
      <c r="AB23" s="1061"/>
      <c r="AC23" s="1061"/>
      <c r="AD23" s="1061"/>
      <c r="AE23" s="1068"/>
      <c r="AF23" s="1069">
        <v>421</v>
      </c>
      <c r="AG23" s="1061"/>
      <c r="AH23" s="1061"/>
      <c r="AI23" s="1061"/>
      <c r="AJ23" s="1070"/>
      <c r="AK23" s="1071"/>
      <c r="AL23" s="1072"/>
      <c r="AM23" s="1072"/>
      <c r="AN23" s="1072"/>
      <c r="AO23" s="1072"/>
      <c r="AP23" s="1061">
        <v>28278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6284</v>
      </c>
      <c r="R28" s="1051"/>
      <c r="S28" s="1051"/>
      <c r="T28" s="1051"/>
      <c r="U28" s="1051"/>
      <c r="V28" s="1051">
        <v>6375</v>
      </c>
      <c r="W28" s="1051"/>
      <c r="X28" s="1051"/>
      <c r="Y28" s="1051"/>
      <c r="Z28" s="1051"/>
      <c r="AA28" s="1051">
        <v>-91</v>
      </c>
      <c r="AB28" s="1051"/>
      <c r="AC28" s="1051"/>
      <c r="AD28" s="1051"/>
      <c r="AE28" s="1052"/>
      <c r="AF28" s="1053">
        <v>-91</v>
      </c>
      <c r="AG28" s="1051"/>
      <c r="AH28" s="1051"/>
      <c r="AI28" s="1051"/>
      <c r="AJ28" s="1054"/>
      <c r="AK28" s="1042">
        <v>700</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4520</v>
      </c>
      <c r="R29" s="1039"/>
      <c r="S29" s="1039"/>
      <c r="T29" s="1039"/>
      <c r="U29" s="1039"/>
      <c r="V29" s="1039">
        <v>4371</v>
      </c>
      <c r="W29" s="1039"/>
      <c r="X29" s="1039"/>
      <c r="Y29" s="1039"/>
      <c r="Z29" s="1039"/>
      <c r="AA29" s="1039">
        <v>149</v>
      </c>
      <c r="AB29" s="1039"/>
      <c r="AC29" s="1039"/>
      <c r="AD29" s="1039"/>
      <c r="AE29" s="1040"/>
      <c r="AF29" s="1035">
        <v>149</v>
      </c>
      <c r="AG29" s="1036"/>
      <c r="AH29" s="1036"/>
      <c r="AI29" s="1036"/>
      <c r="AJ29" s="1037"/>
      <c r="AK29" s="980">
        <v>787</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550</v>
      </c>
      <c r="R30" s="1039"/>
      <c r="S30" s="1039"/>
      <c r="T30" s="1039"/>
      <c r="U30" s="1039"/>
      <c r="V30" s="1039">
        <v>548</v>
      </c>
      <c r="W30" s="1039"/>
      <c r="X30" s="1039"/>
      <c r="Y30" s="1039"/>
      <c r="Z30" s="1039"/>
      <c r="AA30" s="1039">
        <v>2</v>
      </c>
      <c r="AB30" s="1039"/>
      <c r="AC30" s="1039"/>
      <c r="AD30" s="1039"/>
      <c r="AE30" s="1040"/>
      <c r="AF30" s="1035">
        <v>2</v>
      </c>
      <c r="AG30" s="1036"/>
      <c r="AH30" s="1036"/>
      <c r="AI30" s="1036"/>
      <c r="AJ30" s="1037"/>
      <c r="AK30" s="980">
        <v>136</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1547</v>
      </c>
      <c r="R31" s="1039"/>
      <c r="S31" s="1039"/>
      <c r="T31" s="1039"/>
      <c r="U31" s="1039"/>
      <c r="V31" s="1039">
        <v>1189</v>
      </c>
      <c r="W31" s="1039"/>
      <c r="X31" s="1039"/>
      <c r="Y31" s="1039"/>
      <c r="Z31" s="1039"/>
      <c r="AA31" s="1039">
        <v>358</v>
      </c>
      <c r="AB31" s="1039"/>
      <c r="AC31" s="1039"/>
      <c r="AD31" s="1039"/>
      <c r="AE31" s="1040"/>
      <c r="AF31" s="1035">
        <v>723</v>
      </c>
      <c r="AG31" s="1036"/>
      <c r="AH31" s="1036"/>
      <c r="AI31" s="1036"/>
      <c r="AJ31" s="1037"/>
      <c r="AK31" s="980">
        <v>950</v>
      </c>
      <c r="AL31" s="971"/>
      <c r="AM31" s="971"/>
      <c r="AN31" s="971"/>
      <c r="AO31" s="971"/>
      <c r="AP31" s="971">
        <v>4387</v>
      </c>
      <c r="AQ31" s="971"/>
      <c r="AR31" s="971"/>
      <c r="AS31" s="971"/>
      <c r="AT31" s="971"/>
      <c r="AU31" s="971">
        <v>3852</v>
      </c>
      <c r="AV31" s="971"/>
      <c r="AW31" s="971"/>
      <c r="AX31" s="971"/>
      <c r="AY31" s="971"/>
      <c r="AZ31" s="1041" t="s">
        <v>490</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1926</v>
      </c>
      <c r="R32" s="1039"/>
      <c r="S32" s="1039"/>
      <c r="T32" s="1039"/>
      <c r="U32" s="1039"/>
      <c r="V32" s="1039">
        <v>1688</v>
      </c>
      <c r="W32" s="1039"/>
      <c r="X32" s="1039"/>
      <c r="Y32" s="1039"/>
      <c r="Z32" s="1039"/>
      <c r="AA32" s="1039">
        <v>238</v>
      </c>
      <c r="AB32" s="1039"/>
      <c r="AC32" s="1039"/>
      <c r="AD32" s="1039"/>
      <c r="AE32" s="1040"/>
      <c r="AF32" s="1035">
        <v>3291</v>
      </c>
      <c r="AG32" s="1036"/>
      <c r="AH32" s="1036"/>
      <c r="AI32" s="1036"/>
      <c r="AJ32" s="1037"/>
      <c r="AK32" s="980">
        <v>124</v>
      </c>
      <c r="AL32" s="971"/>
      <c r="AM32" s="971"/>
      <c r="AN32" s="971"/>
      <c r="AO32" s="971"/>
      <c r="AP32" s="971">
        <v>3198</v>
      </c>
      <c r="AQ32" s="971"/>
      <c r="AR32" s="971"/>
      <c r="AS32" s="971"/>
      <c r="AT32" s="971"/>
      <c r="AU32" s="971">
        <v>397</v>
      </c>
      <c r="AV32" s="971"/>
      <c r="AW32" s="971"/>
      <c r="AX32" s="971"/>
      <c r="AY32" s="971"/>
      <c r="AZ32" s="1041" t="s">
        <v>490</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2634</v>
      </c>
      <c r="R33" s="1039"/>
      <c r="S33" s="1039"/>
      <c r="T33" s="1039"/>
      <c r="U33" s="1039"/>
      <c r="V33" s="1039">
        <v>2293</v>
      </c>
      <c r="W33" s="1039"/>
      <c r="X33" s="1039"/>
      <c r="Y33" s="1039"/>
      <c r="Z33" s="1039"/>
      <c r="AA33" s="1039">
        <v>341</v>
      </c>
      <c r="AB33" s="1039"/>
      <c r="AC33" s="1039"/>
      <c r="AD33" s="1039"/>
      <c r="AE33" s="1040"/>
      <c r="AF33" s="1035">
        <v>309</v>
      </c>
      <c r="AG33" s="1036"/>
      <c r="AH33" s="1036"/>
      <c r="AI33" s="1036"/>
      <c r="AJ33" s="1037"/>
      <c r="AK33" s="980">
        <v>81</v>
      </c>
      <c r="AL33" s="971"/>
      <c r="AM33" s="971"/>
      <c r="AN33" s="971"/>
      <c r="AO33" s="971"/>
      <c r="AP33" s="971">
        <v>2348</v>
      </c>
      <c r="AQ33" s="971"/>
      <c r="AR33" s="971"/>
      <c r="AS33" s="971"/>
      <c r="AT33" s="971"/>
      <c r="AU33" s="971">
        <v>511</v>
      </c>
      <c r="AV33" s="971"/>
      <c r="AW33" s="971"/>
      <c r="AX33" s="971"/>
      <c r="AY33" s="971"/>
      <c r="AZ33" s="1041" t="s">
        <v>490</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4382</v>
      </c>
      <c r="AG63" s="959"/>
      <c r="AH63" s="959"/>
      <c r="AI63" s="959"/>
      <c r="AJ63" s="1022"/>
      <c r="AK63" s="1023"/>
      <c r="AL63" s="963"/>
      <c r="AM63" s="963"/>
      <c r="AN63" s="963"/>
      <c r="AO63" s="963"/>
      <c r="AP63" s="959">
        <v>9933</v>
      </c>
      <c r="AQ63" s="959"/>
      <c r="AR63" s="959"/>
      <c r="AS63" s="959"/>
      <c r="AT63" s="959"/>
      <c r="AU63" s="959">
        <v>4760</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5657</v>
      </c>
      <c r="R68" s="982"/>
      <c r="S68" s="982"/>
      <c r="T68" s="982"/>
      <c r="U68" s="982"/>
      <c r="V68" s="982">
        <v>5482</v>
      </c>
      <c r="W68" s="982"/>
      <c r="X68" s="982"/>
      <c r="Y68" s="982"/>
      <c r="Z68" s="982"/>
      <c r="AA68" s="982">
        <v>175</v>
      </c>
      <c r="AB68" s="982"/>
      <c r="AC68" s="982"/>
      <c r="AD68" s="982"/>
      <c r="AE68" s="982"/>
      <c r="AF68" s="982">
        <v>175</v>
      </c>
      <c r="AG68" s="982"/>
      <c r="AH68" s="982"/>
      <c r="AI68" s="982"/>
      <c r="AJ68" s="982"/>
      <c r="AK68" s="982" t="s">
        <v>490</v>
      </c>
      <c r="AL68" s="982"/>
      <c r="AM68" s="982"/>
      <c r="AN68" s="982"/>
      <c r="AO68" s="982"/>
      <c r="AP68" s="982" t="s">
        <v>490</v>
      </c>
      <c r="AQ68" s="982"/>
      <c r="AR68" s="982"/>
      <c r="AS68" s="982"/>
      <c r="AT68" s="982"/>
      <c r="AU68" s="982" t="s">
        <v>490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324</v>
      </c>
      <c r="R69" s="971"/>
      <c r="S69" s="971"/>
      <c r="T69" s="971"/>
      <c r="U69" s="971"/>
      <c r="V69" s="971">
        <v>307</v>
      </c>
      <c r="W69" s="971"/>
      <c r="X69" s="971"/>
      <c r="Y69" s="971"/>
      <c r="Z69" s="971"/>
      <c r="AA69" s="971">
        <v>17</v>
      </c>
      <c r="AB69" s="971"/>
      <c r="AC69" s="971"/>
      <c r="AD69" s="971"/>
      <c r="AE69" s="971"/>
      <c r="AF69" s="971">
        <v>17</v>
      </c>
      <c r="AG69" s="971"/>
      <c r="AH69" s="971"/>
      <c r="AI69" s="971"/>
      <c r="AJ69" s="971"/>
      <c r="AK69" s="971" t="s">
        <v>490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170139</v>
      </c>
      <c r="R70" s="971"/>
      <c r="S70" s="971"/>
      <c r="T70" s="971"/>
      <c r="U70" s="971"/>
      <c r="V70" s="971">
        <v>161758</v>
      </c>
      <c r="W70" s="971"/>
      <c r="X70" s="971"/>
      <c r="Y70" s="971"/>
      <c r="Z70" s="971"/>
      <c r="AA70" s="971">
        <v>8381</v>
      </c>
      <c r="AB70" s="971"/>
      <c r="AC70" s="971"/>
      <c r="AD70" s="971"/>
      <c r="AE70" s="971"/>
      <c r="AF70" s="971">
        <v>8381</v>
      </c>
      <c r="AG70" s="971"/>
      <c r="AH70" s="971"/>
      <c r="AI70" s="971"/>
      <c r="AJ70" s="971"/>
      <c r="AK70" s="971" t="s">
        <v>490</v>
      </c>
      <c r="AL70" s="971"/>
      <c r="AM70" s="971"/>
      <c r="AN70" s="971"/>
      <c r="AO70" s="971"/>
      <c r="AP70" s="971" t="s">
        <v>490</v>
      </c>
      <c r="AQ70" s="971"/>
      <c r="AR70" s="971"/>
      <c r="AS70" s="971"/>
      <c r="AT70" s="971"/>
      <c r="AU70" s="971" t="s">
        <v>490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447</v>
      </c>
      <c r="R71" s="971"/>
      <c r="S71" s="971"/>
      <c r="T71" s="971"/>
      <c r="U71" s="971"/>
      <c r="V71" s="971">
        <v>441</v>
      </c>
      <c r="W71" s="971"/>
      <c r="X71" s="971"/>
      <c r="Y71" s="971"/>
      <c r="Z71" s="971"/>
      <c r="AA71" s="971">
        <v>6</v>
      </c>
      <c r="AB71" s="971"/>
      <c r="AC71" s="971"/>
      <c r="AD71" s="971"/>
      <c r="AE71" s="971"/>
      <c r="AF71" s="971">
        <v>6</v>
      </c>
      <c r="AG71" s="971"/>
      <c r="AH71" s="971"/>
      <c r="AI71" s="971"/>
      <c r="AJ71" s="971"/>
      <c r="AK71" s="971" t="s">
        <v>490</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221</v>
      </c>
      <c r="R72" s="971"/>
      <c r="S72" s="971"/>
      <c r="T72" s="971"/>
      <c r="U72" s="971"/>
      <c r="V72" s="971">
        <v>202</v>
      </c>
      <c r="W72" s="971"/>
      <c r="X72" s="971"/>
      <c r="Y72" s="971"/>
      <c r="Z72" s="971"/>
      <c r="AA72" s="971">
        <v>19</v>
      </c>
      <c r="AB72" s="971"/>
      <c r="AC72" s="971"/>
      <c r="AD72" s="971"/>
      <c r="AE72" s="971"/>
      <c r="AF72" s="971">
        <v>19</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8598</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v>10</v>
      </c>
      <c r="CX102" s="953"/>
      <c r="CY102" s="953"/>
      <c r="CZ102" s="953"/>
      <c r="DA102" s="954"/>
      <c r="DB102" s="952">
        <v>124</v>
      </c>
      <c r="DC102" s="953"/>
      <c r="DD102" s="953"/>
      <c r="DE102" s="953"/>
      <c r="DF102" s="954"/>
      <c r="DG102" s="952"/>
      <c r="DH102" s="953"/>
      <c r="DI102" s="953"/>
      <c r="DJ102" s="953"/>
      <c r="DK102" s="954"/>
      <c r="DL102" s="952">
        <v>12</v>
      </c>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2055710</v>
      </c>
      <c r="AB110" s="889"/>
      <c r="AC110" s="889"/>
      <c r="AD110" s="889"/>
      <c r="AE110" s="890"/>
      <c r="AF110" s="891">
        <v>2100871</v>
      </c>
      <c r="AG110" s="889"/>
      <c r="AH110" s="889"/>
      <c r="AI110" s="889"/>
      <c r="AJ110" s="890"/>
      <c r="AK110" s="891">
        <v>2218943</v>
      </c>
      <c r="AL110" s="889"/>
      <c r="AM110" s="889"/>
      <c r="AN110" s="889"/>
      <c r="AO110" s="890"/>
      <c r="AP110" s="892">
        <v>15.5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27958708</v>
      </c>
      <c r="BR110" s="842"/>
      <c r="BS110" s="842"/>
      <c r="BT110" s="842"/>
      <c r="BU110" s="842"/>
      <c r="BV110" s="842">
        <v>27954030</v>
      </c>
      <c r="BW110" s="842"/>
      <c r="BX110" s="842"/>
      <c r="BY110" s="842"/>
      <c r="BZ110" s="842"/>
      <c r="CA110" s="842">
        <v>28277681</v>
      </c>
      <c r="CB110" s="842"/>
      <c r="CC110" s="842"/>
      <c r="CD110" s="842"/>
      <c r="CE110" s="842"/>
      <c r="CF110" s="866">
        <v>197.9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643</v>
      </c>
      <c r="BR111" s="817"/>
      <c r="BS111" s="817"/>
      <c r="BT111" s="817"/>
      <c r="BU111" s="817"/>
      <c r="BV111" s="817">
        <v>536</v>
      </c>
      <c r="BW111" s="817"/>
      <c r="BX111" s="817"/>
      <c r="BY111" s="817"/>
      <c r="BZ111" s="817"/>
      <c r="CA111" s="817">
        <v>516</v>
      </c>
      <c r="CB111" s="817"/>
      <c r="CC111" s="817"/>
      <c r="CD111" s="817"/>
      <c r="CE111" s="817"/>
      <c r="CF111" s="875">
        <v>0</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5676931</v>
      </c>
      <c r="BR112" s="817"/>
      <c r="BS112" s="817"/>
      <c r="BT112" s="817"/>
      <c r="BU112" s="817"/>
      <c r="BV112" s="817">
        <v>5144366</v>
      </c>
      <c r="BW112" s="817"/>
      <c r="BX112" s="817"/>
      <c r="BY112" s="817"/>
      <c r="BZ112" s="817"/>
      <c r="CA112" s="817">
        <v>4760088</v>
      </c>
      <c r="CB112" s="817"/>
      <c r="CC112" s="817"/>
      <c r="CD112" s="817"/>
      <c r="CE112" s="817"/>
      <c r="CF112" s="875">
        <v>33.299999999999997</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500827</v>
      </c>
      <c r="AB113" s="919"/>
      <c r="AC113" s="919"/>
      <c r="AD113" s="919"/>
      <c r="AE113" s="920"/>
      <c r="AF113" s="921">
        <v>566301</v>
      </c>
      <c r="AG113" s="919"/>
      <c r="AH113" s="919"/>
      <c r="AI113" s="919"/>
      <c r="AJ113" s="920"/>
      <c r="AK113" s="921">
        <v>543171</v>
      </c>
      <c r="AL113" s="919"/>
      <c r="AM113" s="919"/>
      <c r="AN113" s="919"/>
      <c r="AO113" s="920"/>
      <c r="AP113" s="922">
        <v>3.8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121</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121</v>
      </c>
      <c r="AB114" s="780"/>
      <c r="AC114" s="780"/>
      <c r="AD114" s="780"/>
      <c r="AE114" s="781"/>
      <c r="AF114" s="782" t="s">
        <v>121</v>
      </c>
      <c r="AG114" s="780"/>
      <c r="AH114" s="780"/>
      <c r="AI114" s="780"/>
      <c r="AJ114" s="781"/>
      <c r="AK114" s="782" t="s">
        <v>121</v>
      </c>
      <c r="AL114" s="780"/>
      <c r="AM114" s="780"/>
      <c r="AN114" s="780"/>
      <c r="AO114" s="781"/>
      <c r="AP114" s="824" t="s">
        <v>121</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t="s">
        <v>121</v>
      </c>
      <c r="BR114" s="817"/>
      <c r="BS114" s="817"/>
      <c r="BT114" s="817"/>
      <c r="BU114" s="817"/>
      <c r="BV114" s="817" t="s">
        <v>121</v>
      </c>
      <c r="BW114" s="817"/>
      <c r="BX114" s="817"/>
      <c r="BY114" s="817"/>
      <c r="BZ114" s="817"/>
      <c r="CA114" s="817" t="s">
        <v>121</v>
      </c>
      <c r="CB114" s="817"/>
      <c r="CC114" s="817"/>
      <c r="CD114" s="817"/>
      <c r="CE114" s="817"/>
      <c r="CF114" s="875" t="s">
        <v>121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v>
      </c>
      <c r="AB116" s="780"/>
      <c r="AC116" s="780"/>
      <c r="AD116" s="780"/>
      <c r="AE116" s="781"/>
      <c r="AF116" s="782">
        <v>60</v>
      </c>
      <c r="AG116" s="780"/>
      <c r="AH116" s="780"/>
      <c r="AI116" s="780"/>
      <c r="AJ116" s="781"/>
      <c r="AK116" s="782">
        <v>2264</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2556538</v>
      </c>
      <c r="AB117" s="903"/>
      <c r="AC117" s="903"/>
      <c r="AD117" s="903"/>
      <c r="AE117" s="904"/>
      <c r="AF117" s="905">
        <v>2667232</v>
      </c>
      <c r="AG117" s="903"/>
      <c r="AH117" s="903"/>
      <c r="AI117" s="903"/>
      <c r="AJ117" s="904"/>
      <c r="AK117" s="905">
        <v>2764378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33636282</v>
      </c>
      <c r="BR119" s="845"/>
      <c r="BS119" s="845"/>
      <c r="BT119" s="845"/>
      <c r="BU119" s="845"/>
      <c r="BV119" s="845">
        <v>33098932</v>
      </c>
      <c r="BW119" s="845"/>
      <c r="BX119" s="845"/>
      <c r="BY119" s="845"/>
      <c r="BZ119" s="845"/>
      <c r="CA119" s="845">
        <v>33038285</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643</v>
      </c>
      <c r="DH119" s="764"/>
      <c r="DI119" s="764"/>
      <c r="DJ119" s="764"/>
      <c r="DK119" s="765"/>
      <c r="DL119" s="766">
        <v>536</v>
      </c>
      <c r="DM119" s="764"/>
      <c r="DN119" s="764"/>
      <c r="DO119" s="764"/>
      <c r="DP119" s="765"/>
      <c r="DQ119" s="766">
        <v>516</v>
      </c>
      <c r="DR119" s="764"/>
      <c r="DS119" s="764"/>
      <c r="DT119" s="764"/>
      <c r="DU119" s="765"/>
      <c r="DV119" s="848">
        <v>0</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6051813</v>
      </c>
      <c r="BR120" s="842"/>
      <c r="BS120" s="842"/>
      <c r="BT120" s="842"/>
      <c r="BU120" s="842"/>
      <c r="BV120" s="842">
        <v>6322553</v>
      </c>
      <c r="BW120" s="842"/>
      <c r="BX120" s="842"/>
      <c r="BY120" s="842"/>
      <c r="BZ120" s="842"/>
      <c r="CA120" s="842">
        <v>6811139</v>
      </c>
      <c r="CB120" s="842"/>
      <c r="CC120" s="842"/>
      <c r="CD120" s="842"/>
      <c r="CE120" s="842"/>
      <c r="CF120" s="866">
        <v>47.7</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4810110</v>
      </c>
      <c r="DH120" s="842"/>
      <c r="DI120" s="842"/>
      <c r="DJ120" s="842"/>
      <c r="DK120" s="842"/>
      <c r="DL120" s="842">
        <v>4354957</v>
      </c>
      <c r="DM120" s="842"/>
      <c r="DN120" s="842"/>
      <c r="DO120" s="842"/>
      <c r="DP120" s="842"/>
      <c r="DQ120" s="842">
        <v>3851666</v>
      </c>
      <c r="DR120" s="842"/>
      <c r="DS120" s="842"/>
      <c r="DT120" s="842"/>
      <c r="DU120" s="842"/>
      <c r="DV120" s="843">
        <v>27</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818396</v>
      </c>
      <c r="BR121" s="817"/>
      <c r="BS121" s="817"/>
      <c r="BT121" s="817"/>
      <c r="BU121" s="817"/>
      <c r="BV121" s="817">
        <v>918116</v>
      </c>
      <c r="BW121" s="817"/>
      <c r="BX121" s="817"/>
      <c r="BY121" s="817"/>
      <c r="BZ121" s="817"/>
      <c r="CA121" s="817">
        <v>702009</v>
      </c>
      <c r="CB121" s="817"/>
      <c r="CC121" s="817"/>
      <c r="CD121" s="817"/>
      <c r="CE121" s="817"/>
      <c r="CF121" s="875">
        <v>4.9000000000000004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382302</v>
      </c>
      <c r="DH121" s="817"/>
      <c r="DI121" s="817"/>
      <c r="DJ121" s="817"/>
      <c r="DK121" s="817"/>
      <c r="DL121" s="817">
        <v>369464</v>
      </c>
      <c r="DM121" s="817"/>
      <c r="DN121" s="817"/>
      <c r="DO121" s="817"/>
      <c r="DP121" s="817"/>
      <c r="DQ121" s="817">
        <v>511877</v>
      </c>
      <c r="DR121" s="817"/>
      <c r="DS121" s="817"/>
      <c r="DT121" s="817"/>
      <c r="DU121" s="817"/>
      <c r="DV121" s="794">
        <v>3.6</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18355670</v>
      </c>
      <c r="BR122" s="845"/>
      <c r="BS122" s="845"/>
      <c r="BT122" s="845"/>
      <c r="BU122" s="845"/>
      <c r="BV122" s="845">
        <v>18127981</v>
      </c>
      <c r="BW122" s="845"/>
      <c r="BX122" s="845"/>
      <c r="BY122" s="845"/>
      <c r="BZ122" s="845"/>
      <c r="CA122" s="845">
        <v>17857862</v>
      </c>
      <c r="CB122" s="845"/>
      <c r="CC122" s="845"/>
      <c r="CD122" s="845"/>
      <c r="CE122" s="845"/>
      <c r="CF122" s="846">
        <v>125</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484519</v>
      </c>
      <c r="DH122" s="817"/>
      <c r="DI122" s="817"/>
      <c r="DJ122" s="817"/>
      <c r="DK122" s="817"/>
      <c r="DL122" s="817">
        <v>419945</v>
      </c>
      <c r="DM122" s="817"/>
      <c r="DN122" s="817"/>
      <c r="DO122" s="817"/>
      <c r="DP122" s="817"/>
      <c r="DQ122" s="817">
        <v>396545</v>
      </c>
      <c r="DR122" s="817"/>
      <c r="DS122" s="817"/>
      <c r="DT122" s="817"/>
      <c r="DU122" s="817"/>
      <c r="DV122" s="794">
        <v>2.8</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25225879</v>
      </c>
      <c r="BR123" s="833"/>
      <c r="BS123" s="833"/>
      <c r="BT123" s="833"/>
      <c r="BU123" s="833"/>
      <c r="BV123" s="833">
        <v>25368650</v>
      </c>
      <c r="BW123" s="833"/>
      <c r="BX123" s="833"/>
      <c r="BY123" s="833"/>
      <c r="BZ123" s="833"/>
      <c r="CA123" s="833">
        <v>25371010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61.3</v>
      </c>
      <c r="BR124" s="831"/>
      <c r="BS124" s="831"/>
      <c r="BT124" s="831"/>
      <c r="BU124" s="831"/>
      <c r="BV124" s="831">
        <v>55.6</v>
      </c>
      <c r="BW124" s="831"/>
      <c r="BX124" s="831"/>
      <c r="BY124" s="831"/>
      <c r="BZ124" s="831"/>
      <c r="CA124" s="831">
        <v>53.6</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12718</v>
      </c>
      <c r="AB128" s="801"/>
      <c r="AC128" s="801"/>
      <c r="AD128" s="801"/>
      <c r="AE128" s="802"/>
      <c r="AF128" s="803">
        <v>17969</v>
      </c>
      <c r="AG128" s="801"/>
      <c r="AH128" s="801"/>
      <c r="AI128" s="801"/>
      <c r="AJ128" s="802"/>
      <c r="AK128" s="803">
        <v>15564</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121</v>
      </c>
      <c r="BG128" s="787"/>
      <c r="BH128" s="787"/>
      <c r="BI128" s="787"/>
      <c r="BJ128" s="787"/>
      <c r="BK128" s="787"/>
      <c r="BL128" s="810"/>
      <c r="BM128" s="786">
        <v>12.71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15235612</v>
      </c>
      <c r="AB129" s="780"/>
      <c r="AC129" s="780"/>
      <c r="AD129" s="780"/>
      <c r="AE129" s="781"/>
      <c r="AF129" s="782">
        <v>15606040</v>
      </c>
      <c r="AG129" s="780"/>
      <c r="AH129" s="780"/>
      <c r="AI129" s="780"/>
      <c r="AJ129" s="781"/>
      <c r="AK129" s="782">
        <v>16038440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121</v>
      </c>
      <c r="BG129" s="771"/>
      <c r="BH129" s="771"/>
      <c r="BI129" s="771"/>
      <c r="BJ129" s="771"/>
      <c r="BK129" s="771"/>
      <c r="BL129" s="772"/>
      <c r="BM129" s="770">
        <v>17.71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1533336</v>
      </c>
      <c r="AB130" s="780"/>
      <c r="AC130" s="780"/>
      <c r="AD130" s="780"/>
      <c r="AE130" s="781"/>
      <c r="AF130" s="782">
        <v>1703092</v>
      </c>
      <c r="AG130" s="780"/>
      <c r="AH130" s="780"/>
      <c r="AI130" s="780"/>
      <c r="AJ130" s="781"/>
      <c r="AK130" s="782">
        <v>1746873</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13702276</v>
      </c>
      <c r="AB131" s="764"/>
      <c r="AC131" s="764"/>
      <c r="AD131" s="764"/>
      <c r="AE131" s="765"/>
      <c r="AF131" s="766">
        <v>13902948</v>
      </c>
      <c r="AG131" s="764"/>
      <c r="AH131" s="764"/>
      <c r="AI131" s="764"/>
      <c r="AJ131" s="765"/>
      <c r="AK131" s="766">
        <v>14291567</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53.6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7.3745704730000003</v>
      </c>
      <c r="AB132" s="745"/>
      <c r="AC132" s="745"/>
      <c r="AD132" s="745"/>
      <c r="AE132" s="746"/>
      <c r="AF132" s="747">
        <v>6.8055422490000002</v>
      </c>
      <c r="AG132" s="745"/>
      <c r="AH132" s="745"/>
      <c r="AI132" s="745"/>
      <c r="AJ132" s="746"/>
      <c r="AK132" s="747">
        <v>7.0107147799999998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7</v>
      </c>
      <c r="AB133" s="724"/>
      <c r="AC133" s="724"/>
      <c r="AD133" s="724"/>
      <c r="AE133" s="725"/>
      <c r="AF133" s="723">
        <v>7</v>
      </c>
      <c r="AG133" s="724"/>
      <c r="AH133" s="724"/>
      <c r="AI133" s="724"/>
      <c r="AJ133" s="725"/>
      <c r="AK133" s="723">
        <v>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8bxfhuxtjB79rqxuUjXfODyIAhkTZT5Wi1xX5Mozebdbjd06ItcWGgqwhGxn4TOf4JEk6O7urvPnev5U7bloQ==" saltValue="kknSvU4iRRCjilDj6Po+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MXY1b8SVDK2zcFyrLjHxoEBzguxmppt32bUtTptOimDopeXRYekY7N4FJ/MXImyUKEi3/GDkZ18CCrovr8lg==" saltValue="HomVr8dPrEJioMKBzmUo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C8VdRakW9yizTCXAIcDPACTj69k1KHoHtWPSJJiqOS27MNGrrjkkVbUCD9FTA8GQX15RorLV5yUGLxr2b1O6A==" saltValue="coAuHEdeHytxbi+ePrMc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G7" zoomScale="70" zoomScaleSheetLayoutView="70" workbookViewId="0">
      <selection activeCell="AK42" sqref="AK4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5248732</v>
      </c>
      <c r="AP9" s="269">
        <v>105333</v>
      </c>
      <c r="AQ9" s="270">
        <v>117270</v>
      </c>
      <c r="AR9" s="271">
        <v>-10.199999999999999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9409</v>
      </c>
      <c r="AP10" s="272">
        <v>189</v>
      </c>
      <c r="AQ10" s="273">
        <v>10490</v>
      </c>
      <c r="AR10" s="274">
        <v>-98.2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81724</v>
      </c>
      <c r="AP11" s="272">
        <v>1640</v>
      </c>
      <c r="AQ11" s="273">
        <v>1802</v>
      </c>
      <c r="AR11" s="274">
        <v>-9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246502</v>
      </c>
      <c r="AP13" s="272">
        <v>4947</v>
      </c>
      <c r="AQ13" s="273">
        <v>4482</v>
      </c>
      <c r="AR13" s="274">
        <v>10.4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33422</v>
      </c>
      <c r="AP14" s="272">
        <v>671</v>
      </c>
      <c r="AQ14" s="273">
        <v>2749</v>
      </c>
      <c r="AR14" s="274">
        <v>-75.599999999999994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-246500</v>
      </c>
      <c r="AP15" s="272">
        <v>-4947</v>
      </c>
      <c r="AQ15" s="273">
        <v>-7399</v>
      </c>
      <c r="AR15" s="274">
        <v>-33.1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5373289</v>
      </c>
      <c r="AP16" s="272">
        <v>107832</v>
      </c>
      <c r="AQ16" s="273">
        <v>129397</v>
      </c>
      <c r="AR16" s="274">
        <v>-16.7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9.49</v>
      </c>
      <c r="AP21" s="286">
        <v>11.07</v>
      </c>
      <c r="AQ21" s="287">
        <v>-1.58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96.3</v>
      </c>
      <c r="AP22" s="291">
        <v>97.2</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2218943</v>
      </c>
      <c r="AP32" s="300">
        <v>44530</v>
      </c>
      <c r="AQ32" s="301">
        <v>74841</v>
      </c>
      <c r="AR32" s="302">
        <v>-40.5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543171</v>
      </c>
      <c r="AP35" s="300">
        <v>10900</v>
      </c>
      <c r="AQ35" s="301">
        <v>16683</v>
      </c>
      <c r="AR35" s="302">
        <v>-34.700000000000003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2411</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548</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v>2264</v>
      </c>
      <c r="AP38" s="303">
        <v>45</v>
      </c>
      <c r="AQ38" s="304">
        <v>7</v>
      </c>
      <c r="AR38" s="292">
        <v>542.9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-15564</v>
      </c>
      <c r="AP39" s="300">
        <v>-312</v>
      </c>
      <c r="AQ39" s="301">
        <v>-3756</v>
      </c>
      <c r="AR39" s="302">
        <v>-91.7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-1746873</v>
      </c>
      <c r="AP40" s="300">
        <v>-35057</v>
      </c>
      <c r="AQ40" s="301">
        <v>-63247</v>
      </c>
      <c r="AR40" s="302">
        <v>-44.6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1001941</v>
      </c>
      <c r="AP41" s="300">
        <v>20107</v>
      </c>
      <c r="AQ41" s="301">
        <v>27488</v>
      </c>
      <c r="AR41" s="302">
        <v>-26.9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7884098</v>
      </c>
      <c r="AN51" s="322">
        <v>158163</v>
      </c>
      <c r="AO51" s="323">
        <v>40.299999999999997</v>
      </c>
      <c r="AP51" s="324">
        <v>92632</v>
      </c>
      <c r="AQ51" s="325">
        <v>-1.5</v>
      </c>
      <c r="AR51" s="326">
        <v>41.8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430637</v>
      </c>
      <c r="AN52" s="330">
        <v>8639</v>
      </c>
      <c r="AO52" s="331">
        <v>-24.2</v>
      </c>
      <c r="AP52" s="332">
        <v>47978</v>
      </c>
      <c r="AQ52" s="333">
        <v>-2</v>
      </c>
      <c r="AR52" s="334">
        <v>-22.2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12029504</v>
      </c>
      <c r="AN53" s="322">
        <v>241823</v>
      </c>
      <c r="AO53" s="323">
        <v>52.9</v>
      </c>
      <c r="AP53" s="324">
        <v>96469</v>
      </c>
      <c r="AQ53" s="325">
        <v>4.0999999999999996</v>
      </c>
      <c r="AR53" s="326">
        <v>48.8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4922357</v>
      </c>
      <c r="AN54" s="330">
        <v>98952</v>
      </c>
      <c r="AO54" s="331">
        <v>1045.4000000000001</v>
      </c>
      <c r="AP54" s="332">
        <v>49775</v>
      </c>
      <c r="AQ54" s="333">
        <v>3.7</v>
      </c>
      <c r="AR54" s="334">
        <v>1041.7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4564490</v>
      </c>
      <c r="AN55" s="322">
        <v>92156</v>
      </c>
      <c r="AO55" s="323">
        <v>-61.9</v>
      </c>
      <c r="AP55" s="324">
        <v>85743</v>
      </c>
      <c r="AQ55" s="325">
        <v>-11.1</v>
      </c>
      <c r="AR55" s="326">
        <v>-50.8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549036</v>
      </c>
      <c r="AN56" s="330">
        <v>11085</v>
      </c>
      <c r="AO56" s="331">
        <v>-88.8</v>
      </c>
      <c r="AP56" s="332">
        <v>45231</v>
      </c>
      <c r="AQ56" s="333">
        <v>-9.1</v>
      </c>
      <c r="AR56" s="334">
        <v>-79.7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4737851</v>
      </c>
      <c r="AN57" s="322">
        <v>94396</v>
      </c>
      <c r="AO57" s="323">
        <v>2.4</v>
      </c>
      <c r="AP57" s="324">
        <v>92509</v>
      </c>
      <c r="AQ57" s="325">
        <v>7.9</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736802</v>
      </c>
      <c r="AN58" s="330">
        <v>14680</v>
      </c>
      <c r="AO58" s="331">
        <v>32.4</v>
      </c>
      <c r="AP58" s="332">
        <v>52274</v>
      </c>
      <c r="AQ58" s="333">
        <v>15.6</v>
      </c>
      <c r="AR58" s="334">
        <v>16.8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5909469</v>
      </c>
      <c r="AN59" s="322">
        <v>118593</v>
      </c>
      <c r="AO59" s="323">
        <v>25.6</v>
      </c>
      <c r="AP59" s="324">
        <v>98544</v>
      </c>
      <c r="AQ59" s="325">
        <v>6.5</v>
      </c>
      <c r="AR59" s="326">
        <v>19.100000000000001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921995</v>
      </c>
      <c r="AN60" s="330">
        <v>18503</v>
      </c>
      <c r="AO60" s="331">
        <v>26</v>
      </c>
      <c r="AP60" s="332">
        <v>55816</v>
      </c>
      <c r="AQ60" s="333">
        <v>6.8</v>
      </c>
      <c r="AR60" s="334">
        <v>19.2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7025082</v>
      </c>
      <c r="AN61" s="337">
        <v>141026</v>
      </c>
      <c r="AO61" s="338">
        <v>11.9</v>
      </c>
      <c r="AP61" s="339">
        <v>93179</v>
      </c>
      <c r="AQ61" s="340">
        <v>1.2</v>
      </c>
      <c r="AR61" s="326">
        <v>10.7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1512165</v>
      </c>
      <c r="AN62" s="330">
        <v>30372</v>
      </c>
      <c r="AO62" s="331">
        <v>198.2</v>
      </c>
      <c r="AP62" s="332">
        <v>50215</v>
      </c>
      <c r="AQ62" s="333">
        <v>3</v>
      </c>
      <c r="AR62" s="334">
        <v>195.2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1HclqUv4jsLWGTXSblORXLHwZs+RbFFfF0NNmiEz5iWeSe4KD41Y9hVFml5vcm2sjIIKbmzQElsFqBrjU2hMA==" saltValue="09NSNB1JSzK5A4KRmhBy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85" zoomScaleNormal="85" zoomScaleSheetLayoutView="55" workbookViewId="0">
      <selection activeCell="AF39" sqref="AF39"/>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ffil0wJERq1ZyjMHvf6E6QZpwLRVjCC0rxgY9BJPPoczj8jOpmseiSjohuAMcNX3wXpBkukls3/tiGBEMNs0sA==" saltValue="t4huI23lBBkSyRMkN6XL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Y55"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4kXfr5ODjXZIng5eTo3mDoi6g4Vkb/gMUJHAHwIZlpvmtY0mj6Z/BimPB4jySydBQmVrGUlqAi5qCiuMIU9jAQ==" saltValue="WSAWi/xrI/wxcL0d+jtJ2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4" zoomScale="70" zoomScaleNormal="70"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18.75</v>
      </c>
      <c r="G47" s="12">
        <v>17.559999999999999</v>
      </c>
      <c r="H47" s="12">
        <v>20.100000000000001</v>
      </c>
      <c r="I47" s="12">
        <v>16.96</v>
      </c>
      <c r="J47" s="13">
        <v>14.6</v>
      </c>
    </row>
    <row r="48" spans="2:10" ht="57.75" customHeight="1" x14ac:dyDescent="0.15">
      <c r="B48" s="14"/>
      <c r="C48" s="1141" t="s">
        <v>4</v>
      </c>
      <c r="D48" s="1141"/>
      <c r="E48" s="1142"/>
      <c r="F48" s="15">
        <v>1.05</v>
      </c>
      <c r="G48" s="16">
        <v>5.19</v>
      </c>
      <c r="H48" s="16">
        <v>6.6</v>
      </c>
      <c r="I48" s="16">
        <v>2.29</v>
      </c>
      <c r="J48" s="17">
        <v>2.63</v>
      </c>
    </row>
    <row r="49" spans="2:10" ht="57.75" customHeight="1" thickBot="1" x14ac:dyDescent="0.2">
      <c r="B49" s="18"/>
      <c r="C49" s="1143" t="s">
        <v>5</v>
      </c>
      <c r="D49" s="1143"/>
      <c r="E49" s="1144"/>
      <c r="F49" s="19" t="s">
        <v>533</v>
      </c>
      <c r="G49" s="20">
        <v>4.04</v>
      </c>
      <c r="H49" s="20">
        <v>3.96</v>
      </c>
      <c r="I49" s="20" t="s">
        <v>534</v>
      </c>
      <c r="J49" s="21" t="s">
        <v>535</v>
      </c>
    </row>
    <row r="50" spans="2:10" x14ac:dyDescent="0.15"/>
  </sheetData>
  <sheetProtection algorithmName="SHA-512" hashValue="TiXeYebMIX0AoLPc47lmVRGW0MHF3Si+p75DvLEdH2apNsQhYsm2r4fEsIZpEMEi6OtVQQw55iQTWE46wk2WBQ==" saltValue="JQq7mzaM+Ce4e114DzHu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2026-02-23T10:04:26Z</dcterms:created>
  <dcterms:modified xsi:type="dcterms:W3CDTF">2026-03-12T06:15:42Z</dcterms:modified>
  <cp:category/>
</cp:coreProperties>
</file>