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教育庁\離島児童生徒支援センター\01 離島児童生徒支援センター(群星寮)\16 歳出（離島児童生徒支援センター一般管理運営費）\都市ガス\"/>
    </mc:Choice>
  </mc:AlternateContent>
  <xr:revisionPtr revIDLastSave="0" documentId="13_ncr:1_{9CDE3394-F38B-4604-8822-DDF029B25458}" xr6:coauthVersionLast="47" xr6:coauthVersionMax="47" xr10:uidLastSave="{00000000-0000-0000-0000-000000000000}"/>
  <bookViews>
    <workbookView xWindow="-120" yWindow="-120" windowWidth="29040" windowHeight="15720" tabRatio="848" xr2:uid="{9E0A2DAF-D09A-4DAB-80BD-EB123CDFEC96}"/>
  </bookViews>
  <sheets>
    <sheet name="算定内訳書（一般）" sheetId="5" r:id="rId1"/>
    <sheet name="算定内訳書（厨房）" sheetId="6" r:id="rId2"/>
    <sheet name="算定内訳書（空調系統）" sheetId="8" r:id="rId3"/>
    <sheet name="逓減型料金体系明細書" sheetId="2" r:id="rId4"/>
    <sheet name="留意事項" sheetId="1" r:id="rId5"/>
  </sheets>
  <definedNames>
    <definedName name="_xlnm.Print_Area" localSheetId="0">'算定内訳書（一般）'!$A$1:$K$47</definedName>
    <definedName name="_xlnm.Print_Area" localSheetId="2">'算定内訳書（空調系統）'!$A$1:$K$44</definedName>
    <definedName name="_xlnm.Print_Area" localSheetId="1">'算定内訳書（厨房）'!$A$1:$K$43</definedName>
    <definedName name="_xlnm.Print_Area" localSheetId="3">逓減型料金体系明細書!$A$1:$F$35</definedName>
    <definedName name="_xlnm.Print_Area" localSheetId="4">留意事項!$A$1:$I$28</definedName>
    <definedName name="配置予定技術者" localSheetId="0">#REF!</definedName>
    <definedName name="配置予定技術者" localSheetId="2">#REF!</definedName>
    <definedName name="配置予定技術者" localSheetId="1">#REF!</definedName>
    <definedName name="配置予定技術者">#REF!</definedName>
    <definedName name="無2JV" localSheetId="0">#REF!</definedName>
    <definedName name="無2JV" localSheetId="2">#REF!</definedName>
    <definedName name="無2JV" localSheetId="1">#REF!</definedName>
    <definedName name="無2JV">#REF!</definedName>
    <definedName name="無3JV" localSheetId="0">#REF!</definedName>
    <definedName name="無3JV" localSheetId="2">#REF!</definedName>
    <definedName name="無3JV" localSheetId="1">#REF!</definedName>
    <definedName name="無3JV">#REF!</definedName>
    <definedName name="有2JV" localSheetId="0">#REF!</definedName>
    <definedName name="有2JV" localSheetId="2">#REF!</definedName>
    <definedName name="有2JV" localSheetId="1">#REF!</definedName>
    <definedName name="有2JV">#REF!</definedName>
    <definedName name="有3JV" localSheetId="0">#REF!</definedName>
    <definedName name="有3JV" localSheetId="2">#REF!</definedName>
    <definedName name="有3JV" localSheetId="1">#REF!</definedName>
    <definedName name="有3JV">#REF!</definedName>
    <definedName name="郵便入札書" localSheetId="0" hidden="1">#REF!</definedName>
    <definedName name="郵便入札書" localSheetId="2" hidden="1">#REF!</definedName>
    <definedName name="郵便入札書" localSheetId="1" hidden="1">#REF!</definedName>
    <definedName name="郵便入札書"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 l="1"/>
  <c r="H17" i="6"/>
  <c r="H6" i="6"/>
  <c r="H5" i="6"/>
  <c r="J28" i="5"/>
  <c r="K28" i="5" s="1"/>
  <c r="H28" i="5" s="1"/>
  <c r="J27" i="5"/>
  <c r="K27" i="5" s="1"/>
  <c r="H27" i="5" s="1"/>
  <c r="J25" i="5"/>
  <c r="K25" i="5" s="1"/>
  <c r="H25" i="5" s="1"/>
  <c r="J23" i="5"/>
  <c r="K23" i="5" s="1"/>
  <c r="H23" i="5" s="1"/>
  <c r="J21" i="5"/>
  <c r="K21" i="5" s="1"/>
  <c r="J20" i="5"/>
  <c r="K20" i="5" s="1"/>
  <c r="J19" i="5"/>
  <c r="K19" i="5" s="1"/>
  <c r="J17" i="5"/>
  <c r="J15" i="5"/>
  <c r="K15" i="5" s="1"/>
  <c r="H15" i="5" s="1"/>
  <c r="J14" i="5"/>
  <c r="K14" i="5" s="1"/>
  <c r="H14" i="5" s="1"/>
  <c r="J12" i="5"/>
  <c r="K12" i="5" s="1"/>
  <c r="H12" i="5" s="1"/>
  <c r="J10" i="5"/>
  <c r="K10" i="5" s="1"/>
  <c r="H10" i="5" s="1"/>
  <c r="J9" i="5"/>
  <c r="K9" i="5" s="1"/>
  <c r="H9" i="5" s="1"/>
  <c r="J8" i="5"/>
  <c r="K8" i="5" s="1"/>
  <c r="H8" i="5" s="1"/>
  <c r="J7" i="5"/>
  <c r="K7" i="5" s="1"/>
  <c r="H7" i="5" s="1"/>
  <c r="J6" i="5"/>
  <c r="K6" i="5" s="1"/>
  <c r="H6" i="5" s="1"/>
  <c r="J5" i="5"/>
  <c r="K5" i="5" s="1"/>
  <c r="H5" i="5" s="1"/>
  <c r="J28" i="8"/>
  <c r="K28" i="8" s="1"/>
  <c r="H28" i="8" s="1"/>
  <c r="J27" i="8"/>
  <c r="K27" i="8" s="1"/>
  <c r="H27" i="8" s="1"/>
  <c r="J26" i="8"/>
  <c r="K26" i="8" s="1"/>
  <c r="H26" i="8" s="1"/>
  <c r="J25" i="8"/>
  <c r="K25" i="8" s="1"/>
  <c r="H25" i="8" s="1"/>
  <c r="J24" i="8"/>
  <c r="K24" i="8" s="1"/>
  <c r="H24" i="8" s="1"/>
  <c r="J23" i="8"/>
  <c r="K23" i="8" s="1"/>
  <c r="H23" i="8" s="1"/>
  <c r="J22" i="8"/>
  <c r="K22" i="8" s="1"/>
  <c r="H22" i="8" s="1"/>
  <c r="J21" i="8"/>
  <c r="K21" i="8" s="1"/>
  <c r="H21" i="8" s="1"/>
  <c r="J20" i="8"/>
  <c r="K20" i="8" s="1"/>
  <c r="H20" i="8" s="1"/>
  <c r="J19" i="8"/>
  <c r="K19" i="8" s="1"/>
  <c r="H19" i="8" s="1"/>
  <c r="J18" i="8"/>
  <c r="K18" i="8" s="1"/>
  <c r="H18" i="8" s="1"/>
  <c r="J17" i="8"/>
  <c r="K17" i="8" s="1"/>
  <c r="H17" i="8" s="1"/>
  <c r="J16" i="8"/>
  <c r="K16" i="8" s="1"/>
  <c r="H16" i="8" s="1"/>
  <c r="J15" i="8"/>
  <c r="K15" i="8" s="1"/>
  <c r="H15" i="8" s="1"/>
  <c r="J14" i="8"/>
  <c r="K14" i="8" s="1"/>
  <c r="H14" i="8" s="1"/>
  <c r="J13" i="8"/>
  <c r="K13" i="8" s="1"/>
  <c r="H13" i="8" s="1"/>
  <c r="J12" i="8"/>
  <c r="K12" i="8" s="1"/>
  <c r="H12" i="8" s="1"/>
  <c r="J11" i="8"/>
  <c r="K11" i="8" s="1"/>
  <c r="H11" i="8" s="1"/>
  <c r="J10" i="8"/>
  <c r="K10" i="8" s="1"/>
  <c r="H10" i="8" s="1"/>
  <c r="J9" i="8"/>
  <c r="K9" i="8" s="1"/>
  <c r="H9" i="8" s="1"/>
  <c r="J8" i="8"/>
  <c r="K8" i="8" s="1"/>
  <c r="H8" i="8" s="1"/>
  <c r="J7" i="8"/>
  <c r="K7" i="8" s="1"/>
  <c r="H7" i="8" s="1"/>
  <c r="J6" i="8"/>
  <c r="K6" i="8" s="1"/>
  <c r="H6" i="8" s="1"/>
  <c r="J5" i="8"/>
  <c r="K5" i="8" s="1"/>
  <c r="H5" i="8" s="1"/>
  <c r="J28" i="6"/>
  <c r="K28" i="6" s="1"/>
  <c r="H28" i="6" s="1"/>
  <c r="J27" i="6"/>
  <c r="K27" i="6" s="1"/>
  <c r="H27" i="6" s="1"/>
  <c r="J26" i="6"/>
  <c r="K26" i="6" s="1"/>
  <c r="H26" i="6" s="1"/>
  <c r="J25" i="6"/>
  <c r="K25" i="6" s="1"/>
  <c r="H25" i="6" s="1"/>
  <c r="J24" i="6"/>
  <c r="K24" i="6" s="1"/>
  <c r="H24" i="6" s="1"/>
  <c r="J23" i="6"/>
  <c r="K23" i="6" s="1"/>
  <c r="H23" i="6" s="1"/>
  <c r="J22" i="6"/>
  <c r="K22" i="6" s="1"/>
  <c r="H22" i="6" s="1"/>
  <c r="J21" i="6"/>
  <c r="K21" i="6" s="1"/>
  <c r="H21" i="6" s="1"/>
  <c r="J20" i="6"/>
  <c r="K20" i="6" s="1"/>
  <c r="H20" i="6" s="1"/>
  <c r="J19" i="6"/>
  <c r="K19" i="6" s="1"/>
  <c r="H19" i="6" s="1"/>
  <c r="J18" i="6"/>
  <c r="K18" i="6" s="1"/>
  <c r="J17" i="6"/>
  <c r="K17" i="6" s="1"/>
  <c r="J16" i="6"/>
  <c r="K16" i="6" s="1"/>
  <c r="H16" i="6" s="1"/>
  <c r="J15" i="6"/>
  <c r="K15" i="6" s="1"/>
  <c r="H15" i="6" s="1"/>
  <c r="J14" i="6"/>
  <c r="K14" i="6" s="1"/>
  <c r="H14" i="6" s="1"/>
  <c r="J13" i="6"/>
  <c r="K13" i="6" s="1"/>
  <c r="H13" i="6" s="1"/>
  <c r="J12" i="6"/>
  <c r="K12" i="6" s="1"/>
  <c r="H12" i="6" s="1"/>
  <c r="J11" i="6"/>
  <c r="K11" i="6" s="1"/>
  <c r="H11" i="6" s="1"/>
  <c r="J10" i="6"/>
  <c r="K10" i="6" s="1"/>
  <c r="H10" i="6" s="1"/>
  <c r="J9" i="6"/>
  <c r="K9" i="6" s="1"/>
  <c r="H9" i="6" s="1"/>
  <c r="J8" i="6"/>
  <c r="K8" i="6" s="1"/>
  <c r="H8" i="6" s="1"/>
  <c r="J7" i="6"/>
  <c r="K7" i="6" s="1"/>
  <c r="H7" i="6" s="1"/>
  <c r="J6" i="6"/>
  <c r="K6" i="6" s="1"/>
  <c r="J5" i="6"/>
  <c r="K5" i="6" s="1"/>
  <c r="J22" i="5"/>
  <c r="K22" i="5" s="1"/>
  <c r="H22" i="5" s="1"/>
  <c r="J24" i="5"/>
  <c r="K24" i="5" s="1"/>
  <c r="H24" i="5" s="1"/>
  <c r="J26" i="5"/>
  <c r="K26" i="5" s="1"/>
  <c r="H26" i="5" s="1"/>
  <c r="J11" i="5"/>
  <c r="K11" i="5" s="1"/>
  <c r="H11" i="5" s="1"/>
  <c r="J13" i="5"/>
  <c r="K13" i="5" s="1"/>
  <c r="H13" i="5" s="1"/>
  <c r="J16" i="5"/>
  <c r="K16" i="5" s="1"/>
  <c r="H16" i="5" s="1"/>
  <c r="J18" i="5"/>
  <c r="K18" i="5" s="1"/>
  <c r="H29" i="8" l="1"/>
  <c r="E33" i="5" s="1"/>
  <c r="H29" i="6"/>
  <c r="D33" i="5" s="1"/>
  <c r="K17" i="5"/>
  <c r="H17" i="5" s="1"/>
  <c r="H18" i="5"/>
  <c r="H20" i="5"/>
  <c r="H19" i="5"/>
  <c r="H21" i="5"/>
  <c r="H29" i="5" l="1"/>
  <c r="C33" i="5" s="1"/>
  <c r="H33" i="5" s="1"/>
</calcChain>
</file>

<file path=xl/sharedStrings.xml><?xml version="1.0" encoding="utf-8"?>
<sst xmlns="http://schemas.openxmlformats.org/spreadsheetml/2006/main" count="213" uniqueCount="94">
  <si>
    <t>入札金額積算にかかる留意事項</t>
  </si>
  <si>
    <t>月間使用量</t>
    <rPh sb="0" eb="2">
      <t>ゲッカン</t>
    </rPh>
    <rPh sb="2" eb="5">
      <t>シヨウリョウ</t>
    </rPh>
    <phoneticPr fontId="2"/>
  </si>
  <si>
    <t>基本料金（円/月）
（※税込み）</t>
    <rPh sb="0" eb="4">
      <t>キホンリョウキン</t>
    </rPh>
    <rPh sb="5" eb="6">
      <t>エン</t>
    </rPh>
    <rPh sb="7" eb="8">
      <t>ツキ</t>
    </rPh>
    <rPh sb="12" eb="14">
      <t>ゼイコ</t>
    </rPh>
    <phoneticPr fontId="2"/>
  </si>
  <si>
    <t>基準単位料金（円/㎥）
（※税込み）</t>
    <rPh sb="0" eb="2">
      <t>キジュン</t>
    </rPh>
    <rPh sb="2" eb="4">
      <t>タンイ</t>
    </rPh>
    <rPh sb="4" eb="6">
      <t>リョウキン</t>
    </rPh>
    <rPh sb="7" eb="8">
      <t>エン</t>
    </rPh>
    <rPh sb="14" eb="16">
      <t>ゼイコ</t>
    </rPh>
    <phoneticPr fontId="2"/>
  </si>
  <si>
    <t>料金表Ａ</t>
    <rPh sb="0" eb="3">
      <t>リョウキンヒョウ</t>
    </rPh>
    <phoneticPr fontId="2"/>
  </si>
  <si>
    <t>0から〇㎥まで</t>
    <phoneticPr fontId="2"/>
  </si>
  <si>
    <t>料金表Ｂ</t>
    <rPh sb="0" eb="3">
      <t>リョウキンヒョウ</t>
    </rPh>
    <phoneticPr fontId="2"/>
  </si>
  <si>
    <t>〇㎥を超え△㎥まで</t>
    <rPh sb="3" eb="4">
      <t>コ</t>
    </rPh>
    <phoneticPr fontId="2"/>
  </si>
  <si>
    <t>料金表Ｃ</t>
    <rPh sb="0" eb="3">
      <t>リョウキンヒョウ</t>
    </rPh>
    <phoneticPr fontId="2"/>
  </si>
  <si>
    <t>△㎥を超え□㎥まで</t>
    <rPh sb="3" eb="4">
      <t>コ</t>
    </rPh>
    <phoneticPr fontId="2"/>
  </si>
  <si>
    <t>料金表Ｄ</t>
    <rPh sb="0" eb="3">
      <t>リョウキンヒョウ</t>
    </rPh>
    <phoneticPr fontId="2"/>
  </si>
  <si>
    <t>□㎥を超え●㎥まで</t>
    <rPh sb="3" eb="4">
      <t>コ</t>
    </rPh>
    <phoneticPr fontId="2"/>
  </si>
  <si>
    <t>料金表Ｅ</t>
    <rPh sb="0" eb="3">
      <t>リョウキンヒョウ</t>
    </rPh>
    <phoneticPr fontId="2"/>
  </si>
  <si>
    <t>●㎥を超え▲㎥まで</t>
    <rPh sb="3" eb="4">
      <t>コ</t>
    </rPh>
    <phoneticPr fontId="2"/>
  </si>
  <si>
    <t>料金表Ｆ</t>
    <rPh sb="0" eb="3">
      <t>リョウキンヒョウ</t>
    </rPh>
    <phoneticPr fontId="2"/>
  </si>
  <si>
    <t>▲㎥を超える場合</t>
    <rPh sb="3" eb="4">
      <t>コ</t>
    </rPh>
    <rPh sb="6" eb="8">
      <t>バアイ</t>
    </rPh>
    <phoneticPr fontId="2"/>
  </si>
  <si>
    <t>月間予定使用量：エ</t>
    <rPh sb="2" eb="4">
      <t>ヨテイ</t>
    </rPh>
    <phoneticPr fontId="2"/>
  </si>
  <si>
    <t>従量料金単価×月予定使用量</t>
    <rPh sb="0" eb="4">
      <t>ジュウリョウリョウキン</t>
    </rPh>
    <rPh sb="4" eb="6">
      <t>タンカ</t>
    </rPh>
    <rPh sb="7" eb="8">
      <t>ツキ</t>
    </rPh>
    <rPh sb="8" eb="10">
      <t>ヨテイ</t>
    </rPh>
    <rPh sb="10" eb="13">
      <t>シヨウリョウ</t>
    </rPh>
    <phoneticPr fontId="2"/>
  </si>
  <si>
    <t>6月</t>
  </si>
  <si>
    <t>7月</t>
  </si>
  <si>
    <t>8月</t>
  </si>
  <si>
    <t>9月</t>
  </si>
  <si>
    <t>10月</t>
  </si>
  <si>
    <t>11月</t>
  </si>
  <si>
    <t>12月</t>
  </si>
  <si>
    <t>3月</t>
  </si>
  <si>
    <t>合計</t>
    <rPh sb="0" eb="2">
      <t>ゴウケイ</t>
    </rPh>
    <phoneticPr fontId="2"/>
  </si>
  <si>
    <t>A</t>
    <phoneticPr fontId="6"/>
  </si>
  <si>
    <t>A合計</t>
    <rPh sb="1" eb="3">
      <t>ゴウケイ</t>
    </rPh>
    <phoneticPr fontId="2"/>
  </si>
  <si>
    <t>Ｂ合計</t>
    <rPh sb="1" eb="3">
      <t>ゴウケイ</t>
    </rPh>
    <phoneticPr fontId="2"/>
  </si>
  <si>
    <t>入札書へ転載</t>
    <rPh sb="0" eb="3">
      <t>ニュウサツショ</t>
    </rPh>
    <rPh sb="4" eb="6">
      <t>テンサイ</t>
    </rPh>
    <phoneticPr fontId="2"/>
  </si>
  <si>
    <t>B</t>
    <phoneticPr fontId="6"/>
  </si>
  <si>
    <t>算定内訳書　　※空調系統</t>
    <rPh sb="0" eb="2">
      <t>サンテイ</t>
    </rPh>
    <rPh sb="2" eb="5">
      <t>ウチワケショ</t>
    </rPh>
    <rPh sb="10" eb="12">
      <t>ケイトウ</t>
    </rPh>
    <phoneticPr fontId="2"/>
  </si>
  <si>
    <t>C</t>
    <phoneticPr fontId="6"/>
  </si>
  <si>
    <t>算定内訳書　　※厨房系統</t>
    <rPh sb="0" eb="2">
      <t>サンテイ</t>
    </rPh>
    <rPh sb="2" eb="5">
      <t>ウチワケショ</t>
    </rPh>
    <rPh sb="8" eb="10">
      <t>チュウボウ</t>
    </rPh>
    <rPh sb="10" eb="12">
      <t>ケイトウ</t>
    </rPh>
    <phoneticPr fontId="2"/>
  </si>
  <si>
    <t>算定内訳書　　※一般系統</t>
    <rPh sb="0" eb="2">
      <t>サンテイ</t>
    </rPh>
    <rPh sb="2" eb="5">
      <t>ウチワケショ</t>
    </rPh>
    <rPh sb="8" eb="12">
      <t>イッパンケイトウ</t>
    </rPh>
    <phoneticPr fontId="2"/>
  </si>
  <si>
    <t>C合計</t>
    <rPh sb="1" eb="3">
      <t>ゴウケイ</t>
    </rPh>
    <phoneticPr fontId="2"/>
  </si>
  <si>
    <t>１　入札金額内訳</t>
  </si>
  <si>
    <t>２　総額提示</t>
  </si>
  <si>
    <t xml:space="preserve"> 入札の対象となっている供給期間（２年間）の総額の金額とすること。</t>
    <phoneticPr fontId="2"/>
  </si>
  <si>
    <t xml:space="preserve">  入札金額は、沖縄県立離島児童生徒支援センターが提示する月別・年間予定使用ガス量及び</t>
    <phoneticPr fontId="2"/>
  </si>
  <si>
    <t xml:space="preserve">  １時間あたりの予定最大ガス量に従い、各社において設定する使用ガス量に対する単価をもっ</t>
    <phoneticPr fontId="2"/>
  </si>
  <si>
    <t xml:space="preserve">  て計算した総価で行う。ただし、契約は総価ではなく単価によるものとする。また、支払予定</t>
    <phoneticPr fontId="2"/>
  </si>
  <si>
    <t xml:space="preserve">  額の算出根拠となる算定内訳書を添付すること。</t>
    <phoneticPr fontId="2"/>
  </si>
  <si>
    <t xml:space="preserve"> 整額43.38 円/㎥（税込）を各月の原料費調整額に使用すること。ただし、単価契約 に</t>
    <phoneticPr fontId="2"/>
  </si>
  <si>
    <t xml:space="preserve">   ついては変動価格（一般ガス導管事業者が適用する金額）とする。</t>
    <phoneticPr fontId="2"/>
  </si>
  <si>
    <t xml:space="preserve"> なっている場合は、算定内訳書と併せて逓減型料金体系明細書を添付すること。</t>
    <phoneticPr fontId="2"/>
  </si>
  <si>
    <t>4月</t>
  </si>
  <si>
    <t>5月</t>
  </si>
  <si>
    <t>令和8年1月</t>
    <rPh sb="0" eb="2">
      <t>レイワ</t>
    </rPh>
    <rPh sb="3" eb="4">
      <t>ネン</t>
    </rPh>
    <rPh sb="5" eb="6">
      <t>ガツ</t>
    </rPh>
    <phoneticPr fontId="2"/>
  </si>
  <si>
    <t>2月</t>
    <rPh sb="1" eb="2">
      <t>ガツ</t>
    </rPh>
    <phoneticPr fontId="2"/>
  </si>
  <si>
    <t>令和9年1月</t>
    <rPh sb="0" eb="2">
      <t>レイワ</t>
    </rPh>
    <rPh sb="3" eb="4">
      <t>ネン</t>
    </rPh>
    <rPh sb="5" eb="6">
      <t>ガツ</t>
    </rPh>
    <phoneticPr fontId="2"/>
  </si>
  <si>
    <t>逓減型料金体系明細書　</t>
    <rPh sb="0" eb="2">
      <t>テイゲン</t>
    </rPh>
    <rPh sb="2" eb="3">
      <t>ガタ</t>
    </rPh>
    <rPh sb="3" eb="5">
      <t>リョウキン</t>
    </rPh>
    <rPh sb="5" eb="7">
      <t>タイケイ</t>
    </rPh>
    <rPh sb="7" eb="10">
      <t>メイサイショ</t>
    </rPh>
    <phoneticPr fontId="2"/>
  </si>
  <si>
    <t>※一般系統</t>
  </si>
  <si>
    <t>※厨房系統</t>
  </si>
  <si>
    <t>※空調系統</t>
  </si>
  <si>
    <t>　　　　　　　　　　　　　　　　　　　　　　　　　</t>
    <phoneticPr fontId="2"/>
  </si>
  <si>
    <t>【別紙】</t>
  </si>
  <si>
    <t>各月支払予定額：オ
①+（従量料金単価㎥×エ）</t>
    <rPh sb="0" eb="1">
      <t>カク</t>
    </rPh>
    <rPh sb="1" eb="2">
      <t>ツキ</t>
    </rPh>
    <rPh sb="2" eb="4">
      <t>シハライ</t>
    </rPh>
    <rPh sb="4" eb="7">
      <t>ヨテイガク</t>
    </rPh>
    <rPh sb="13" eb="17">
      <t>ジュウリョウリョウキン</t>
    </rPh>
    <rPh sb="17" eb="19">
      <t>タンカ</t>
    </rPh>
    <phoneticPr fontId="2"/>
  </si>
  <si>
    <t>Ⅰ+ウ=従量料金単価㎥</t>
    <rPh sb="4" eb="8">
      <t>ジュウリョウリョウキン</t>
    </rPh>
    <rPh sb="8" eb="10">
      <t>タンカ</t>
    </rPh>
    <phoneticPr fontId="2"/>
  </si>
  <si>
    <t>従量料金単価　（Ⅰ+ウ）</t>
    <rPh sb="0" eb="2">
      <t>ジュウリョウ</t>
    </rPh>
    <rPh sb="2" eb="4">
      <t>リョウキン</t>
    </rPh>
    <rPh sb="4" eb="6">
      <t>タンカ</t>
    </rPh>
    <phoneticPr fontId="2"/>
  </si>
  <si>
    <t>Ⅱ+ウ=従量料金単価㎥</t>
    <rPh sb="4" eb="8">
      <t>ジュウリョウリョウキン</t>
    </rPh>
    <rPh sb="8" eb="10">
      <t>タンカ</t>
    </rPh>
    <phoneticPr fontId="2"/>
  </si>
  <si>
    <t>従量料金単価（Ⅱ+ウ）</t>
    <rPh sb="0" eb="2">
      <t>ジュウリョウ</t>
    </rPh>
    <rPh sb="2" eb="4">
      <t>リョウキン</t>
    </rPh>
    <rPh sb="4" eb="6">
      <t>タンカ</t>
    </rPh>
    <phoneticPr fontId="2"/>
  </si>
  <si>
    <t>各月支払予定額：オ
②+（従量料金単価㎥×エ）</t>
    <rPh sb="0" eb="1">
      <t>カク</t>
    </rPh>
    <rPh sb="1" eb="2">
      <t>ツキ</t>
    </rPh>
    <rPh sb="2" eb="4">
      <t>シハライ</t>
    </rPh>
    <rPh sb="4" eb="7">
      <t>ヨテイガク</t>
    </rPh>
    <rPh sb="13" eb="17">
      <t>ジュウリョウリョウキン</t>
    </rPh>
    <rPh sb="17" eb="19">
      <t>タンカ</t>
    </rPh>
    <phoneticPr fontId="2"/>
  </si>
  <si>
    <t>Ⅲ+ウ=従量料金単価㎥</t>
    <rPh sb="4" eb="8">
      <t>ジュウリョウリョウキン</t>
    </rPh>
    <rPh sb="8" eb="10">
      <t>タンカ</t>
    </rPh>
    <phoneticPr fontId="2"/>
  </si>
  <si>
    <t>各月支払予定額：オ
③+（従量料金単価㎥×エ）</t>
    <rPh sb="0" eb="1">
      <t>カク</t>
    </rPh>
    <rPh sb="1" eb="2">
      <t>ツキ</t>
    </rPh>
    <rPh sb="2" eb="4">
      <t>シハライ</t>
    </rPh>
    <rPh sb="4" eb="7">
      <t>ヨテイガク</t>
    </rPh>
    <rPh sb="13" eb="17">
      <t>ジュウリョウリョウキン</t>
    </rPh>
    <rPh sb="17" eb="19">
      <t>タンカ</t>
    </rPh>
    <phoneticPr fontId="2"/>
  </si>
  <si>
    <t>従量料金単価（Ⅲ＋ウ）</t>
    <rPh sb="0" eb="2">
      <t>ジュウリョウ</t>
    </rPh>
    <rPh sb="2" eb="4">
      <t>リョウキン</t>
    </rPh>
    <rPh sb="4" eb="6">
      <t>タンカ</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</si>
  <si>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</si>
  <si>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</si>
  <si>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代 　理  人 ：</t>
    <rPh sb="0" eb="1">
      <t>ダイ</t>
    </rPh>
    <rPh sb="3" eb="4">
      <t>リ</t>
    </rPh>
    <rPh sb="6" eb="7">
      <t>ヒト</t>
    </rPh>
    <phoneticPr fontId="2"/>
  </si>
  <si>
    <t>㊞</t>
    <phoneticPr fontId="2"/>
  </si>
  <si>
    <t>　　　　　　　　㊞</t>
    <phoneticPr fontId="2"/>
  </si>
  <si>
    <t>令和　年　　月　　日</t>
    <rPh sb="0" eb="2">
      <t>レイワ</t>
    </rPh>
    <rPh sb="3" eb="4">
      <t>ネン</t>
    </rPh>
    <rPh sb="6" eb="7">
      <t>ガツ</t>
    </rPh>
    <rPh sb="9" eb="10">
      <t>ニチ</t>
    </rPh>
    <phoneticPr fontId="2"/>
  </si>
  <si>
    <t>令和　　年　　月　　　日</t>
    <rPh sb="0" eb="2">
      <t>レイワ</t>
    </rPh>
    <rPh sb="4" eb="5">
      <t>ネン</t>
    </rPh>
    <rPh sb="7" eb="8">
      <t>ガツ</t>
    </rPh>
    <rPh sb="11" eb="12">
      <t>ニチ</t>
    </rPh>
    <phoneticPr fontId="2"/>
  </si>
  <si>
    <t>住　　　 所 ：</t>
    <rPh sb="0" eb="1">
      <t>ジュウ</t>
    </rPh>
    <rPh sb="5" eb="6">
      <t>ショ</t>
    </rPh>
    <phoneticPr fontId="2"/>
  </si>
  <si>
    <t>入札者</t>
    <rPh sb="0" eb="3">
      <t>ニュウサツシャ</t>
    </rPh>
    <phoneticPr fontId="2"/>
  </si>
  <si>
    <t>３　 一般ガス導管事業者の令和７年７月検針分のガス料金の算定に使用する原料費調</t>
    <phoneticPr fontId="2"/>
  </si>
  <si>
    <t>４　月々のガス使用量に応じ、基本料金及び基準単位料金が変動する逓減型料金体系に</t>
    <phoneticPr fontId="2"/>
  </si>
  <si>
    <t>５　入札書に記載された「入札金額」と算定内訳書の金額が一致していること。</t>
    <phoneticPr fontId="2"/>
  </si>
  <si>
    <t>６　ガス料金の算出における合計金額の単位は、１円とし、その端数は切り捨てる。</t>
    <phoneticPr fontId="2"/>
  </si>
  <si>
    <t>支払予定額合計【Ａ+Ｂ+Ｃ】×100÷110=入札金額（入札書へ転載）</t>
    <rPh sb="0" eb="2">
      <t>シハライ</t>
    </rPh>
    <rPh sb="2" eb="4">
      <t>ヨテイ</t>
    </rPh>
    <rPh sb="4" eb="5">
      <t>ガク</t>
    </rPh>
    <rPh sb="5" eb="7">
      <t>ゴウケイ</t>
    </rPh>
    <rPh sb="23" eb="25">
      <t>ニュウサツ</t>
    </rPh>
    <rPh sb="25" eb="27">
      <t>キンガク</t>
    </rPh>
    <rPh sb="28" eb="31">
      <t>ニュウサツショ</t>
    </rPh>
    <rPh sb="32" eb="34">
      <t>テンサイ</t>
    </rPh>
    <phoneticPr fontId="2"/>
  </si>
  <si>
    <t>支払予定額：Ｃ(税込み）</t>
    <rPh sb="0" eb="2">
      <t>シハライ</t>
    </rPh>
    <rPh sb="2" eb="4">
      <t>ヨテイ</t>
    </rPh>
    <rPh sb="4" eb="5">
      <t>ガク</t>
    </rPh>
    <rPh sb="8" eb="10">
      <t>ゼイコ</t>
    </rPh>
    <phoneticPr fontId="2"/>
  </si>
  <si>
    <t>支払予定額：Ｂ(税込み）</t>
    <rPh sb="0" eb="2">
      <t>シハライ</t>
    </rPh>
    <rPh sb="2" eb="4">
      <t>ヨテイ</t>
    </rPh>
    <rPh sb="4" eb="5">
      <t>ガク</t>
    </rPh>
    <rPh sb="8" eb="10">
      <t>ゼイコ</t>
    </rPh>
    <phoneticPr fontId="2"/>
  </si>
  <si>
    <t>支払予定額：Ａ(税込み）</t>
    <rPh sb="0" eb="2">
      <t>シハライ</t>
    </rPh>
    <rPh sb="2" eb="4">
      <t>ヨテイ</t>
    </rPh>
    <rPh sb="4" eb="5">
      <t>ガク</t>
    </rPh>
    <rPh sb="8" eb="10">
      <t>ゼイコ</t>
    </rPh>
    <phoneticPr fontId="2"/>
  </si>
  <si>
    <r>
      <t xml:space="preserve">基本料金（円/月）：①
</t>
    </r>
    <r>
      <rPr>
        <sz val="12"/>
        <color rgb="FFFF0000"/>
        <rFont val="UD デジタル 教科書体 N-R"/>
        <family val="1"/>
        <charset val="128"/>
      </rPr>
      <t>（※税込み）</t>
    </r>
    <rPh sb="14" eb="15">
      <t>ゼイ</t>
    </rPh>
    <rPh sb="15" eb="16">
      <t>コ</t>
    </rPh>
    <phoneticPr fontId="2"/>
  </si>
  <si>
    <r>
      <t xml:space="preserve">基準単位料金（円/㎥）：Ⅰ
</t>
    </r>
    <r>
      <rPr>
        <sz val="12"/>
        <color rgb="FFFF0000"/>
        <rFont val="UD デジタル 教科書体 N-R"/>
        <family val="1"/>
        <charset val="128"/>
      </rPr>
      <t>（※税込み）</t>
    </r>
    <rPh sb="16" eb="17">
      <t>ゼイ</t>
    </rPh>
    <rPh sb="17" eb="18">
      <t>コ</t>
    </rPh>
    <phoneticPr fontId="2"/>
  </si>
  <si>
    <r>
      <t xml:space="preserve">原料費調整額（円/㎥）：ウ
</t>
    </r>
    <r>
      <rPr>
        <sz val="12"/>
        <color rgb="FFFF0000"/>
        <rFont val="UD デジタル 教科書体 N-R"/>
        <family val="1"/>
        <charset val="128"/>
      </rPr>
      <t>（※税込み）</t>
    </r>
    <rPh sb="0" eb="3">
      <t>ゲンリョウヒ</t>
    </rPh>
    <rPh sb="3" eb="6">
      <t>チョウセイガク</t>
    </rPh>
    <rPh sb="16" eb="17">
      <t>ゼイ</t>
    </rPh>
    <rPh sb="17" eb="18">
      <t>コ</t>
    </rPh>
    <phoneticPr fontId="2"/>
  </si>
  <si>
    <r>
      <t xml:space="preserve">基本料金（円/月）：②
</t>
    </r>
    <r>
      <rPr>
        <sz val="12"/>
        <color rgb="FFFF0000"/>
        <rFont val="UD デジタル 教科書体 N-R"/>
        <family val="1"/>
        <charset val="128"/>
      </rPr>
      <t>（※税込み）</t>
    </r>
    <rPh sb="14" eb="15">
      <t>ゼイ</t>
    </rPh>
    <rPh sb="15" eb="16">
      <t>コ</t>
    </rPh>
    <phoneticPr fontId="2"/>
  </si>
  <si>
    <r>
      <t xml:space="preserve">基準単位料金（円/㎥）：Ⅱ
</t>
    </r>
    <r>
      <rPr>
        <sz val="12"/>
        <color rgb="FFFF0000"/>
        <rFont val="UD デジタル 教科書体 N-R"/>
        <family val="1"/>
        <charset val="128"/>
      </rPr>
      <t>（※税込み）</t>
    </r>
    <rPh sb="16" eb="17">
      <t>ゼイ</t>
    </rPh>
    <rPh sb="17" eb="18">
      <t>コ</t>
    </rPh>
    <phoneticPr fontId="2"/>
  </si>
  <si>
    <r>
      <t xml:space="preserve">基本料金（円/月）：③
</t>
    </r>
    <r>
      <rPr>
        <sz val="12"/>
        <color rgb="FFFF0000"/>
        <rFont val="UD デジタル 教科書体 N-R"/>
        <family val="1"/>
        <charset val="128"/>
      </rPr>
      <t>（※税込み）</t>
    </r>
    <rPh sb="14" eb="15">
      <t>ゼイ</t>
    </rPh>
    <rPh sb="15" eb="16">
      <t>コ</t>
    </rPh>
    <phoneticPr fontId="2"/>
  </si>
  <si>
    <r>
      <t xml:space="preserve">基準単位料金（円/㎥）：Ⅲ
</t>
    </r>
    <r>
      <rPr>
        <sz val="12"/>
        <color rgb="FFFF0000"/>
        <rFont val="UD デジタル 教科書体 N-R"/>
        <family val="1"/>
        <charset val="128"/>
      </rPr>
      <t>（※税込み）</t>
    </r>
    <rPh sb="16" eb="17">
      <t>ゼイ</t>
    </rPh>
    <rPh sb="17" eb="18">
      <t>コ</t>
    </rPh>
    <phoneticPr fontId="2"/>
  </si>
  <si>
    <t>　　問わず、見積もった契約希望金額の110分の100に相当する金額を入札書に記載すること。</t>
    <rPh sb="2" eb="3">
      <t>ト</t>
    </rPh>
    <rPh sb="6" eb="8">
      <t>ミツ</t>
    </rPh>
    <rPh sb="11" eb="13">
      <t>ケイヤク</t>
    </rPh>
    <rPh sb="13" eb="15">
      <t>キボウ</t>
    </rPh>
    <rPh sb="15" eb="17">
      <t>キンガク</t>
    </rPh>
    <rPh sb="21" eb="22">
      <t>ブン</t>
    </rPh>
    <rPh sb="27" eb="29">
      <t>ソウトウ</t>
    </rPh>
    <rPh sb="31" eb="33">
      <t>キンガク</t>
    </rPh>
    <rPh sb="34" eb="37">
      <t>ニュウサツショ</t>
    </rPh>
    <rPh sb="38" eb="40">
      <t>キサイ</t>
    </rPh>
    <phoneticPr fontId="2"/>
  </si>
  <si>
    <t>７　入札者は、消費税及び地方消費税に係る課税事業者であるか免税事業者であるかを</t>
    <rPh sb="2" eb="5">
      <t>ニュウサツシャ</t>
    </rPh>
    <rPh sb="7" eb="10">
      <t>ショウヒゼイ</t>
    </rPh>
    <rPh sb="10" eb="11">
      <t>オヨ</t>
    </rPh>
    <rPh sb="12" eb="17">
      <t>チホウショウヒゼイ</t>
    </rPh>
    <rPh sb="18" eb="19">
      <t>カカ</t>
    </rPh>
    <rPh sb="20" eb="25">
      <t>カゼイジギョウシャ</t>
    </rPh>
    <rPh sb="29" eb="34">
      <t>メンゼイジギョウシャ</t>
    </rPh>
    <phoneticPr fontId="2"/>
  </si>
  <si>
    <t>令和7年12月</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</si>
</sst>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B"/>
      <family val="1"/>
      <charset val="128"/>
    </font>
    <font>
      <sz val="8"/>
      <color theme="1"/>
      <name val="游ゴシック"/>
      <family val="2"/>
      <charset val="128"/>
      <scheme val="minor"/>
    </font>
    <font>
      <b/>
      <sz val="14"/>
      <color theme="1"/>
      <name val="游ゴシック"/>
      <family val="3"/>
      <charset val="128"/>
      <scheme val="minor"/>
    </font>
    <font>
      <sz val="6"/>
      <name val="ＭＳ Ｐゴシック"/>
      <family val="3"/>
      <charset val="128"/>
    </font>
    <font>
      <sz val="11"/>
      <name val="ＭＳ Ｐゴシック"/>
      <family val="3"/>
      <charset val="128"/>
    </font>
    <font>
      <sz val="12"/>
      <color theme="1"/>
      <name val="UD デジタル 教科書体 N-B"/>
      <family val="1"/>
      <charset val="128"/>
    </font>
    <font>
      <sz val="10.5"/>
      <color theme="1"/>
      <name val="UD デジタル 教科書体 N-B"/>
      <family val="1"/>
      <charset val="128"/>
    </font>
    <font>
      <sz val="16"/>
      <color theme="1"/>
      <name val="UD デジタル 教科書体 N-B"/>
      <family val="1"/>
      <charset val="128"/>
    </font>
    <font>
      <b/>
      <sz val="24"/>
      <color theme="1"/>
      <name val="UD デジタル 教科書体 N-R"/>
      <family val="1"/>
      <charset val="128"/>
    </font>
    <font>
      <sz val="11"/>
      <color theme="1"/>
      <name val="UD デジタル 教科書体 N-R"/>
      <family val="1"/>
      <charset val="128"/>
    </font>
    <font>
      <sz val="10"/>
      <color theme="1"/>
      <name val="UD デジタル 教科書体 N-R"/>
      <family val="1"/>
      <charset val="128"/>
    </font>
    <font>
      <sz val="14"/>
      <color theme="1"/>
      <name val="UD デジタル 教科書体 N-R"/>
      <family val="1"/>
      <charset val="128"/>
    </font>
    <font>
      <sz val="11"/>
      <name val="UD デジタル 教科書体 N-R"/>
      <family val="1"/>
      <charset val="128"/>
    </font>
    <font>
      <b/>
      <sz val="16"/>
      <color theme="1"/>
      <name val="UD デジタル 教科書体 N-R"/>
      <family val="1"/>
      <charset val="128"/>
    </font>
    <font>
      <b/>
      <sz val="14"/>
      <color theme="1"/>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2"/>
      <name val="UD デジタル 教科書体 N-B"/>
      <family val="1"/>
      <charset val="128"/>
    </font>
    <font>
      <sz val="12"/>
      <color rgb="FFFF0000"/>
      <name val="UD デジタル 教科書体 N-R"/>
      <family val="1"/>
      <charset val="128"/>
    </font>
    <font>
      <sz val="10.5"/>
      <name val="UD デジタル 教科書体 N-B"/>
      <family val="1"/>
      <charset val="128"/>
    </font>
    <font>
      <sz val="11"/>
      <name val="UD デジタル 教科書体 N-B"/>
      <family val="1"/>
      <charset val="128"/>
    </font>
    <font>
      <sz val="10.5"/>
      <color rgb="FFFF0000"/>
      <name val="UD デジタル 教科書体 N-B"/>
      <family val="1"/>
      <charset val="128"/>
    </font>
    <font>
      <sz val="11"/>
      <color rgb="FFFF0000"/>
      <name val="UD デジタル 教科書体 N-B"/>
      <family val="1"/>
      <charset val="128"/>
    </font>
    <font>
      <b/>
      <sz val="16"/>
      <color rgb="FFFF0000"/>
      <name val="UD デジタル 教科書体 N-R"/>
      <family val="1"/>
      <charset val="128"/>
    </font>
    <font>
      <sz val="11"/>
      <color rgb="FFFF0000"/>
      <name val="UD デジタル 教科書体 N-R"/>
      <family val="1"/>
      <charset val="128"/>
    </font>
    <font>
      <b/>
      <sz val="12"/>
      <color rgb="FFFF0000"/>
      <name val="UD デジタル 教科書体 N-R"/>
      <family val="1"/>
      <charset val="128"/>
    </font>
    <font>
      <sz val="11"/>
      <color rgb="FFFF0000"/>
      <name val="ＭＳ Ｐゴシック"/>
      <family val="3"/>
      <charset val="128"/>
    </font>
    <font>
      <sz val="14"/>
      <color rgb="FFFF0000"/>
      <name val="UD デジタル 教科書体 N-R"/>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auto="1"/>
      </left>
      <right style="medium">
        <color auto="1"/>
      </right>
      <top style="double">
        <color auto="1"/>
      </top>
      <bottom style="medium">
        <color auto="1"/>
      </bottom>
      <diagonal/>
    </border>
    <border>
      <left/>
      <right style="double">
        <color auto="1"/>
      </right>
      <top style="thin">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xf numFmtId="38" fontId="1" fillId="0" borderId="0" applyFont="0" applyFill="0" applyBorder="0" applyAlignment="0" applyProtection="0">
      <alignment vertical="center"/>
    </xf>
  </cellStyleXfs>
  <cellXfs count="77">
    <xf numFmtId="0" fontId="0" fillId="0" borderId="0" xfId="0">
      <alignment vertical="center"/>
    </xf>
    <xf numFmtId="0" fontId="1" fillId="0" borderId="0" xfId="1">
      <alignment vertical="center"/>
    </xf>
    <xf numFmtId="0" fontId="4" fillId="0" borderId="0" xfId="1" applyFont="1" applyAlignment="1">
      <alignment horizontal="center" vertical="center" wrapText="1" shrinkToFit="1"/>
    </xf>
    <xf numFmtId="0" fontId="5" fillId="0" borderId="0" xfId="1" applyFont="1">
      <alignment vertical="center"/>
    </xf>
    <xf numFmtId="0" fontId="7" fillId="0" borderId="0" xfId="3" applyAlignment="1">
      <alignment vertical="center"/>
    </xf>
    <xf numFmtId="0" fontId="7" fillId="2" borderId="0" xfId="3" applyFill="1" applyAlignment="1">
      <alignment vertical="center"/>
    </xf>
    <xf numFmtId="0" fontId="1" fillId="2" borderId="0" xfId="1" applyFill="1">
      <alignment vertical="center"/>
    </xf>
    <xf numFmtId="0" fontId="11" fillId="0" borderId="0" xfId="1" applyFont="1">
      <alignment vertical="center"/>
    </xf>
    <xf numFmtId="0" fontId="12" fillId="0" borderId="0" xfId="1" applyFont="1">
      <alignment vertical="center"/>
    </xf>
    <xf numFmtId="0" fontId="12" fillId="0" borderId="12" xfId="1" applyFont="1" applyBorder="1">
      <alignment vertical="center"/>
    </xf>
    <xf numFmtId="0" fontId="12" fillId="0" borderId="1" xfId="1" applyFont="1" applyBorder="1">
      <alignment vertical="center"/>
    </xf>
    <xf numFmtId="0" fontId="12" fillId="0" borderId="5" xfId="1" applyFont="1" applyBorder="1">
      <alignment vertical="center"/>
    </xf>
    <xf numFmtId="177" fontId="12" fillId="0" borderId="19" xfId="1" applyNumberFormat="1" applyFont="1" applyBorder="1">
      <alignment vertical="center"/>
    </xf>
    <xf numFmtId="0" fontId="15" fillId="0" borderId="0" xfId="3" applyFont="1" applyAlignment="1">
      <alignment vertical="center"/>
    </xf>
    <xf numFmtId="0" fontId="16" fillId="0" borderId="0" xfId="3" applyFont="1" applyAlignment="1">
      <alignment vertical="center"/>
    </xf>
    <xf numFmtId="0" fontId="17" fillId="0" borderId="0" xfId="1" applyFont="1">
      <alignment vertical="center"/>
    </xf>
    <xf numFmtId="0" fontId="12" fillId="0" borderId="2"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2" fillId="0" borderId="4" xfId="1" applyFont="1" applyBorder="1" applyAlignment="1">
      <alignment horizontal="center" vertical="center"/>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0" fontId="12" fillId="0" borderId="9" xfId="1" applyFont="1" applyBorder="1" applyAlignment="1">
      <alignment horizontal="center" vertical="center"/>
    </xf>
    <xf numFmtId="0" fontId="12" fillId="0" borderId="10" xfId="1" applyFont="1" applyBorder="1">
      <alignment vertical="center"/>
    </xf>
    <xf numFmtId="0" fontId="12" fillId="0" borderId="11" xfId="1" applyFont="1" applyBorder="1">
      <alignment vertical="center"/>
    </xf>
    <xf numFmtId="0" fontId="18" fillId="0" borderId="5" xfId="1" applyFont="1" applyBorder="1">
      <alignment vertical="center"/>
    </xf>
    <xf numFmtId="0" fontId="18" fillId="0" borderId="16" xfId="1" applyFont="1" applyBorder="1">
      <alignment vertical="center"/>
    </xf>
    <xf numFmtId="176" fontId="18" fillId="0" borderId="5" xfId="2" applyNumberFormat="1" applyFont="1" applyBorder="1" applyAlignment="1">
      <alignment horizontal="center" vertical="center"/>
    </xf>
    <xf numFmtId="177" fontId="18" fillId="0" borderId="6" xfId="1" applyNumberFormat="1" applyFont="1" applyBorder="1">
      <alignment vertical="center"/>
    </xf>
    <xf numFmtId="0" fontId="18" fillId="0" borderId="5" xfId="1" applyFont="1" applyBorder="1" applyAlignment="1">
      <alignment vertical="center" wrapText="1"/>
    </xf>
    <xf numFmtId="0" fontId="18" fillId="0" borderId="2" xfId="1" applyFont="1" applyBorder="1" applyAlignment="1">
      <alignment horizontal="center" vertical="center" wrapText="1" shrinkToFit="1"/>
    </xf>
    <xf numFmtId="0" fontId="18" fillId="0" borderId="15" xfId="1" applyFont="1" applyBorder="1" applyAlignment="1">
      <alignment horizontal="center" vertical="center" wrapText="1" shrinkToFit="1"/>
    </xf>
    <xf numFmtId="0" fontId="18" fillId="0" borderId="15" xfId="1" applyFont="1" applyBorder="1" applyAlignment="1">
      <alignment horizontal="center" vertical="center" shrinkToFit="1"/>
    </xf>
    <xf numFmtId="0" fontId="18" fillId="0" borderId="3" xfId="1" applyFont="1" applyBorder="1" applyAlignment="1">
      <alignment horizontal="center" vertical="center" wrapText="1" shrinkToFit="1"/>
    </xf>
    <xf numFmtId="0" fontId="14" fillId="0" borderId="9" xfId="1" applyFont="1" applyBorder="1" applyAlignment="1">
      <alignment horizontal="center" vertical="center" wrapText="1"/>
    </xf>
    <xf numFmtId="177" fontId="14" fillId="0" borderId="19" xfId="1" applyNumberFormat="1" applyFont="1" applyBorder="1">
      <alignment vertical="center"/>
    </xf>
    <xf numFmtId="0" fontId="19" fillId="0" borderId="0" xfId="1" applyFont="1">
      <alignment vertical="center"/>
    </xf>
    <xf numFmtId="176" fontId="18" fillId="0" borderId="5" xfId="4" applyNumberFormat="1" applyFont="1" applyBorder="1" applyAlignment="1">
      <alignment horizontal="center" vertical="center"/>
    </xf>
    <xf numFmtId="0" fontId="18" fillId="0" borderId="5" xfId="1" applyFont="1" applyBorder="1" applyAlignment="1">
      <alignment horizontal="center" vertical="center"/>
    </xf>
    <xf numFmtId="0" fontId="0" fillId="0" borderId="0" xfId="1" applyFont="1" applyAlignment="1">
      <alignment horizontal="left" vertical="center" wrapText="1" shrinkToFit="1"/>
    </xf>
    <xf numFmtId="0" fontId="3" fillId="0" borderId="0" xfId="1" applyFont="1" applyAlignment="1">
      <alignment horizontal="right" vertical="center"/>
    </xf>
    <xf numFmtId="0" fontId="3" fillId="0" borderId="0" xfId="1" applyFont="1">
      <alignment vertical="center"/>
    </xf>
    <xf numFmtId="0" fontId="8" fillId="0" borderId="0" xfId="1" applyFont="1">
      <alignment vertical="center"/>
    </xf>
    <xf numFmtId="0" fontId="20" fillId="0" borderId="0" xfId="3" applyFont="1" applyAlignment="1">
      <alignment vertical="center"/>
    </xf>
    <xf numFmtId="0" fontId="8" fillId="0" borderId="0" xfId="1" applyFont="1" applyAlignment="1">
      <alignment horizontal="right" vertical="center"/>
    </xf>
    <xf numFmtId="0" fontId="3" fillId="2" borderId="0" xfId="0" applyFont="1" applyFill="1">
      <alignment vertical="center"/>
    </xf>
    <xf numFmtId="0" fontId="8" fillId="2" borderId="0" xfId="0" applyFont="1" applyFill="1">
      <alignment vertical="center"/>
    </xf>
    <xf numFmtId="0" fontId="10" fillId="2" borderId="0" xfId="0" applyFont="1" applyFill="1" applyAlignment="1">
      <alignment horizontal="center" vertical="center"/>
    </xf>
    <xf numFmtId="0" fontId="9" fillId="2" borderId="0" xfId="0" applyFont="1" applyFill="1">
      <alignment vertical="center"/>
    </xf>
    <xf numFmtId="0" fontId="9" fillId="2" borderId="0" xfId="0" applyFont="1" applyFill="1" applyAlignment="1">
      <alignment horizontal="left" vertical="center" indent="1"/>
    </xf>
    <xf numFmtId="0" fontId="9" fillId="2" borderId="0" xfId="0" applyFont="1" applyFill="1" applyAlignment="1">
      <alignment horizontal="left" vertical="center" indent="2"/>
    </xf>
    <xf numFmtId="0" fontId="22" fillId="2" borderId="0" xfId="0" applyFont="1" applyFill="1">
      <alignment vertical="center"/>
    </xf>
    <xf numFmtId="0" fontId="23" fillId="2" borderId="0" xfId="0" applyFont="1" applyFill="1">
      <alignment vertical="center"/>
    </xf>
    <xf numFmtId="0" fontId="22" fillId="2" borderId="0" xfId="0" applyFont="1" applyFill="1" applyAlignment="1">
      <alignment horizontal="left" vertical="center" indent="1"/>
    </xf>
    <xf numFmtId="0" fontId="24" fillId="2" borderId="0" xfId="0" applyFont="1" applyFill="1">
      <alignment vertical="center"/>
    </xf>
    <xf numFmtId="0" fontId="25" fillId="2" borderId="0" xfId="0" applyFont="1" applyFill="1">
      <alignment vertical="center"/>
    </xf>
    <xf numFmtId="0" fontId="26" fillId="0" borderId="0" xfId="3" applyFont="1" applyAlignment="1">
      <alignment vertical="center"/>
    </xf>
    <xf numFmtId="0" fontId="27" fillId="0" borderId="0" xfId="3" applyFont="1" applyAlignment="1">
      <alignment vertical="center"/>
    </xf>
    <xf numFmtId="0" fontId="28" fillId="0" borderId="2" xfId="3" applyFont="1" applyBorder="1" applyAlignment="1">
      <alignment horizontal="center" vertical="center"/>
    </xf>
    <xf numFmtId="0" fontId="28" fillId="0" borderId="15" xfId="3" applyFont="1" applyBorder="1" applyAlignment="1">
      <alignment horizontal="center" vertical="center"/>
    </xf>
    <xf numFmtId="0" fontId="29" fillId="2" borderId="2" xfId="3" applyFont="1" applyFill="1" applyBorder="1" applyAlignment="1">
      <alignment vertical="center"/>
    </xf>
    <xf numFmtId="0" fontId="28" fillId="0" borderId="21" xfId="3" applyFont="1" applyBorder="1" applyAlignment="1">
      <alignment horizontal="center" vertical="center"/>
    </xf>
    <xf numFmtId="3" fontId="21" fillId="0" borderId="10" xfId="3" applyNumberFormat="1" applyFont="1" applyBorder="1" applyAlignment="1">
      <alignment horizontal="center" vertical="center"/>
    </xf>
    <xf numFmtId="38" fontId="21" fillId="0" borderId="17" xfId="4" applyFont="1" applyBorder="1" applyAlignment="1">
      <alignment horizontal="center" vertical="center"/>
    </xf>
    <xf numFmtId="0" fontId="29" fillId="2" borderId="10" xfId="3" applyFont="1" applyFill="1" applyBorder="1" applyAlignment="1">
      <alignment horizontal="center" vertical="center"/>
    </xf>
    <xf numFmtId="38" fontId="28" fillId="0" borderId="22" xfId="4" applyFont="1" applyBorder="1" applyAlignment="1">
      <alignment horizontal="center" vertical="center"/>
    </xf>
    <xf numFmtId="0" fontId="28" fillId="0" borderId="1" xfId="3" applyFont="1" applyBorder="1" applyAlignment="1">
      <alignment horizontal="center" vertical="center"/>
    </xf>
    <xf numFmtId="3" fontId="21" fillId="0" borderId="9" xfId="3" applyNumberFormat="1" applyFont="1" applyBorder="1" applyAlignment="1">
      <alignment horizontal="center" vertical="center"/>
    </xf>
    <xf numFmtId="0" fontId="18" fillId="0" borderId="23" xfId="1" applyFont="1" applyBorder="1">
      <alignment vertical="center"/>
    </xf>
    <xf numFmtId="0" fontId="18" fillId="0" borderId="24" xfId="1" applyFont="1" applyBorder="1">
      <alignment vertical="center"/>
    </xf>
    <xf numFmtId="0" fontId="21" fillId="0" borderId="4" xfId="1" applyFont="1" applyBorder="1" applyAlignment="1">
      <alignment horizontal="right"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38" fontId="30" fillId="0" borderId="17" xfId="4" applyFont="1" applyBorder="1" applyAlignment="1">
      <alignment horizontal="center" vertical="center"/>
    </xf>
    <xf numFmtId="38" fontId="30" fillId="0" borderId="18" xfId="4" applyFont="1" applyBorder="1" applyAlignment="1">
      <alignment horizontal="center" vertical="center"/>
    </xf>
    <xf numFmtId="38" fontId="30" fillId="0" borderId="20" xfId="4" applyFont="1" applyBorder="1" applyAlignment="1">
      <alignment horizontal="center" vertical="center"/>
    </xf>
  </cellXfs>
  <cellStyles count="5">
    <cellStyle name="桁区切り" xfId="4" builtinId="6"/>
    <cellStyle name="桁区切り 4" xfId="2" xr:uid="{851D7025-3E9E-4A02-82EE-975FD8FE3855}"/>
    <cellStyle name="標準" xfId="0" builtinId="0"/>
    <cellStyle name="標準 2" xfId="3" xr:uid="{408F4665-277E-43B9-9196-95BF1B2C1D81}"/>
    <cellStyle name="標準 3" xfId="1" xr:uid="{6C22A377-54D4-40AE-A4D4-81DBE8E6DC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4677-DB9A-4312-86F4-C1B7C25F9C32}">
  <sheetPr>
    <tabColor rgb="FFFFFF00"/>
  </sheetPr>
  <dimension ref="A1:K46"/>
  <sheetViews>
    <sheetView tabSelected="1" view="pageBreakPreview" zoomScaleNormal="100" zoomScaleSheetLayoutView="100" workbookViewId="0"/>
  </sheetViews>
  <sheetFormatPr defaultRowHeight="18.75" x14ac:dyDescent="0.4"/>
  <cols>
    <col min="1" max="1" width="9.125" style="1" customWidth="1"/>
    <col min="2" max="2" width="5.5" style="1" customWidth="1"/>
    <col min="3" max="3" width="20.5" style="1" customWidth="1"/>
    <col min="4" max="8" width="20.625" style="1" customWidth="1"/>
    <col min="9" max="9" width="4.375" style="1" customWidth="1"/>
    <col min="10" max="10" width="12.75" style="1" customWidth="1"/>
    <col min="11" max="11" width="10.625" style="1" customWidth="1"/>
    <col min="12" max="16384" width="9" style="1"/>
  </cols>
  <sheetData>
    <row r="1" spans="2:11" ht="38.25" customHeight="1" x14ac:dyDescent="0.4">
      <c r="C1" s="7" t="s">
        <v>35</v>
      </c>
      <c r="D1" s="8"/>
      <c r="E1" s="8"/>
      <c r="F1" s="8"/>
      <c r="G1" s="8"/>
      <c r="H1" s="8"/>
    </row>
    <row r="2" spans="2:11" ht="38.25" customHeight="1" thickBot="1" x14ac:dyDescent="0.45">
      <c r="B2" s="7"/>
      <c r="C2" s="8"/>
      <c r="D2" s="8"/>
      <c r="E2" s="8"/>
      <c r="F2" s="8"/>
      <c r="G2" s="8"/>
      <c r="H2" s="8"/>
    </row>
    <row r="3" spans="2:11" ht="21.75" customHeight="1" thickBot="1" x14ac:dyDescent="0.45">
      <c r="B3" s="8"/>
      <c r="C3" s="8"/>
      <c r="D3" s="9"/>
      <c r="E3" s="72" t="s">
        <v>59</v>
      </c>
      <c r="F3" s="73"/>
      <c r="G3" s="9"/>
      <c r="H3" s="9"/>
    </row>
    <row r="4" spans="2:11" ht="50.25" customHeight="1" x14ac:dyDescent="0.4">
      <c r="B4" s="8"/>
      <c r="C4" s="10"/>
      <c r="D4" s="31" t="s">
        <v>84</v>
      </c>
      <c r="E4" s="31" t="s">
        <v>85</v>
      </c>
      <c r="F4" s="32" t="s">
        <v>86</v>
      </c>
      <c r="G4" s="33" t="s">
        <v>16</v>
      </c>
      <c r="H4" s="34" t="s">
        <v>58</v>
      </c>
      <c r="J4" s="40" t="s">
        <v>60</v>
      </c>
      <c r="K4" s="2" t="s">
        <v>17</v>
      </c>
    </row>
    <row r="5" spans="2:11" ht="24.95" customHeight="1" x14ac:dyDescent="0.4">
      <c r="B5" s="8"/>
      <c r="C5" s="71" t="s">
        <v>93</v>
      </c>
      <c r="D5" s="26"/>
      <c r="E5" s="26"/>
      <c r="F5" s="27">
        <v>43.38</v>
      </c>
      <c r="G5" s="38">
        <v>669</v>
      </c>
      <c r="H5" s="29">
        <f>ROUNDDOWN(D5+K5,0)</f>
        <v>29021</v>
      </c>
      <c r="J5" s="1">
        <f t="shared" ref="J5:J10" si="0">E5+F5</f>
        <v>43.38</v>
      </c>
      <c r="K5" s="1">
        <f>J5*G5</f>
        <v>29021.22</v>
      </c>
    </row>
    <row r="6" spans="2:11" ht="24.95" customHeight="1" x14ac:dyDescent="0.4">
      <c r="B6" s="8"/>
      <c r="C6" s="71" t="s">
        <v>49</v>
      </c>
      <c r="D6" s="26"/>
      <c r="E6" s="26"/>
      <c r="F6" s="27">
        <v>43.38</v>
      </c>
      <c r="G6" s="38">
        <v>734</v>
      </c>
      <c r="H6" s="29">
        <f>ROUNDDOWN(D6+K6,0)</f>
        <v>31840</v>
      </c>
      <c r="J6" s="1">
        <f t="shared" si="0"/>
        <v>43.38</v>
      </c>
      <c r="K6" s="1">
        <f t="shared" ref="K6:K28" si="1">J6*G6</f>
        <v>31840.920000000002</v>
      </c>
    </row>
    <row r="7" spans="2:11" ht="24.95" customHeight="1" x14ac:dyDescent="0.4">
      <c r="B7" s="8"/>
      <c r="C7" s="71" t="s">
        <v>50</v>
      </c>
      <c r="D7" s="26"/>
      <c r="E7" s="26"/>
      <c r="F7" s="27">
        <v>43.38</v>
      </c>
      <c r="G7" s="38">
        <v>1105</v>
      </c>
      <c r="H7" s="29">
        <f>ROUNDDOWN(D7+K7,0)</f>
        <v>47934</v>
      </c>
      <c r="J7" s="1">
        <f t="shared" si="0"/>
        <v>43.38</v>
      </c>
      <c r="K7" s="1">
        <f t="shared" si="1"/>
        <v>47934.9</v>
      </c>
    </row>
    <row r="8" spans="2:11" ht="24.95" customHeight="1" x14ac:dyDescent="0.4">
      <c r="B8" s="8"/>
      <c r="C8" s="71" t="s">
        <v>25</v>
      </c>
      <c r="D8" s="26"/>
      <c r="E8" s="26"/>
      <c r="F8" s="27">
        <v>43.38</v>
      </c>
      <c r="G8" s="38">
        <v>983</v>
      </c>
      <c r="H8" s="29">
        <f t="shared" ref="H8:H28" si="2">ROUNDDOWN(D8+K8,0)</f>
        <v>42642</v>
      </c>
      <c r="J8" s="1">
        <f t="shared" si="0"/>
        <v>43.38</v>
      </c>
      <c r="K8" s="1">
        <f t="shared" si="1"/>
        <v>42642.54</v>
      </c>
    </row>
    <row r="9" spans="2:11" ht="24.95" customHeight="1" x14ac:dyDescent="0.4">
      <c r="B9" s="8"/>
      <c r="C9" s="71" t="s">
        <v>47</v>
      </c>
      <c r="D9" s="26"/>
      <c r="E9" s="26"/>
      <c r="F9" s="27">
        <v>43.38</v>
      </c>
      <c r="G9" s="38">
        <v>509</v>
      </c>
      <c r="H9" s="29">
        <f t="shared" si="2"/>
        <v>22080</v>
      </c>
      <c r="J9" s="1">
        <f t="shared" si="0"/>
        <v>43.38</v>
      </c>
      <c r="K9" s="1">
        <f t="shared" si="1"/>
        <v>22080.420000000002</v>
      </c>
    </row>
    <row r="10" spans="2:11" ht="24.95" customHeight="1" x14ac:dyDescent="0.4">
      <c r="B10" s="8"/>
      <c r="C10" s="71" t="s">
        <v>48</v>
      </c>
      <c r="D10" s="26"/>
      <c r="E10" s="26"/>
      <c r="F10" s="27">
        <v>43.38</v>
      </c>
      <c r="G10" s="38">
        <v>617</v>
      </c>
      <c r="H10" s="29">
        <f t="shared" si="2"/>
        <v>26765</v>
      </c>
      <c r="J10" s="1">
        <f t="shared" si="0"/>
        <v>43.38</v>
      </c>
      <c r="K10" s="1">
        <f t="shared" si="1"/>
        <v>26765.460000000003</v>
      </c>
    </row>
    <row r="11" spans="2:11" ht="24.95" customHeight="1" x14ac:dyDescent="0.4">
      <c r="B11" s="8"/>
      <c r="C11" s="71" t="s">
        <v>18</v>
      </c>
      <c r="D11" s="26"/>
      <c r="E11" s="26"/>
      <c r="F11" s="27">
        <v>43.38</v>
      </c>
      <c r="G11" s="38">
        <v>648</v>
      </c>
      <c r="H11" s="29">
        <f t="shared" si="2"/>
        <v>28110</v>
      </c>
      <c r="J11" s="1">
        <f t="shared" ref="J11:J16" si="3">E11+F11</f>
        <v>43.38</v>
      </c>
      <c r="K11" s="1">
        <f t="shared" si="1"/>
        <v>28110.240000000002</v>
      </c>
    </row>
    <row r="12" spans="2:11" ht="24.95" customHeight="1" x14ac:dyDescent="0.4">
      <c r="B12" s="8"/>
      <c r="C12" s="71" t="s">
        <v>19</v>
      </c>
      <c r="D12" s="26"/>
      <c r="E12" s="26"/>
      <c r="F12" s="27">
        <v>43.38</v>
      </c>
      <c r="G12" s="38">
        <v>448</v>
      </c>
      <c r="H12" s="29">
        <f t="shared" si="2"/>
        <v>19434</v>
      </c>
      <c r="J12" s="1">
        <f>E12+F12</f>
        <v>43.38</v>
      </c>
      <c r="K12" s="1">
        <f t="shared" si="1"/>
        <v>19434.240000000002</v>
      </c>
    </row>
    <row r="13" spans="2:11" ht="24.95" customHeight="1" x14ac:dyDescent="0.4">
      <c r="B13" s="8"/>
      <c r="C13" s="71" t="s">
        <v>20</v>
      </c>
      <c r="D13" s="26"/>
      <c r="E13" s="26"/>
      <c r="F13" s="27">
        <v>43.38</v>
      </c>
      <c r="G13" s="38">
        <v>289</v>
      </c>
      <c r="H13" s="29">
        <f t="shared" si="2"/>
        <v>12536</v>
      </c>
      <c r="J13" s="1">
        <f t="shared" si="3"/>
        <v>43.38</v>
      </c>
      <c r="K13" s="1">
        <f t="shared" si="1"/>
        <v>12536.820000000002</v>
      </c>
    </row>
    <row r="14" spans="2:11" ht="24.95" customHeight="1" x14ac:dyDescent="0.4">
      <c r="B14" s="8"/>
      <c r="C14" s="71" t="s">
        <v>21</v>
      </c>
      <c r="D14" s="26"/>
      <c r="E14" s="26"/>
      <c r="F14" s="27">
        <v>43.38</v>
      </c>
      <c r="G14" s="38">
        <v>246</v>
      </c>
      <c r="H14" s="29">
        <f t="shared" si="2"/>
        <v>10671</v>
      </c>
      <c r="J14" s="1">
        <f>E14+F14</f>
        <v>43.38</v>
      </c>
      <c r="K14" s="1">
        <f t="shared" si="1"/>
        <v>10671.480000000001</v>
      </c>
    </row>
    <row r="15" spans="2:11" ht="24.95" customHeight="1" x14ac:dyDescent="0.4">
      <c r="B15" s="8"/>
      <c r="C15" s="71" t="s">
        <v>22</v>
      </c>
      <c r="D15" s="26"/>
      <c r="E15" s="26"/>
      <c r="F15" s="27">
        <v>43.38</v>
      </c>
      <c r="G15" s="38">
        <v>408</v>
      </c>
      <c r="H15" s="29">
        <f t="shared" si="2"/>
        <v>17699</v>
      </c>
      <c r="J15" s="1">
        <f>E15+F15</f>
        <v>43.38</v>
      </c>
      <c r="K15" s="1">
        <f t="shared" si="1"/>
        <v>17699.04</v>
      </c>
    </row>
    <row r="16" spans="2:11" ht="24.95" customHeight="1" x14ac:dyDescent="0.4">
      <c r="B16" s="8"/>
      <c r="C16" s="71" t="s">
        <v>23</v>
      </c>
      <c r="D16" s="26"/>
      <c r="E16" s="26"/>
      <c r="F16" s="27">
        <v>43.38</v>
      </c>
      <c r="G16" s="38">
        <v>519</v>
      </c>
      <c r="H16" s="29">
        <f t="shared" si="2"/>
        <v>22514</v>
      </c>
      <c r="J16" s="1">
        <f t="shared" si="3"/>
        <v>43.38</v>
      </c>
      <c r="K16" s="1">
        <f t="shared" si="1"/>
        <v>22514.22</v>
      </c>
    </row>
    <row r="17" spans="1:11" ht="24.95" customHeight="1" x14ac:dyDescent="0.4">
      <c r="B17" s="8"/>
      <c r="C17" s="71" t="s">
        <v>24</v>
      </c>
      <c r="D17" s="30"/>
      <c r="E17" s="26"/>
      <c r="F17" s="27">
        <v>43.38</v>
      </c>
      <c r="G17" s="38">
        <v>669</v>
      </c>
      <c r="H17" s="29">
        <f t="shared" si="2"/>
        <v>29021</v>
      </c>
      <c r="J17" s="1">
        <f>E17+F17</f>
        <v>43.38</v>
      </c>
      <c r="K17" s="1">
        <f t="shared" si="1"/>
        <v>29021.22</v>
      </c>
    </row>
    <row r="18" spans="1:11" ht="24.95" customHeight="1" x14ac:dyDescent="0.4">
      <c r="B18" s="8"/>
      <c r="C18" s="71" t="s">
        <v>51</v>
      </c>
      <c r="D18" s="26"/>
      <c r="E18" s="26"/>
      <c r="F18" s="27">
        <v>43.38</v>
      </c>
      <c r="G18" s="38">
        <v>734</v>
      </c>
      <c r="H18" s="29">
        <f t="shared" si="2"/>
        <v>31840</v>
      </c>
      <c r="J18" s="1">
        <f t="shared" ref="J18:J26" si="4">E18+F18</f>
        <v>43.38</v>
      </c>
      <c r="K18" s="1">
        <f t="shared" si="1"/>
        <v>31840.920000000002</v>
      </c>
    </row>
    <row r="19" spans="1:11" ht="24.95" customHeight="1" x14ac:dyDescent="0.4">
      <c r="B19" s="8"/>
      <c r="C19" s="71" t="s">
        <v>50</v>
      </c>
      <c r="D19" s="26"/>
      <c r="E19" s="26"/>
      <c r="F19" s="27">
        <v>43.38</v>
      </c>
      <c r="G19" s="38">
        <v>1105</v>
      </c>
      <c r="H19" s="29">
        <f t="shared" si="2"/>
        <v>47934</v>
      </c>
      <c r="J19" s="1">
        <f>E19+F19</f>
        <v>43.38</v>
      </c>
      <c r="K19" s="1">
        <f t="shared" si="1"/>
        <v>47934.9</v>
      </c>
    </row>
    <row r="20" spans="1:11" ht="24.95" customHeight="1" x14ac:dyDescent="0.4">
      <c r="B20" s="8"/>
      <c r="C20" s="71" t="s">
        <v>25</v>
      </c>
      <c r="D20" s="26"/>
      <c r="E20" s="26"/>
      <c r="F20" s="27">
        <v>43.38</v>
      </c>
      <c r="G20" s="38">
        <v>983</v>
      </c>
      <c r="H20" s="29">
        <f t="shared" si="2"/>
        <v>42642</v>
      </c>
      <c r="J20" s="1">
        <f>E20+F20</f>
        <v>43.38</v>
      </c>
      <c r="K20" s="1">
        <f t="shared" si="1"/>
        <v>42642.54</v>
      </c>
    </row>
    <row r="21" spans="1:11" ht="24.95" customHeight="1" x14ac:dyDescent="0.4">
      <c r="B21" s="8"/>
      <c r="C21" s="71" t="s">
        <v>47</v>
      </c>
      <c r="D21" s="26"/>
      <c r="E21" s="26"/>
      <c r="F21" s="27">
        <v>43.38</v>
      </c>
      <c r="G21" s="38">
        <v>509</v>
      </c>
      <c r="H21" s="29">
        <f t="shared" si="2"/>
        <v>22080</v>
      </c>
      <c r="J21" s="1">
        <f>E21+F21</f>
        <v>43.38</v>
      </c>
      <c r="K21" s="1">
        <f t="shared" si="1"/>
        <v>22080.420000000002</v>
      </c>
    </row>
    <row r="22" spans="1:11" ht="24.95" customHeight="1" x14ac:dyDescent="0.4">
      <c r="B22" s="8"/>
      <c r="C22" s="71" t="s">
        <v>48</v>
      </c>
      <c r="D22" s="26"/>
      <c r="E22" s="39"/>
      <c r="F22" s="27">
        <v>43.38</v>
      </c>
      <c r="G22" s="38">
        <v>617</v>
      </c>
      <c r="H22" s="29">
        <f t="shared" si="2"/>
        <v>26765</v>
      </c>
      <c r="J22" s="1">
        <f t="shared" si="4"/>
        <v>43.38</v>
      </c>
      <c r="K22" s="1">
        <f t="shared" si="1"/>
        <v>26765.460000000003</v>
      </c>
    </row>
    <row r="23" spans="1:11" ht="24.95" customHeight="1" x14ac:dyDescent="0.4">
      <c r="B23" s="8"/>
      <c r="C23" s="71" t="s">
        <v>18</v>
      </c>
      <c r="D23" s="26"/>
      <c r="E23" s="26"/>
      <c r="F23" s="27">
        <v>43.38</v>
      </c>
      <c r="G23" s="38">
        <v>648</v>
      </c>
      <c r="H23" s="29">
        <f t="shared" si="2"/>
        <v>28110</v>
      </c>
      <c r="J23" s="1">
        <f>E23+F23</f>
        <v>43.38</v>
      </c>
      <c r="K23" s="1">
        <f t="shared" si="1"/>
        <v>28110.240000000002</v>
      </c>
    </row>
    <row r="24" spans="1:11" ht="24.95" customHeight="1" x14ac:dyDescent="0.4">
      <c r="B24" s="8"/>
      <c r="C24" s="71" t="s">
        <v>19</v>
      </c>
      <c r="D24" s="26"/>
      <c r="E24" s="26"/>
      <c r="F24" s="27">
        <v>43.38</v>
      </c>
      <c r="G24" s="38">
        <v>448</v>
      </c>
      <c r="H24" s="29">
        <f t="shared" si="2"/>
        <v>19434</v>
      </c>
      <c r="J24" s="1">
        <f t="shared" si="4"/>
        <v>43.38</v>
      </c>
      <c r="K24" s="1">
        <f t="shared" si="1"/>
        <v>19434.240000000002</v>
      </c>
    </row>
    <row r="25" spans="1:11" ht="24.95" customHeight="1" x14ac:dyDescent="0.4">
      <c r="B25" s="8"/>
      <c r="C25" s="71" t="s">
        <v>20</v>
      </c>
      <c r="D25" s="26"/>
      <c r="E25" s="26"/>
      <c r="F25" s="27">
        <v>43.38</v>
      </c>
      <c r="G25" s="38">
        <v>289</v>
      </c>
      <c r="H25" s="29">
        <f t="shared" si="2"/>
        <v>12536</v>
      </c>
      <c r="J25" s="1">
        <f>E25+F25</f>
        <v>43.38</v>
      </c>
      <c r="K25" s="1">
        <f t="shared" si="1"/>
        <v>12536.820000000002</v>
      </c>
    </row>
    <row r="26" spans="1:11" ht="24.95" customHeight="1" x14ac:dyDescent="0.4">
      <c r="B26" s="8"/>
      <c r="C26" s="71" t="s">
        <v>21</v>
      </c>
      <c r="D26" s="26"/>
      <c r="E26" s="26"/>
      <c r="F26" s="27">
        <v>43.38</v>
      </c>
      <c r="G26" s="38">
        <v>246</v>
      </c>
      <c r="H26" s="29">
        <f t="shared" si="2"/>
        <v>10671</v>
      </c>
      <c r="J26" s="1">
        <f t="shared" si="4"/>
        <v>43.38</v>
      </c>
      <c r="K26" s="1">
        <f t="shared" si="1"/>
        <v>10671.480000000001</v>
      </c>
    </row>
    <row r="27" spans="1:11" ht="24.95" customHeight="1" x14ac:dyDescent="0.4">
      <c r="B27" s="8"/>
      <c r="C27" s="71" t="s">
        <v>22</v>
      </c>
      <c r="D27" s="26"/>
      <c r="E27" s="26"/>
      <c r="F27" s="27">
        <v>43.38</v>
      </c>
      <c r="G27" s="38">
        <v>408</v>
      </c>
      <c r="H27" s="29">
        <f t="shared" si="2"/>
        <v>17699</v>
      </c>
      <c r="J27" s="1">
        <f>E27+F27</f>
        <v>43.38</v>
      </c>
      <c r="K27" s="1">
        <f t="shared" si="1"/>
        <v>17699.04</v>
      </c>
    </row>
    <row r="28" spans="1:11" ht="24.95" customHeight="1" thickBot="1" x14ac:dyDescent="0.45">
      <c r="B28" s="8"/>
      <c r="C28" s="71" t="s">
        <v>23</v>
      </c>
      <c r="D28" s="26"/>
      <c r="E28" s="26"/>
      <c r="F28" s="27">
        <v>43.38</v>
      </c>
      <c r="G28" s="38">
        <v>519</v>
      </c>
      <c r="H28" s="29">
        <f t="shared" si="2"/>
        <v>22514</v>
      </c>
      <c r="J28" s="1">
        <f>E28+F28</f>
        <v>43.38</v>
      </c>
      <c r="K28" s="1">
        <f t="shared" si="1"/>
        <v>22514.22</v>
      </c>
    </row>
    <row r="29" spans="1:11" ht="39" customHeight="1" thickTop="1" thickBot="1" x14ac:dyDescent="0.45">
      <c r="B29" s="8"/>
      <c r="C29" s="35" t="s">
        <v>26</v>
      </c>
      <c r="D29" s="74" t="s">
        <v>83</v>
      </c>
      <c r="E29" s="75"/>
      <c r="F29" s="75"/>
      <c r="G29" s="76"/>
      <c r="H29" s="36">
        <f>SUM(H5:H28)</f>
        <v>622492</v>
      </c>
      <c r="I29" s="3" t="s">
        <v>27</v>
      </c>
    </row>
    <row r="30" spans="1:11" s="5" customFormat="1" ht="45.75" customHeight="1" x14ac:dyDescent="0.4">
      <c r="A30" s="4"/>
      <c r="B30" s="13"/>
      <c r="C30" s="13"/>
      <c r="D30" s="57" t="s">
        <v>80</v>
      </c>
      <c r="E30" s="57"/>
      <c r="F30" s="57"/>
      <c r="G30" s="58"/>
      <c r="H30" s="58"/>
      <c r="I30" s="4"/>
      <c r="J30" s="4"/>
      <c r="K30" s="4"/>
    </row>
    <row r="31" spans="1:11" s="5" customFormat="1" ht="7.5" customHeight="1" thickBot="1" x14ac:dyDescent="0.45">
      <c r="A31" s="4"/>
      <c r="B31" s="13"/>
      <c r="C31" s="13"/>
      <c r="D31" s="58"/>
      <c r="E31" s="58"/>
      <c r="F31" s="58"/>
      <c r="G31" s="58"/>
      <c r="H31" s="58"/>
      <c r="I31" s="4"/>
      <c r="J31" s="4"/>
      <c r="K31" s="4"/>
    </row>
    <row r="32" spans="1:11" s="5" customFormat="1" ht="24.95" customHeight="1" x14ac:dyDescent="0.4">
      <c r="A32" s="4"/>
      <c r="B32" s="13"/>
      <c r="C32" s="67" t="s">
        <v>28</v>
      </c>
      <c r="D32" s="59" t="s">
        <v>29</v>
      </c>
      <c r="E32" s="60" t="s">
        <v>36</v>
      </c>
      <c r="F32" s="61"/>
      <c r="G32" s="61"/>
      <c r="H32" s="62" t="s">
        <v>30</v>
      </c>
      <c r="I32" s="4"/>
      <c r="J32" s="4"/>
    </row>
    <row r="33" spans="1:11" s="5" customFormat="1" ht="24.95" customHeight="1" thickBot="1" x14ac:dyDescent="0.45">
      <c r="A33" s="4"/>
      <c r="B33" s="13"/>
      <c r="C33" s="68">
        <f>H29</f>
        <v>622492</v>
      </c>
      <c r="D33" s="63">
        <f>'算定内訳書（厨房）'!H29</f>
        <v>373920</v>
      </c>
      <c r="E33" s="64">
        <f>'算定内訳書（空調系統）'!H29</f>
        <v>795576</v>
      </c>
      <c r="F33" s="65">
        <v>100</v>
      </c>
      <c r="G33" s="65">
        <v>110</v>
      </c>
      <c r="H33" s="66">
        <f>ROUNDDOWN((C33+D33+E33)*100/110,0)</f>
        <v>1629080</v>
      </c>
      <c r="I33" s="4"/>
      <c r="J33" s="4"/>
    </row>
    <row r="34" spans="1:11" s="6" customFormat="1" x14ac:dyDescent="0.4">
      <c r="A34" s="1"/>
      <c r="B34" s="1"/>
      <c r="C34" s="1"/>
      <c r="D34" s="1"/>
      <c r="E34" s="1"/>
      <c r="F34" s="1"/>
      <c r="G34" s="1"/>
      <c r="H34" s="1"/>
      <c r="I34" s="1"/>
      <c r="J34" s="1"/>
      <c r="K34" s="1"/>
    </row>
    <row r="36" spans="1:11" x14ac:dyDescent="0.4">
      <c r="C36" s="44" t="s">
        <v>73</v>
      </c>
    </row>
    <row r="37" spans="1:11" x14ac:dyDescent="0.4">
      <c r="F37" s="45" t="s">
        <v>75</v>
      </c>
      <c r="G37" s="41" t="s">
        <v>74</v>
      </c>
    </row>
    <row r="38" spans="1:11" x14ac:dyDescent="0.4">
      <c r="C38" s="44"/>
      <c r="F38" s="45"/>
      <c r="G38" s="41"/>
    </row>
    <row r="39" spans="1:11" x14ac:dyDescent="0.4">
      <c r="C39" s="44"/>
      <c r="F39" s="45"/>
      <c r="G39" s="41"/>
    </row>
    <row r="40" spans="1:11" x14ac:dyDescent="0.4">
      <c r="G40" s="41" t="s">
        <v>68</v>
      </c>
    </row>
    <row r="41" spans="1:11" x14ac:dyDescent="0.4">
      <c r="G41" s="41"/>
    </row>
    <row r="42" spans="1:11" x14ac:dyDescent="0.4">
      <c r="G42" s="41"/>
    </row>
    <row r="43" spans="1:11" x14ac:dyDescent="0.4">
      <c r="G43" s="41" t="s">
        <v>67</v>
      </c>
      <c r="K43" s="42" t="s">
        <v>70</v>
      </c>
    </row>
    <row r="44" spans="1:11" x14ac:dyDescent="0.4">
      <c r="G44" s="41"/>
      <c r="K44" s="42"/>
    </row>
    <row r="45" spans="1:11" x14ac:dyDescent="0.4">
      <c r="G45" s="41"/>
      <c r="K45" s="42"/>
    </row>
    <row r="46" spans="1:11" x14ac:dyDescent="0.4">
      <c r="G46" s="41" t="s">
        <v>69</v>
      </c>
      <c r="K46" s="42" t="s">
        <v>70</v>
      </c>
    </row>
  </sheetData>
  <mergeCells count="2">
    <mergeCell ref="E3:F3"/>
    <mergeCell ref="D29:G29"/>
  </mergeCells>
  <phoneticPr fontId="2"/>
  <pageMargins left="0.23622047244094491" right="0.23622047244094491" top="0.74803149606299213" bottom="0.74803149606299213"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CB3C-0188-4191-9962-803902235E62}">
  <sheetPr>
    <tabColor rgb="FFFFFF00"/>
  </sheetPr>
  <dimension ref="B1:M42"/>
  <sheetViews>
    <sheetView view="pageBreakPreview" zoomScaleNormal="100" zoomScaleSheetLayoutView="100" workbookViewId="0"/>
  </sheetViews>
  <sheetFormatPr defaultRowHeight="18.75" x14ac:dyDescent="0.4"/>
  <cols>
    <col min="1" max="1" width="9" style="1" customWidth="1"/>
    <col min="2" max="2" width="5.5" style="1" customWidth="1"/>
    <col min="3" max="8" width="20.625" style="1" customWidth="1"/>
    <col min="9" max="9" width="4.375" style="1" customWidth="1"/>
    <col min="10" max="10" width="12.625" style="1" customWidth="1"/>
    <col min="11" max="13" width="10.625" style="1" customWidth="1"/>
    <col min="14" max="16384" width="9" style="1"/>
  </cols>
  <sheetData>
    <row r="1" spans="2:13" ht="38.25" customHeight="1" x14ac:dyDescent="0.4">
      <c r="C1" s="7" t="s">
        <v>34</v>
      </c>
      <c r="D1" s="8"/>
      <c r="E1" s="8"/>
      <c r="F1" s="8"/>
      <c r="G1" s="8"/>
      <c r="H1" s="8"/>
      <c r="I1" s="8"/>
    </row>
    <row r="2" spans="2:13" ht="38.25" customHeight="1" thickBot="1" x14ac:dyDescent="0.45">
      <c r="B2" s="7"/>
      <c r="C2" s="8"/>
      <c r="D2" s="8"/>
      <c r="E2" s="8"/>
      <c r="F2" s="8"/>
      <c r="G2" s="8"/>
      <c r="H2" s="8"/>
      <c r="I2" s="8"/>
    </row>
    <row r="3" spans="2:13" ht="21.75" customHeight="1" thickBot="1" x14ac:dyDescent="0.45">
      <c r="B3" s="8"/>
      <c r="C3" s="8"/>
      <c r="D3" s="9"/>
      <c r="E3" s="72" t="s">
        <v>61</v>
      </c>
      <c r="F3" s="73"/>
      <c r="G3" s="9"/>
      <c r="H3" s="9"/>
      <c r="I3" s="8"/>
    </row>
    <row r="4" spans="2:13" ht="50.25" customHeight="1" x14ac:dyDescent="0.4">
      <c r="B4" s="8"/>
      <c r="C4" s="10"/>
      <c r="D4" s="31" t="s">
        <v>87</v>
      </c>
      <c r="E4" s="31" t="s">
        <v>88</v>
      </c>
      <c r="F4" s="32" t="s">
        <v>86</v>
      </c>
      <c r="G4" s="33" t="s">
        <v>16</v>
      </c>
      <c r="H4" s="34" t="s">
        <v>63</v>
      </c>
      <c r="I4" s="8"/>
      <c r="J4" s="40" t="s">
        <v>62</v>
      </c>
      <c r="K4" s="2" t="s">
        <v>17</v>
      </c>
      <c r="L4" s="2"/>
      <c r="M4" s="2"/>
    </row>
    <row r="5" spans="2:13" ht="24.95" customHeight="1" x14ac:dyDescent="0.4">
      <c r="B5" s="8"/>
      <c r="C5" s="71" t="s">
        <v>93</v>
      </c>
      <c r="D5" s="26"/>
      <c r="E5" s="26"/>
      <c r="F5" s="27">
        <v>43.38</v>
      </c>
      <c r="G5" s="28">
        <v>379</v>
      </c>
      <c r="H5" s="29">
        <f t="shared" ref="H5:H22" si="0">ROUNDDOWN(D5+K5,0)</f>
        <v>16441</v>
      </c>
      <c r="I5" s="8"/>
      <c r="J5" s="1">
        <f>E5+F5</f>
        <v>43.38</v>
      </c>
      <c r="K5" s="1">
        <f>J5*G5</f>
        <v>16441.02</v>
      </c>
    </row>
    <row r="6" spans="2:13" ht="24.95" customHeight="1" x14ac:dyDescent="0.4">
      <c r="B6" s="8"/>
      <c r="C6" s="71" t="s">
        <v>49</v>
      </c>
      <c r="D6" s="26"/>
      <c r="E6" s="26"/>
      <c r="F6" s="27">
        <v>43.38</v>
      </c>
      <c r="G6" s="28">
        <v>307</v>
      </c>
      <c r="H6" s="29">
        <f t="shared" si="0"/>
        <v>13317</v>
      </c>
      <c r="I6" s="8"/>
      <c r="J6" s="1">
        <f t="shared" ref="J6:J28" si="1">E6+F6</f>
        <v>43.38</v>
      </c>
      <c r="K6" s="1">
        <f t="shared" ref="K6:K28" si="2">J6*G6</f>
        <v>13317.660000000002</v>
      </c>
    </row>
    <row r="7" spans="2:13" ht="24.95" customHeight="1" x14ac:dyDescent="0.4">
      <c r="B7" s="8"/>
      <c r="C7" s="71" t="s">
        <v>50</v>
      </c>
      <c r="D7" s="26"/>
      <c r="E7" s="26"/>
      <c r="F7" s="27">
        <v>43.38</v>
      </c>
      <c r="G7" s="28">
        <v>416</v>
      </c>
      <c r="H7" s="29">
        <f t="shared" si="0"/>
        <v>18046</v>
      </c>
      <c r="I7" s="8"/>
      <c r="J7" s="1">
        <f t="shared" si="1"/>
        <v>43.38</v>
      </c>
      <c r="K7" s="1">
        <f t="shared" si="2"/>
        <v>18046.080000000002</v>
      </c>
    </row>
    <row r="8" spans="2:13" ht="24.95" customHeight="1" x14ac:dyDescent="0.4">
      <c r="B8" s="8"/>
      <c r="C8" s="71" t="s">
        <v>25</v>
      </c>
      <c r="D8" s="26"/>
      <c r="E8" s="26"/>
      <c r="F8" s="27">
        <v>43.38</v>
      </c>
      <c r="G8" s="28">
        <v>392</v>
      </c>
      <c r="H8" s="29">
        <f t="shared" si="0"/>
        <v>17004</v>
      </c>
      <c r="I8" s="8"/>
      <c r="J8" s="1">
        <f t="shared" si="1"/>
        <v>43.38</v>
      </c>
      <c r="K8" s="1">
        <f t="shared" si="2"/>
        <v>17004.960000000003</v>
      </c>
    </row>
    <row r="9" spans="2:13" ht="24.95" customHeight="1" x14ac:dyDescent="0.4">
      <c r="B9" s="8"/>
      <c r="C9" s="71" t="s">
        <v>47</v>
      </c>
      <c r="D9" s="26"/>
      <c r="E9" s="26"/>
      <c r="F9" s="27">
        <v>43.38</v>
      </c>
      <c r="G9" s="28">
        <v>307</v>
      </c>
      <c r="H9" s="29">
        <f t="shared" si="0"/>
        <v>13317</v>
      </c>
      <c r="I9" s="8"/>
      <c r="J9" s="1">
        <f t="shared" si="1"/>
        <v>43.38</v>
      </c>
      <c r="K9" s="1">
        <f t="shared" si="2"/>
        <v>13317.660000000002</v>
      </c>
    </row>
    <row r="10" spans="2:13" ht="24.95" customHeight="1" x14ac:dyDescent="0.4">
      <c r="B10" s="8"/>
      <c r="C10" s="71" t="s">
        <v>48</v>
      </c>
      <c r="D10" s="26"/>
      <c r="E10" s="26"/>
      <c r="F10" s="27">
        <v>43.38</v>
      </c>
      <c r="G10" s="28">
        <v>386</v>
      </c>
      <c r="H10" s="29">
        <f t="shared" si="0"/>
        <v>16744</v>
      </c>
      <c r="I10" s="8"/>
      <c r="J10" s="1">
        <f t="shared" si="1"/>
        <v>43.38</v>
      </c>
      <c r="K10" s="1">
        <f t="shared" si="2"/>
        <v>16744.68</v>
      </c>
    </row>
    <row r="11" spans="2:13" ht="24.95" customHeight="1" x14ac:dyDescent="0.4">
      <c r="B11" s="8"/>
      <c r="C11" s="71" t="s">
        <v>18</v>
      </c>
      <c r="D11" s="26"/>
      <c r="E11" s="26"/>
      <c r="F11" s="27">
        <v>43.38</v>
      </c>
      <c r="G11" s="28">
        <v>389</v>
      </c>
      <c r="H11" s="29">
        <f t="shared" si="0"/>
        <v>16874</v>
      </c>
      <c r="I11" s="8"/>
      <c r="J11" s="1">
        <f t="shared" si="1"/>
        <v>43.38</v>
      </c>
      <c r="K11" s="1">
        <f t="shared" si="2"/>
        <v>16874.82</v>
      </c>
    </row>
    <row r="12" spans="2:13" ht="24.95" customHeight="1" x14ac:dyDescent="0.4">
      <c r="B12" s="8"/>
      <c r="C12" s="71" t="s">
        <v>19</v>
      </c>
      <c r="D12" s="26"/>
      <c r="E12" s="26"/>
      <c r="F12" s="27">
        <v>43.38</v>
      </c>
      <c r="G12" s="28">
        <v>348</v>
      </c>
      <c r="H12" s="29">
        <f t="shared" si="0"/>
        <v>15096</v>
      </c>
      <c r="I12" s="8"/>
      <c r="J12" s="1">
        <f t="shared" si="1"/>
        <v>43.38</v>
      </c>
      <c r="K12" s="1">
        <f t="shared" si="2"/>
        <v>15096.240000000002</v>
      </c>
    </row>
    <row r="13" spans="2:13" ht="24.95" customHeight="1" x14ac:dyDescent="0.4">
      <c r="B13" s="8"/>
      <c r="C13" s="71" t="s">
        <v>20</v>
      </c>
      <c r="D13" s="26"/>
      <c r="E13" s="26"/>
      <c r="F13" s="27">
        <v>43.38</v>
      </c>
      <c r="G13" s="28">
        <v>313</v>
      </c>
      <c r="H13" s="29">
        <f t="shared" si="0"/>
        <v>13577</v>
      </c>
      <c r="I13" s="8"/>
      <c r="J13" s="1">
        <f t="shared" si="1"/>
        <v>43.38</v>
      </c>
      <c r="K13" s="1">
        <f t="shared" si="2"/>
        <v>13577.94</v>
      </c>
    </row>
    <row r="14" spans="2:13" ht="24.95" customHeight="1" x14ac:dyDescent="0.4">
      <c r="B14" s="8"/>
      <c r="C14" s="71" t="s">
        <v>21</v>
      </c>
      <c r="D14" s="26"/>
      <c r="E14" s="26"/>
      <c r="F14" s="27">
        <v>43.38</v>
      </c>
      <c r="G14" s="28">
        <v>305</v>
      </c>
      <c r="H14" s="29">
        <f t="shared" si="0"/>
        <v>13230</v>
      </c>
      <c r="I14" s="8"/>
      <c r="J14" s="1">
        <f t="shared" si="1"/>
        <v>43.38</v>
      </c>
      <c r="K14" s="1">
        <f t="shared" si="2"/>
        <v>13230.900000000001</v>
      </c>
    </row>
    <row r="15" spans="2:13" ht="24.95" customHeight="1" x14ac:dyDescent="0.4">
      <c r="B15" s="8"/>
      <c r="C15" s="71" t="s">
        <v>22</v>
      </c>
      <c r="D15" s="26"/>
      <c r="E15" s="26"/>
      <c r="F15" s="27">
        <v>43.38</v>
      </c>
      <c r="G15" s="28">
        <v>363</v>
      </c>
      <c r="H15" s="29">
        <f t="shared" si="0"/>
        <v>15746</v>
      </c>
      <c r="I15" s="8"/>
      <c r="J15" s="1">
        <f t="shared" si="1"/>
        <v>43.38</v>
      </c>
      <c r="K15" s="1">
        <f t="shared" si="2"/>
        <v>15746.94</v>
      </c>
    </row>
    <row r="16" spans="2:13" ht="24.95" customHeight="1" x14ac:dyDescent="0.4">
      <c r="B16" s="8"/>
      <c r="C16" s="71" t="s">
        <v>23</v>
      </c>
      <c r="D16" s="26"/>
      <c r="E16" s="26"/>
      <c r="F16" s="27">
        <v>43.38</v>
      </c>
      <c r="G16" s="28">
        <v>405</v>
      </c>
      <c r="H16" s="29">
        <f t="shared" si="0"/>
        <v>17568</v>
      </c>
      <c r="I16" s="8"/>
      <c r="J16" s="1">
        <f t="shared" si="1"/>
        <v>43.38</v>
      </c>
      <c r="K16" s="1">
        <f t="shared" si="2"/>
        <v>17568.900000000001</v>
      </c>
    </row>
    <row r="17" spans="2:11" ht="24.95" customHeight="1" x14ac:dyDescent="0.4">
      <c r="B17" s="8"/>
      <c r="C17" s="71" t="s">
        <v>24</v>
      </c>
      <c r="D17" s="30"/>
      <c r="E17" s="26"/>
      <c r="F17" s="27">
        <v>43.38</v>
      </c>
      <c r="G17" s="28">
        <v>379</v>
      </c>
      <c r="H17" s="29">
        <f t="shared" si="0"/>
        <v>16441</v>
      </c>
      <c r="I17" s="8"/>
      <c r="J17" s="1">
        <f t="shared" si="1"/>
        <v>43.38</v>
      </c>
      <c r="K17" s="1">
        <f t="shared" si="2"/>
        <v>16441.02</v>
      </c>
    </row>
    <row r="18" spans="2:11" ht="24.95" customHeight="1" x14ac:dyDescent="0.4">
      <c r="B18" s="8"/>
      <c r="C18" s="71" t="s">
        <v>51</v>
      </c>
      <c r="D18" s="26"/>
      <c r="E18" s="26"/>
      <c r="F18" s="27">
        <v>43.38</v>
      </c>
      <c r="G18" s="28">
        <v>307</v>
      </c>
      <c r="H18" s="29">
        <f t="shared" si="0"/>
        <v>13317</v>
      </c>
      <c r="I18" s="8"/>
      <c r="J18" s="1">
        <f t="shared" si="1"/>
        <v>43.38</v>
      </c>
      <c r="K18" s="1">
        <f t="shared" si="2"/>
        <v>13317.660000000002</v>
      </c>
    </row>
    <row r="19" spans="2:11" ht="24.95" customHeight="1" x14ac:dyDescent="0.4">
      <c r="B19" s="8"/>
      <c r="C19" s="71" t="s">
        <v>50</v>
      </c>
      <c r="D19" s="26"/>
      <c r="E19" s="26"/>
      <c r="F19" s="27">
        <v>43.38</v>
      </c>
      <c r="G19" s="28">
        <v>416</v>
      </c>
      <c r="H19" s="29">
        <f t="shared" si="0"/>
        <v>18046</v>
      </c>
      <c r="I19" s="8"/>
      <c r="J19" s="1">
        <f t="shared" si="1"/>
        <v>43.38</v>
      </c>
      <c r="K19" s="1">
        <f t="shared" si="2"/>
        <v>18046.080000000002</v>
      </c>
    </row>
    <row r="20" spans="2:11" ht="24.95" customHeight="1" x14ac:dyDescent="0.4">
      <c r="B20" s="8"/>
      <c r="C20" s="71" t="s">
        <v>25</v>
      </c>
      <c r="D20" s="26"/>
      <c r="E20" s="26"/>
      <c r="F20" s="27">
        <v>43.38</v>
      </c>
      <c r="G20" s="28">
        <v>392</v>
      </c>
      <c r="H20" s="29">
        <f t="shared" si="0"/>
        <v>17004</v>
      </c>
      <c r="I20" s="8"/>
      <c r="J20" s="1">
        <f t="shared" si="1"/>
        <v>43.38</v>
      </c>
      <c r="K20" s="1">
        <f t="shared" si="2"/>
        <v>17004.960000000003</v>
      </c>
    </row>
    <row r="21" spans="2:11" ht="24.95" customHeight="1" x14ac:dyDescent="0.4">
      <c r="B21" s="8"/>
      <c r="C21" s="71" t="s">
        <v>47</v>
      </c>
      <c r="D21" s="26"/>
      <c r="E21" s="26"/>
      <c r="F21" s="27">
        <v>43.38</v>
      </c>
      <c r="G21" s="28">
        <v>307</v>
      </c>
      <c r="H21" s="29">
        <f t="shared" si="0"/>
        <v>13317</v>
      </c>
      <c r="I21" s="8"/>
      <c r="J21" s="1">
        <f t="shared" si="1"/>
        <v>43.38</v>
      </c>
      <c r="K21" s="1">
        <f t="shared" si="2"/>
        <v>13317.660000000002</v>
      </c>
    </row>
    <row r="22" spans="2:11" ht="24.95" customHeight="1" x14ac:dyDescent="0.4">
      <c r="B22" s="8"/>
      <c r="C22" s="71" t="s">
        <v>48</v>
      </c>
      <c r="D22" s="26"/>
      <c r="E22" s="26"/>
      <c r="F22" s="27">
        <v>43.38</v>
      </c>
      <c r="G22" s="28">
        <v>386</v>
      </c>
      <c r="H22" s="29">
        <f t="shared" si="0"/>
        <v>16744</v>
      </c>
      <c r="I22" s="8"/>
      <c r="J22" s="1">
        <f t="shared" si="1"/>
        <v>43.38</v>
      </c>
      <c r="K22" s="1">
        <f t="shared" si="2"/>
        <v>16744.68</v>
      </c>
    </row>
    <row r="23" spans="2:11" ht="24.95" customHeight="1" x14ac:dyDescent="0.4">
      <c r="B23" s="8"/>
      <c r="C23" s="71" t="s">
        <v>18</v>
      </c>
      <c r="D23" s="26"/>
      <c r="E23" s="26"/>
      <c r="F23" s="27">
        <v>43.38</v>
      </c>
      <c r="G23" s="28">
        <v>389</v>
      </c>
      <c r="H23" s="29">
        <f t="shared" ref="H23" si="3">ROUNDDOWN(D23+K23,0)</f>
        <v>16874</v>
      </c>
      <c r="I23" s="8"/>
      <c r="J23" s="1">
        <f t="shared" si="1"/>
        <v>43.38</v>
      </c>
      <c r="K23" s="1">
        <f t="shared" si="2"/>
        <v>16874.82</v>
      </c>
    </row>
    <row r="24" spans="2:11" ht="24.95" customHeight="1" x14ac:dyDescent="0.4">
      <c r="B24" s="8"/>
      <c r="C24" s="71" t="s">
        <v>19</v>
      </c>
      <c r="D24" s="26"/>
      <c r="E24" s="26"/>
      <c r="F24" s="27">
        <v>43.38</v>
      </c>
      <c r="G24" s="28">
        <v>348</v>
      </c>
      <c r="H24" s="29">
        <f>ROUNDDOWN(D24+K24,0)</f>
        <v>15096</v>
      </c>
      <c r="I24" s="8"/>
      <c r="J24" s="1">
        <f t="shared" si="1"/>
        <v>43.38</v>
      </c>
      <c r="K24" s="1">
        <f t="shared" si="2"/>
        <v>15096.240000000002</v>
      </c>
    </row>
    <row r="25" spans="2:11" ht="24.95" customHeight="1" x14ac:dyDescent="0.4">
      <c r="B25" s="8"/>
      <c r="C25" s="71" t="s">
        <v>20</v>
      </c>
      <c r="D25" s="26"/>
      <c r="E25" s="26"/>
      <c r="F25" s="27">
        <v>43.38</v>
      </c>
      <c r="G25" s="28">
        <v>313</v>
      </c>
      <c r="H25" s="29">
        <f>ROUNDDOWN(D25+K25,0)</f>
        <v>13577</v>
      </c>
      <c r="I25" s="8"/>
      <c r="J25" s="1">
        <f t="shared" si="1"/>
        <v>43.38</v>
      </c>
      <c r="K25" s="1">
        <f t="shared" si="2"/>
        <v>13577.94</v>
      </c>
    </row>
    <row r="26" spans="2:11" ht="24.95" customHeight="1" x14ac:dyDescent="0.4">
      <c r="B26" s="8"/>
      <c r="C26" s="71" t="s">
        <v>21</v>
      </c>
      <c r="D26" s="26"/>
      <c r="E26" s="26"/>
      <c r="F26" s="27">
        <v>43.38</v>
      </c>
      <c r="G26" s="28">
        <v>305</v>
      </c>
      <c r="H26" s="29">
        <f>ROUNDDOWN(D26+K26,0)</f>
        <v>13230</v>
      </c>
      <c r="I26" s="8"/>
      <c r="J26" s="1">
        <f t="shared" si="1"/>
        <v>43.38</v>
      </c>
      <c r="K26" s="1">
        <f t="shared" si="2"/>
        <v>13230.900000000001</v>
      </c>
    </row>
    <row r="27" spans="2:11" ht="24.95" customHeight="1" x14ac:dyDescent="0.4">
      <c r="B27" s="8"/>
      <c r="C27" s="71" t="s">
        <v>22</v>
      </c>
      <c r="D27" s="26"/>
      <c r="E27" s="26"/>
      <c r="F27" s="27">
        <v>43.38</v>
      </c>
      <c r="G27" s="28">
        <v>363</v>
      </c>
      <c r="H27" s="29">
        <f>ROUNDDOWN(D27+K27,0)</f>
        <v>15746</v>
      </c>
      <c r="I27" s="8"/>
      <c r="J27" s="1">
        <f t="shared" si="1"/>
        <v>43.38</v>
      </c>
      <c r="K27" s="1">
        <f t="shared" si="2"/>
        <v>15746.94</v>
      </c>
    </row>
    <row r="28" spans="2:11" ht="24.95" customHeight="1" thickBot="1" x14ac:dyDescent="0.45">
      <c r="B28" s="8"/>
      <c r="C28" s="71" t="s">
        <v>23</v>
      </c>
      <c r="D28" s="26"/>
      <c r="E28" s="26"/>
      <c r="F28" s="27">
        <v>43.38</v>
      </c>
      <c r="G28" s="28">
        <v>405</v>
      </c>
      <c r="H28" s="29">
        <f>ROUNDDOWN(D28+K28,0)</f>
        <v>17568</v>
      </c>
      <c r="I28" s="8"/>
      <c r="J28" s="1">
        <f t="shared" si="1"/>
        <v>43.38</v>
      </c>
      <c r="K28" s="1">
        <f t="shared" si="2"/>
        <v>17568.900000000001</v>
      </c>
    </row>
    <row r="29" spans="2:11" ht="39" customHeight="1" thickTop="1" thickBot="1" x14ac:dyDescent="0.45">
      <c r="B29" s="8"/>
      <c r="C29" s="35" t="s">
        <v>26</v>
      </c>
      <c r="D29" s="74" t="s">
        <v>82</v>
      </c>
      <c r="E29" s="75"/>
      <c r="F29" s="75"/>
      <c r="G29" s="76"/>
      <c r="H29" s="36">
        <f>SUM(H5:H28)</f>
        <v>373920</v>
      </c>
      <c r="I29" s="15" t="s">
        <v>31</v>
      </c>
    </row>
    <row r="30" spans="2:11" s="4" customFormat="1" ht="45.75" customHeight="1" x14ac:dyDescent="0.4">
      <c r="B30" s="13"/>
      <c r="C30" s="13"/>
      <c r="D30" s="14"/>
      <c r="E30" s="14"/>
      <c r="F30" s="14"/>
      <c r="G30" s="13"/>
      <c r="H30" s="13"/>
      <c r="I30" s="13"/>
    </row>
    <row r="31" spans="2:11" s="4" customFormat="1" ht="7.5" customHeight="1" x14ac:dyDescent="0.4"/>
    <row r="32" spans="2:11" s="4" customFormat="1" ht="24.95" customHeight="1" x14ac:dyDescent="0.4">
      <c r="C32" s="44" t="s">
        <v>73</v>
      </c>
      <c r="D32" s="1"/>
      <c r="E32" s="1"/>
      <c r="F32" s="1"/>
      <c r="G32" s="1"/>
      <c r="H32" s="1"/>
      <c r="I32" s="1"/>
      <c r="J32" s="1"/>
      <c r="K32" s="1"/>
    </row>
    <row r="33" spans="3:11" s="4" customFormat="1" ht="24.95" customHeight="1" x14ac:dyDescent="0.4">
      <c r="C33" s="1"/>
      <c r="D33" s="1"/>
      <c r="E33" s="1"/>
      <c r="F33" s="45" t="s">
        <v>75</v>
      </c>
      <c r="G33" s="41" t="s">
        <v>74</v>
      </c>
      <c r="H33" s="1"/>
      <c r="I33" s="1"/>
      <c r="J33" s="1"/>
      <c r="K33" s="1"/>
    </row>
    <row r="34" spans="3:11" x14ac:dyDescent="0.4">
      <c r="C34" s="44"/>
      <c r="F34" s="45"/>
      <c r="G34" s="41"/>
    </row>
    <row r="35" spans="3:11" x14ac:dyDescent="0.4">
      <c r="C35" s="44"/>
      <c r="F35" s="45"/>
      <c r="G35" s="41"/>
    </row>
    <row r="36" spans="3:11" x14ac:dyDescent="0.4">
      <c r="G36" s="41" t="s">
        <v>68</v>
      </c>
    </row>
    <row r="37" spans="3:11" x14ac:dyDescent="0.4">
      <c r="G37" s="41"/>
    </row>
    <row r="38" spans="3:11" x14ac:dyDescent="0.4">
      <c r="G38" s="41"/>
    </row>
    <row r="39" spans="3:11" x14ac:dyDescent="0.4">
      <c r="G39" s="41" t="s">
        <v>67</v>
      </c>
      <c r="K39" s="42" t="s">
        <v>70</v>
      </c>
    </row>
    <row r="40" spans="3:11" x14ac:dyDescent="0.4">
      <c r="G40" s="41"/>
      <c r="K40" s="42"/>
    </row>
    <row r="41" spans="3:11" x14ac:dyDescent="0.4">
      <c r="G41" s="41"/>
      <c r="K41" s="42"/>
    </row>
    <row r="42" spans="3:11" x14ac:dyDescent="0.4">
      <c r="G42" s="41" t="s">
        <v>69</v>
      </c>
      <c r="K42" s="42" t="s">
        <v>70</v>
      </c>
    </row>
  </sheetData>
  <mergeCells count="2">
    <mergeCell ref="E3:F3"/>
    <mergeCell ref="D29:G29"/>
  </mergeCells>
  <phoneticPr fontId="2"/>
  <pageMargins left="0.25" right="0.25"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A4C3-CDB3-42D8-B384-4216C9F267B4}">
  <sheetPr>
    <tabColor rgb="FFFFFF00"/>
  </sheetPr>
  <dimension ref="B1:K42"/>
  <sheetViews>
    <sheetView view="pageBreakPreview" zoomScaleNormal="100" zoomScaleSheetLayoutView="100" workbookViewId="0"/>
  </sheetViews>
  <sheetFormatPr defaultRowHeight="18.75" x14ac:dyDescent="0.4"/>
  <cols>
    <col min="1" max="1" width="9" style="1"/>
    <col min="2" max="2" width="5.5" style="1" customWidth="1"/>
    <col min="3" max="8" width="20.625" style="1" customWidth="1"/>
    <col min="9" max="9" width="4.375" style="1" customWidth="1"/>
    <col min="10" max="10" width="12.5" style="1" customWidth="1"/>
    <col min="11" max="11" width="10.625" style="1" customWidth="1"/>
    <col min="12" max="16384" width="9" style="1"/>
  </cols>
  <sheetData>
    <row r="1" spans="2:11" ht="38.25" customHeight="1" x14ac:dyDescent="0.4">
      <c r="C1" s="7" t="s">
        <v>32</v>
      </c>
      <c r="D1" s="8"/>
      <c r="E1" s="8"/>
      <c r="F1" s="8"/>
      <c r="G1" s="8"/>
      <c r="H1" s="8"/>
    </row>
    <row r="2" spans="2:11" ht="38.25" customHeight="1" thickBot="1" x14ac:dyDescent="0.45">
      <c r="B2" s="7"/>
      <c r="C2" s="8"/>
      <c r="D2" s="8"/>
      <c r="E2" s="8"/>
      <c r="F2" s="8"/>
      <c r="G2" s="8"/>
      <c r="H2" s="8"/>
    </row>
    <row r="3" spans="2:11" ht="21.75" customHeight="1" thickBot="1" x14ac:dyDescent="0.45">
      <c r="B3" s="8"/>
      <c r="C3" s="8"/>
      <c r="D3" s="9"/>
      <c r="E3" s="72" t="s">
        <v>64</v>
      </c>
      <c r="F3" s="73"/>
      <c r="G3" s="9"/>
      <c r="H3" s="9"/>
    </row>
    <row r="4" spans="2:11" ht="50.25" customHeight="1" x14ac:dyDescent="0.4">
      <c r="B4" s="8"/>
      <c r="C4" s="10"/>
      <c r="D4" s="31" t="s">
        <v>89</v>
      </c>
      <c r="E4" s="31" t="s">
        <v>90</v>
      </c>
      <c r="F4" s="32" t="s">
        <v>86</v>
      </c>
      <c r="G4" s="33" t="s">
        <v>16</v>
      </c>
      <c r="H4" s="34" t="s">
        <v>65</v>
      </c>
      <c r="J4" s="40" t="s">
        <v>66</v>
      </c>
      <c r="K4" s="2" t="s">
        <v>17</v>
      </c>
    </row>
    <row r="5" spans="2:11" ht="24.95" customHeight="1" x14ac:dyDescent="0.4">
      <c r="B5" s="8"/>
      <c r="C5" s="71" t="s">
        <v>93</v>
      </c>
      <c r="D5" s="26"/>
      <c r="E5" s="26"/>
      <c r="F5" s="27">
        <v>43.38</v>
      </c>
      <c r="G5" s="38">
        <v>627</v>
      </c>
      <c r="H5" s="29">
        <f>ROUNDDOWN(D5+K5,0)</f>
        <v>27199</v>
      </c>
      <c r="J5" s="1">
        <f>E5+F5</f>
        <v>43.38</v>
      </c>
      <c r="K5" s="1">
        <f>J5*G5</f>
        <v>27199.260000000002</v>
      </c>
    </row>
    <row r="6" spans="2:11" ht="24.95" customHeight="1" x14ac:dyDescent="0.4">
      <c r="B6" s="8"/>
      <c r="C6" s="71" t="s">
        <v>49</v>
      </c>
      <c r="D6" s="26"/>
      <c r="E6" s="26"/>
      <c r="F6" s="27">
        <v>43.38</v>
      </c>
      <c r="G6" s="38">
        <v>247</v>
      </c>
      <c r="H6" s="29">
        <f>ROUNDDOWN(D6+K6,0)</f>
        <v>10714</v>
      </c>
      <c r="J6" s="1">
        <f t="shared" ref="J6:J28" si="0">E6+F6</f>
        <v>43.38</v>
      </c>
      <c r="K6" s="1">
        <f t="shared" ref="K6:K28" si="1">J6*G6</f>
        <v>10714.86</v>
      </c>
    </row>
    <row r="7" spans="2:11" ht="24.95" customHeight="1" x14ac:dyDescent="0.4">
      <c r="B7" s="8"/>
      <c r="C7" s="71" t="s">
        <v>50</v>
      </c>
      <c r="D7" s="26"/>
      <c r="E7" s="26"/>
      <c r="F7" s="27">
        <v>43.38</v>
      </c>
      <c r="G7" s="38">
        <v>121</v>
      </c>
      <c r="H7" s="29">
        <f>ROUNDDOWN(D7+K7,0)</f>
        <v>5248</v>
      </c>
      <c r="J7" s="1">
        <f t="shared" si="0"/>
        <v>43.38</v>
      </c>
      <c r="K7" s="1">
        <f t="shared" si="1"/>
        <v>5248.9800000000005</v>
      </c>
    </row>
    <row r="8" spans="2:11" ht="24.95" customHeight="1" x14ac:dyDescent="0.4">
      <c r="B8" s="8"/>
      <c r="C8" s="71" t="s">
        <v>25</v>
      </c>
      <c r="D8" s="26"/>
      <c r="E8" s="26"/>
      <c r="F8" s="27">
        <v>43.38</v>
      </c>
      <c r="G8" s="38">
        <v>166</v>
      </c>
      <c r="H8" s="29">
        <f t="shared" ref="H8:H28" si="2">ROUNDDOWN(D8+K8,0)</f>
        <v>7201</v>
      </c>
      <c r="J8" s="1">
        <f t="shared" si="0"/>
        <v>43.38</v>
      </c>
      <c r="K8" s="1">
        <f t="shared" si="1"/>
        <v>7201.0800000000008</v>
      </c>
    </row>
    <row r="9" spans="2:11" ht="24.95" customHeight="1" x14ac:dyDescent="0.4">
      <c r="B9" s="8"/>
      <c r="C9" s="71" t="s">
        <v>47</v>
      </c>
      <c r="D9" s="26"/>
      <c r="E9" s="26"/>
      <c r="F9" s="27">
        <v>43.38</v>
      </c>
      <c r="G9" s="38">
        <v>316</v>
      </c>
      <c r="H9" s="29">
        <f t="shared" si="2"/>
        <v>13708</v>
      </c>
      <c r="J9" s="1">
        <f t="shared" si="0"/>
        <v>43.38</v>
      </c>
      <c r="K9" s="1">
        <f t="shared" si="1"/>
        <v>13708.08</v>
      </c>
    </row>
    <row r="10" spans="2:11" ht="24.95" customHeight="1" x14ac:dyDescent="0.4">
      <c r="B10" s="8"/>
      <c r="C10" s="71" t="s">
        <v>48</v>
      </c>
      <c r="D10" s="26"/>
      <c r="E10" s="26"/>
      <c r="F10" s="27">
        <v>43.38</v>
      </c>
      <c r="G10" s="38">
        <v>868</v>
      </c>
      <c r="H10" s="29">
        <f t="shared" si="2"/>
        <v>37653</v>
      </c>
      <c r="J10" s="1">
        <f t="shared" si="0"/>
        <v>43.38</v>
      </c>
      <c r="K10" s="1">
        <f t="shared" si="1"/>
        <v>37653.840000000004</v>
      </c>
    </row>
    <row r="11" spans="2:11" ht="24.95" customHeight="1" x14ac:dyDescent="0.4">
      <c r="B11" s="8"/>
      <c r="C11" s="71" t="s">
        <v>18</v>
      </c>
      <c r="D11" s="26"/>
      <c r="E11" s="26"/>
      <c r="F11" s="27">
        <v>43.38</v>
      </c>
      <c r="G11" s="38">
        <v>920</v>
      </c>
      <c r="H11" s="29">
        <f t="shared" si="2"/>
        <v>39909</v>
      </c>
      <c r="J11" s="1">
        <f t="shared" si="0"/>
        <v>43.38</v>
      </c>
      <c r="K11" s="1">
        <f t="shared" si="1"/>
        <v>39909.600000000006</v>
      </c>
    </row>
    <row r="12" spans="2:11" ht="24.95" customHeight="1" x14ac:dyDescent="0.4">
      <c r="B12" s="8"/>
      <c r="C12" s="71" t="s">
        <v>19</v>
      </c>
      <c r="D12" s="26"/>
      <c r="E12" s="26"/>
      <c r="F12" s="27">
        <v>43.38</v>
      </c>
      <c r="G12" s="38">
        <v>1121</v>
      </c>
      <c r="H12" s="29">
        <f t="shared" si="2"/>
        <v>48628</v>
      </c>
      <c r="J12" s="1">
        <f t="shared" si="0"/>
        <v>43.38</v>
      </c>
      <c r="K12" s="1">
        <f t="shared" si="1"/>
        <v>48628.98</v>
      </c>
    </row>
    <row r="13" spans="2:11" ht="24.95" customHeight="1" x14ac:dyDescent="0.4">
      <c r="B13" s="8"/>
      <c r="C13" s="71" t="s">
        <v>20</v>
      </c>
      <c r="D13" s="26"/>
      <c r="E13" s="26"/>
      <c r="F13" s="27">
        <v>43.38</v>
      </c>
      <c r="G13" s="38">
        <v>1252</v>
      </c>
      <c r="H13" s="29">
        <f t="shared" si="2"/>
        <v>54311</v>
      </c>
      <c r="J13" s="1">
        <f t="shared" si="0"/>
        <v>43.38</v>
      </c>
      <c r="K13" s="1">
        <f t="shared" si="1"/>
        <v>54311.76</v>
      </c>
    </row>
    <row r="14" spans="2:11" ht="24.95" customHeight="1" x14ac:dyDescent="0.4">
      <c r="B14" s="8"/>
      <c r="C14" s="71" t="s">
        <v>21</v>
      </c>
      <c r="D14" s="26"/>
      <c r="E14" s="26"/>
      <c r="F14" s="27">
        <v>43.38</v>
      </c>
      <c r="G14" s="38">
        <v>1248</v>
      </c>
      <c r="H14" s="29">
        <f t="shared" si="2"/>
        <v>54138</v>
      </c>
      <c r="J14" s="1">
        <f t="shared" si="0"/>
        <v>43.38</v>
      </c>
      <c r="K14" s="1">
        <f t="shared" si="1"/>
        <v>54138.240000000005</v>
      </c>
    </row>
    <row r="15" spans="2:11" ht="24.95" customHeight="1" x14ac:dyDescent="0.4">
      <c r="B15" s="8"/>
      <c r="C15" s="71" t="s">
        <v>22</v>
      </c>
      <c r="D15" s="26"/>
      <c r="E15" s="26"/>
      <c r="F15" s="27">
        <v>43.38</v>
      </c>
      <c r="G15" s="38">
        <v>1132</v>
      </c>
      <c r="H15" s="29">
        <f t="shared" si="2"/>
        <v>49106</v>
      </c>
      <c r="J15" s="1">
        <f t="shared" si="0"/>
        <v>43.38</v>
      </c>
      <c r="K15" s="1">
        <f t="shared" si="1"/>
        <v>49106.16</v>
      </c>
    </row>
    <row r="16" spans="2:11" ht="24.95" customHeight="1" x14ac:dyDescent="0.4">
      <c r="B16" s="8"/>
      <c r="C16" s="71" t="s">
        <v>23</v>
      </c>
      <c r="D16" s="26"/>
      <c r="E16" s="26"/>
      <c r="F16" s="27">
        <v>43.38</v>
      </c>
      <c r="G16" s="38">
        <v>1152</v>
      </c>
      <c r="H16" s="29">
        <f t="shared" si="2"/>
        <v>49973</v>
      </c>
      <c r="J16" s="1">
        <f t="shared" si="0"/>
        <v>43.38</v>
      </c>
      <c r="K16" s="1">
        <f t="shared" si="1"/>
        <v>49973.760000000002</v>
      </c>
    </row>
    <row r="17" spans="2:11" ht="24.95" customHeight="1" x14ac:dyDescent="0.4">
      <c r="B17" s="8"/>
      <c r="C17" s="71" t="s">
        <v>24</v>
      </c>
      <c r="D17" s="30"/>
      <c r="E17" s="26"/>
      <c r="F17" s="27">
        <v>43.38</v>
      </c>
      <c r="G17" s="38">
        <v>627</v>
      </c>
      <c r="H17" s="29">
        <f t="shared" si="2"/>
        <v>27199</v>
      </c>
      <c r="J17" s="1">
        <f t="shared" si="0"/>
        <v>43.38</v>
      </c>
      <c r="K17" s="1">
        <f t="shared" si="1"/>
        <v>27199.260000000002</v>
      </c>
    </row>
    <row r="18" spans="2:11" ht="24.95" customHeight="1" x14ac:dyDescent="0.4">
      <c r="B18" s="8"/>
      <c r="C18" s="71" t="s">
        <v>51</v>
      </c>
      <c r="D18" s="26"/>
      <c r="E18" s="26"/>
      <c r="F18" s="27">
        <v>43.38</v>
      </c>
      <c r="G18" s="38">
        <v>247</v>
      </c>
      <c r="H18" s="29">
        <f t="shared" si="2"/>
        <v>10714</v>
      </c>
      <c r="J18" s="1">
        <f t="shared" si="0"/>
        <v>43.38</v>
      </c>
      <c r="K18" s="1">
        <f t="shared" si="1"/>
        <v>10714.86</v>
      </c>
    </row>
    <row r="19" spans="2:11" ht="24.95" customHeight="1" x14ac:dyDescent="0.4">
      <c r="B19" s="8"/>
      <c r="C19" s="71" t="s">
        <v>50</v>
      </c>
      <c r="D19" s="26"/>
      <c r="E19" s="26"/>
      <c r="F19" s="27">
        <v>43.38</v>
      </c>
      <c r="G19" s="38">
        <v>121</v>
      </c>
      <c r="H19" s="29">
        <f t="shared" si="2"/>
        <v>5248</v>
      </c>
      <c r="J19" s="1">
        <f t="shared" si="0"/>
        <v>43.38</v>
      </c>
      <c r="K19" s="1">
        <f t="shared" si="1"/>
        <v>5248.9800000000005</v>
      </c>
    </row>
    <row r="20" spans="2:11" ht="24.95" customHeight="1" x14ac:dyDescent="0.4">
      <c r="B20" s="8"/>
      <c r="C20" s="71" t="s">
        <v>25</v>
      </c>
      <c r="D20" s="26"/>
      <c r="E20" s="26"/>
      <c r="F20" s="27">
        <v>43.38</v>
      </c>
      <c r="G20" s="38">
        <v>166</v>
      </c>
      <c r="H20" s="29">
        <f t="shared" si="2"/>
        <v>7201</v>
      </c>
      <c r="J20" s="1">
        <f t="shared" si="0"/>
        <v>43.38</v>
      </c>
      <c r="K20" s="1">
        <f t="shared" si="1"/>
        <v>7201.0800000000008</v>
      </c>
    </row>
    <row r="21" spans="2:11" ht="24.95" customHeight="1" x14ac:dyDescent="0.4">
      <c r="B21" s="8"/>
      <c r="C21" s="71" t="s">
        <v>47</v>
      </c>
      <c r="D21" s="26"/>
      <c r="E21" s="26"/>
      <c r="F21" s="27">
        <v>43.38</v>
      </c>
      <c r="G21" s="38">
        <v>316</v>
      </c>
      <c r="H21" s="29">
        <f t="shared" si="2"/>
        <v>13708</v>
      </c>
      <c r="J21" s="1">
        <f t="shared" si="0"/>
        <v>43.38</v>
      </c>
      <c r="K21" s="1">
        <f t="shared" si="1"/>
        <v>13708.08</v>
      </c>
    </row>
    <row r="22" spans="2:11" ht="24.95" customHeight="1" x14ac:dyDescent="0.4">
      <c r="B22" s="8"/>
      <c r="C22" s="71" t="s">
        <v>48</v>
      </c>
      <c r="D22" s="26"/>
      <c r="E22" s="26"/>
      <c r="F22" s="27">
        <v>43.38</v>
      </c>
      <c r="G22" s="38">
        <v>868</v>
      </c>
      <c r="H22" s="29">
        <f t="shared" si="2"/>
        <v>37653</v>
      </c>
      <c r="J22" s="1">
        <f t="shared" si="0"/>
        <v>43.38</v>
      </c>
      <c r="K22" s="1">
        <f t="shared" si="1"/>
        <v>37653.840000000004</v>
      </c>
    </row>
    <row r="23" spans="2:11" ht="24.95" customHeight="1" x14ac:dyDescent="0.4">
      <c r="B23" s="8"/>
      <c r="C23" s="71" t="s">
        <v>18</v>
      </c>
      <c r="D23" s="26"/>
      <c r="E23" s="26"/>
      <c r="F23" s="27">
        <v>43.38</v>
      </c>
      <c r="G23" s="38">
        <v>920</v>
      </c>
      <c r="H23" s="29">
        <f t="shared" si="2"/>
        <v>39909</v>
      </c>
      <c r="J23" s="1">
        <f t="shared" si="0"/>
        <v>43.38</v>
      </c>
      <c r="K23" s="1">
        <f t="shared" si="1"/>
        <v>39909.600000000006</v>
      </c>
    </row>
    <row r="24" spans="2:11" ht="24.95" customHeight="1" x14ac:dyDescent="0.4">
      <c r="B24" s="8"/>
      <c r="C24" s="71" t="s">
        <v>19</v>
      </c>
      <c r="D24" s="26"/>
      <c r="E24" s="26"/>
      <c r="F24" s="27">
        <v>43.38</v>
      </c>
      <c r="G24" s="38">
        <v>1121</v>
      </c>
      <c r="H24" s="29">
        <f t="shared" si="2"/>
        <v>48628</v>
      </c>
      <c r="J24" s="1">
        <f t="shared" si="0"/>
        <v>43.38</v>
      </c>
      <c r="K24" s="1">
        <f t="shared" si="1"/>
        <v>48628.98</v>
      </c>
    </row>
    <row r="25" spans="2:11" ht="24.95" customHeight="1" x14ac:dyDescent="0.4">
      <c r="B25" s="8"/>
      <c r="C25" s="71" t="s">
        <v>20</v>
      </c>
      <c r="D25" s="26"/>
      <c r="E25" s="26"/>
      <c r="F25" s="27">
        <v>43.38</v>
      </c>
      <c r="G25" s="38">
        <v>1252</v>
      </c>
      <c r="H25" s="29">
        <f t="shared" si="2"/>
        <v>54311</v>
      </c>
      <c r="J25" s="1">
        <f t="shared" si="0"/>
        <v>43.38</v>
      </c>
      <c r="K25" s="1">
        <f t="shared" si="1"/>
        <v>54311.76</v>
      </c>
    </row>
    <row r="26" spans="2:11" ht="24.95" customHeight="1" x14ac:dyDescent="0.4">
      <c r="B26" s="8"/>
      <c r="C26" s="71" t="s">
        <v>21</v>
      </c>
      <c r="D26" s="26"/>
      <c r="E26" s="26"/>
      <c r="F26" s="27">
        <v>43.38</v>
      </c>
      <c r="G26" s="38">
        <v>1248</v>
      </c>
      <c r="H26" s="29">
        <f t="shared" si="2"/>
        <v>54138</v>
      </c>
      <c r="J26" s="1">
        <f t="shared" si="0"/>
        <v>43.38</v>
      </c>
      <c r="K26" s="1">
        <f t="shared" si="1"/>
        <v>54138.240000000005</v>
      </c>
    </row>
    <row r="27" spans="2:11" ht="24.95" customHeight="1" x14ac:dyDescent="0.4">
      <c r="B27" s="8"/>
      <c r="C27" s="71" t="s">
        <v>22</v>
      </c>
      <c r="D27" s="26"/>
      <c r="E27" s="26"/>
      <c r="F27" s="27">
        <v>43.38</v>
      </c>
      <c r="G27" s="38">
        <v>1132</v>
      </c>
      <c r="H27" s="29">
        <f t="shared" si="2"/>
        <v>49106</v>
      </c>
      <c r="J27" s="1">
        <f t="shared" si="0"/>
        <v>43.38</v>
      </c>
      <c r="K27" s="1">
        <f t="shared" si="1"/>
        <v>49106.16</v>
      </c>
    </row>
    <row r="28" spans="2:11" ht="24.95" customHeight="1" thickBot="1" x14ac:dyDescent="0.45">
      <c r="B28" s="8"/>
      <c r="C28" s="71" t="s">
        <v>23</v>
      </c>
      <c r="D28" s="69"/>
      <c r="E28" s="70"/>
      <c r="F28" s="27">
        <v>43.38</v>
      </c>
      <c r="G28" s="38">
        <v>1152</v>
      </c>
      <c r="H28" s="29">
        <f t="shared" si="2"/>
        <v>49973</v>
      </c>
      <c r="J28" s="1">
        <f t="shared" si="0"/>
        <v>43.38</v>
      </c>
      <c r="K28" s="1">
        <f t="shared" si="1"/>
        <v>49973.760000000002</v>
      </c>
    </row>
    <row r="29" spans="2:11" ht="39" customHeight="1" thickTop="1" thickBot="1" x14ac:dyDescent="0.45">
      <c r="B29" s="8"/>
      <c r="C29" s="35" t="s">
        <v>26</v>
      </c>
      <c r="D29" s="74" t="s">
        <v>81</v>
      </c>
      <c r="E29" s="75"/>
      <c r="F29" s="75"/>
      <c r="G29" s="76"/>
      <c r="H29" s="12">
        <f>SUM(H5:H28)</f>
        <v>795576</v>
      </c>
      <c r="I29" s="3" t="s">
        <v>33</v>
      </c>
    </row>
    <row r="30" spans="2:11" s="4" customFormat="1" ht="45.75" customHeight="1" x14ac:dyDescent="0.4">
      <c r="B30" s="13"/>
      <c r="C30" s="13"/>
      <c r="D30" s="14"/>
      <c r="E30" s="14"/>
      <c r="F30" s="14"/>
      <c r="G30" s="13"/>
      <c r="H30" s="13"/>
    </row>
    <row r="31" spans="2:11" s="4" customFormat="1" ht="7.5" customHeight="1" x14ac:dyDescent="0.4"/>
    <row r="32" spans="2:11" s="4" customFormat="1" ht="24.95" customHeight="1" x14ac:dyDescent="0.4">
      <c r="C32" s="44" t="s">
        <v>73</v>
      </c>
      <c r="D32" s="1"/>
      <c r="E32" s="1"/>
      <c r="F32" s="1"/>
      <c r="G32" s="1"/>
      <c r="H32" s="1"/>
      <c r="I32" s="1"/>
      <c r="J32" s="1"/>
      <c r="K32" s="1"/>
    </row>
    <row r="33" spans="3:11" s="4" customFormat="1" ht="24.95" customHeight="1" x14ac:dyDescent="0.4">
      <c r="C33" s="1"/>
      <c r="D33" s="1"/>
      <c r="E33" s="1"/>
      <c r="F33" s="45" t="s">
        <v>75</v>
      </c>
      <c r="G33" s="41" t="s">
        <v>74</v>
      </c>
      <c r="H33" s="1"/>
      <c r="I33" s="1"/>
      <c r="J33" s="1"/>
      <c r="K33" s="1"/>
    </row>
    <row r="34" spans="3:11" x14ac:dyDescent="0.4">
      <c r="C34" s="44"/>
      <c r="F34" s="45"/>
      <c r="G34" s="41"/>
    </row>
    <row r="35" spans="3:11" x14ac:dyDescent="0.4">
      <c r="C35" s="44"/>
      <c r="F35" s="45"/>
      <c r="G35" s="41"/>
    </row>
    <row r="36" spans="3:11" x14ac:dyDescent="0.4">
      <c r="G36" s="41" t="s">
        <v>68</v>
      </c>
    </row>
    <row r="37" spans="3:11" x14ac:dyDescent="0.4">
      <c r="G37" s="41"/>
    </row>
    <row r="38" spans="3:11" x14ac:dyDescent="0.4">
      <c r="G38" s="41"/>
    </row>
    <row r="39" spans="3:11" x14ac:dyDescent="0.4">
      <c r="G39" s="41" t="s">
        <v>67</v>
      </c>
      <c r="K39" s="42" t="s">
        <v>70</v>
      </c>
    </row>
    <row r="40" spans="3:11" x14ac:dyDescent="0.4">
      <c r="G40" s="41"/>
      <c r="K40" s="42"/>
    </row>
    <row r="41" spans="3:11" x14ac:dyDescent="0.4">
      <c r="G41" s="41"/>
      <c r="K41" s="42"/>
    </row>
    <row r="42" spans="3:11" x14ac:dyDescent="0.4">
      <c r="G42" s="41" t="s">
        <v>69</v>
      </c>
      <c r="K42" s="42" t="s">
        <v>70</v>
      </c>
    </row>
  </sheetData>
  <mergeCells count="2">
    <mergeCell ref="E3:F3"/>
    <mergeCell ref="D29:G29"/>
  </mergeCells>
  <phoneticPr fontId="2"/>
  <pageMargins left="0.25" right="0.25" top="0.75" bottom="0.75" header="0.3" footer="0.3"/>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B340-0E29-4BE9-91BD-80C97A5A2BA0}">
  <sheetPr>
    <tabColor theme="8" tint="0.59999389629810485"/>
  </sheetPr>
  <dimension ref="B1:E35"/>
  <sheetViews>
    <sheetView view="pageBreakPreview" zoomScaleNormal="100" zoomScaleSheetLayoutView="100" workbookViewId="0"/>
  </sheetViews>
  <sheetFormatPr defaultRowHeight="18.75" x14ac:dyDescent="0.4"/>
  <cols>
    <col min="1" max="1" width="5.625" style="1" customWidth="1"/>
    <col min="2" max="2" width="15" style="1" customWidth="1"/>
    <col min="3" max="3" width="22.125" style="1" customWidth="1"/>
    <col min="4" max="4" width="23.25" style="1" customWidth="1"/>
    <col min="5" max="5" width="31.5" style="1" customWidth="1"/>
    <col min="6" max="6" width="5.625" style="1" customWidth="1"/>
    <col min="7" max="16384" width="9" style="1"/>
  </cols>
  <sheetData>
    <row r="1" spans="2:5" ht="31.5" x14ac:dyDescent="0.4">
      <c r="B1" s="7" t="s">
        <v>52</v>
      </c>
      <c r="C1" s="8"/>
      <c r="D1" s="8"/>
      <c r="E1" s="8"/>
    </row>
    <row r="2" spans="2:5" ht="31.5" x14ac:dyDescent="0.4">
      <c r="B2" s="7"/>
      <c r="C2" s="8"/>
      <c r="D2" s="8"/>
      <c r="E2" s="8"/>
    </row>
    <row r="3" spans="2:5" ht="30" customHeight="1" thickBot="1" x14ac:dyDescent="0.45">
      <c r="B3" s="37" t="s">
        <v>53</v>
      </c>
      <c r="C3" s="8"/>
      <c r="D3" s="8"/>
      <c r="E3" s="8"/>
    </row>
    <row r="4" spans="2:5" ht="30" customHeight="1" x14ac:dyDescent="0.4">
      <c r="B4" s="10"/>
      <c r="C4" s="16" t="s">
        <v>1</v>
      </c>
      <c r="D4" s="17" t="s">
        <v>2</v>
      </c>
      <c r="E4" s="18" t="s">
        <v>3</v>
      </c>
    </row>
    <row r="5" spans="2:5" ht="30" customHeight="1" x14ac:dyDescent="0.4">
      <c r="B5" s="19" t="s">
        <v>4</v>
      </c>
      <c r="C5" s="11" t="s">
        <v>5</v>
      </c>
      <c r="D5" s="11"/>
      <c r="E5" s="20"/>
    </row>
    <row r="6" spans="2:5" ht="30" customHeight="1" x14ac:dyDescent="0.4">
      <c r="B6" s="19" t="s">
        <v>6</v>
      </c>
      <c r="C6" s="11" t="s">
        <v>7</v>
      </c>
      <c r="D6" s="11"/>
      <c r="E6" s="20"/>
    </row>
    <row r="7" spans="2:5" ht="30" customHeight="1" x14ac:dyDescent="0.4">
      <c r="B7" s="19" t="s">
        <v>8</v>
      </c>
      <c r="C7" s="11" t="s">
        <v>9</v>
      </c>
      <c r="D7" s="11"/>
      <c r="E7" s="20"/>
    </row>
    <row r="8" spans="2:5" ht="30" customHeight="1" x14ac:dyDescent="0.4">
      <c r="B8" s="19" t="s">
        <v>10</v>
      </c>
      <c r="C8" s="11" t="s">
        <v>11</v>
      </c>
      <c r="D8" s="11"/>
      <c r="E8" s="20"/>
    </row>
    <row r="9" spans="2:5" ht="30" customHeight="1" x14ac:dyDescent="0.4">
      <c r="B9" s="19" t="s">
        <v>12</v>
      </c>
      <c r="C9" s="11" t="s">
        <v>13</v>
      </c>
      <c r="D9" s="21"/>
      <c r="E9" s="22"/>
    </row>
    <row r="10" spans="2:5" ht="30" customHeight="1" thickBot="1" x14ac:dyDescent="0.45">
      <c r="B10" s="23" t="s">
        <v>14</v>
      </c>
      <c r="C10" s="24" t="s">
        <v>15</v>
      </c>
      <c r="D10" s="24"/>
      <c r="E10" s="25"/>
    </row>
    <row r="11" spans="2:5" ht="30" customHeight="1" x14ac:dyDescent="0.4"/>
    <row r="12" spans="2:5" ht="30" customHeight="1" thickBot="1" x14ac:dyDescent="0.45">
      <c r="B12" s="37" t="s">
        <v>54</v>
      </c>
      <c r="C12" s="8"/>
      <c r="D12" s="8"/>
      <c r="E12" s="8"/>
    </row>
    <row r="13" spans="2:5" ht="30" customHeight="1" x14ac:dyDescent="0.4">
      <c r="B13" s="10"/>
      <c r="C13" s="16" t="s">
        <v>1</v>
      </c>
      <c r="D13" s="17" t="s">
        <v>2</v>
      </c>
      <c r="E13" s="18" t="s">
        <v>3</v>
      </c>
    </row>
    <row r="14" spans="2:5" ht="30" customHeight="1" x14ac:dyDescent="0.4">
      <c r="B14" s="19" t="s">
        <v>4</v>
      </c>
      <c r="C14" s="11" t="s">
        <v>5</v>
      </c>
      <c r="D14" s="11"/>
      <c r="E14" s="20"/>
    </row>
    <row r="15" spans="2:5" ht="30" customHeight="1" x14ac:dyDescent="0.4">
      <c r="B15" s="19" t="s">
        <v>6</v>
      </c>
      <c r="C15" s="11" t="s">
        <v>7</v>
      </c>
      <c r="D15" s="11"/>
      <c r="E15" s="20"/>
    </row>
    <row r="16" spans="2:5" ht="30" customHeight="1" x14ac:dyDescent="0.4">
      <c r="B16" s="19" t="s">
        <v>8</v>
      </c>
      <c r="C16" s="11" t="s">
        <v>9</v>
      </c>
      <c r="D16" s="11"/>
      <c r="E16" s="20"/>
    </row>
    <row r="17" spans="2:5" ht="30" customHeight="1" x14ac:dyDescent="0.4">
      <c r="B17" s="19" t="s">
        <v>10</v>
      </c>
      <c r="C17" s="11" t="s">
        <v>11</v>
      </c>
      <c r="D17" s="11"/>
      <c r="E17" s="20"/>
    </row>
    <row r="18" spans="2:5" ht="30" customHeight="1" x14ac:dyDescent="0.4">
      <c r="B18" s="19" t="s">
        <v>12</v>
      </c>
      <c r="C18" s="11" t="s">
        <v>13</v>
      </c>
      <c r="D18" s="21"/>
      <c r="E18" s="22"/>
    </row>
    <row r="19" spans="2:5" ht="30" customHeight="1" thickBot="1" x14ac:dyDescent="0.45">
      <c r="B19" s="23" t="s">
        <v>14</v>
      </c>
      <c r="C19" s="24" t="s">
        <v>15</v>
      </c>
      <c r="D19" s="24"/>
      <c r="E19" s="25"/>
    </row>
    <row r="20" spans="2:5" ht="30" customHeight="1" x14ac:dyDescent="0.4">
      <c r="B20" s="8"/>
      <c r="C20" s="8"/>
      <c r="D20" s="8"/>
      <c r="E20" s="8"/>
    </row>
    <row r="21" spans="2:5" ht="30" customHeight="1" thickBot="1" x14ac:dyDescent="0.45">
      <c r="B21" s="37" t="s">
        <v>55</v>
      </c>
      <c r="C21" s="8"/>
      <c r="D21" s="8"/>
      <c r="E21" s="8"/>
    </row>
    <row r="22" spans="2:5" ht="30" customHeight="1" x14ac:dyDescent="0.4">
      <c r="B22" s="10"/>
      <c r="C22" s="16" t="s">
        <v>1</v>
      </c>
      <c r="D22" s="17" t="s">
        <v>2</v>
      </c>
      <c r="E22" s="18" t="s">
        <v>3</v>
      </c>
    </row>
    <row r="23" spans="2:5" ht="30" customHeight="1" x14ac:dyDescent="0.4">
      <c r="B23" s="19" t="s">
        <v>4</v>
      </c>
      <c r="C23" s="11" t="s">
        <v>5</v>
      </c>
      <c r="D23" s="11"/>
      <c r="E23" s="20"/>
    </row>
    <row r="24" spans="2:5" ht="30" customHeight="1" x14ac:dyDescent="0.4">
      <c r="B24" s="19" t="s">
        <v>6</v>
      </c>
      <c r="C24" s="11" t="s">
        <v>7</v>
      </c>
      <c r="D24" s="11"/>
      <c r="E24" s="20"/>
    </row>
    <row r="25" spans="2:5" ht="30" customHeight="1" x14ac:dyDescent="0.4">
      <c r="B25" s="19" t="s">
        <v>8</v>
      </c>
      <c r="C25" s="11" t="s">
        <v>9</v>
      </c>
      <c r="D25" s="11"/>
      <c r="E25" s="20"/>
    </row>
    <row r="26" spans="2:5" ht="30" customHeight="1" x14ac:dyDescent="0.4">
      <c r="B26" s="19" t="s">
        <v>10</v>
      </c>
      <c r="C26" s="11" t="s">
        <v>11</v>
      </c>
      <c r="D26" s="11"/>
      <c r="E26" s="20"/>
    </row>
    <row r="27" spans="2:5" ht="30" customHeight="1" x14ac:dyDescent="0.4">
      <c r="B27" s="19" t="s">
        <v>12</v>
      </c>
      <c r="C27" s="11" t="s">
        <v>13</v>
      </c>
      <c r="D27" s="21"/>
      <c r="E27" s="22"/>
    </row>
    <row r="28" spans="2:5" ht="30" customHeight="1" thickBot="1" x14ac:dyDescent="0.45">
      <c r="B28" s="23" t="s">
        <v>14</v>
      </c>
      <c r="C28" s="24" t="s">
        <v>15</v>
      </c>
      <c r="D28" s="24"/>
      <c r="E28" s="25"/>
    </row>
    <row r="30" spans="2:5" x14ac:dyDescent="0.4">
      <c r="B30" s="43" t="s">
        <v>72</v>
      </c>
    </row>
    <row r="31" spans="2:5" x14ac:dyDescent="0.4">
      <c r="B31" s="45" t="s">
        <v>75</v>
      </c>
      <c r="C31" s="41" t="s">
        <v>74</v>
      </c>
    </row>
    <row r="32" spans="2:5" x14ac:dyDescent="0.4">
      <c r="C32" s="41" t="s">
        <v>68</v>
      </c>
    </row>
    <row r="33" spans="3:5" x14ac:dyDescent="0.4">
      <c r="C33" s="41" t="s">
        <v>67</v>
      </c>
      <c r="E33" s="42" t="s">
        <v>71</v>
      </c>
    </row>
    <row r="34" spans="3:5" x14ac:dyDescent="0.4">
      <c r="C34" s="41"/>
      <c r="E34" s="42"/>
    </row>
    <row r="35" spans="3:5" x14ac:dyDescent="0.4">
      <c r="C35" s="41" t="s">
        <v>69</v>
      </c>
      <c r="E35" s="42" t="s">
        <v>71</v>
      </c>
    </row>
  </sheetData>
  <phoneticPr fontId="2"/>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CF38-BD23-44B9-A7BB-892125BD19AA}">
  <dimension ref="A1:I28"/>
  <sheetViews>
    <sheetView view="pageBreakPreview" zoomScale="118" zoomScaleNormal="100" zoomScaleSheetLayoutView="118" workbookViewId="0">
      <selection activeCell="A2" sqref="A2"/>
    </sheetView>
  </sheetViews>
  <sheetFormatPr defaultRowHeight="18.75" x14ac:dyDescent="0.4"/>
  <sheetData>
    <row r="1" spans="1:9" x14ac:dyDescent="0.4">
      <c r="A1" s="46"/>
      <c r="B1" s="46"/>
      <c r="C1" s="46"/>
      <c r="D1" s="46"/>
      <c r="E1" s="46"/>
      <c r="F1" s="46"/>
      <c r="G1" s="46"/>
      <c r="H1" s="46"/>
      <c r="I1" s="46"/>
    </row>
    <row r="2" spans="1:9" x14ac:dyDescent="0.4">
      <c r="A2" s="47" t="s">
        <v>56</v>
      </c>
      <c r="B2" s="47"/>
      <c r="C2" s="47"/>
      <c r="D2" s="46"/>
      <c r="E2" s="46"/>
      <c r="F2" s="46"/>
      <c r="G2" s="46"/>
      <c r="H2" s="46"/>
      <c r="I2" s="46" t="s">
        <v>57</v>
      </c>
    </row>
    <row r="3" spans="1:9" x14ac:dyDescent="0.4">
      <c r="A3" s="47"/>
      <c r="B3" s="46"/>
      <c r="C3" s="46"/>
      <c r="D3" s="46"/>
      <c r="E3" s="46"/>
      <c r="F3" s="46"/>
      <c r="G3" s="46"/>
      <c r="H3" s="46"/>
      <c r="I3" s="46"/>
    </row>
    <row r="4" spans="1:9" ht="21" x14ac:dyDescent="0.4">
      <c r="A4" s="48" t="s">
        <v>0</v>
      </c>
      <c r="B4" s="46"/>
      <c r="C4" s="46"/>
      <c r="D4" s="46"/>
      <c r="E4" s="46"/>
      <c r="F4" s="46"/>
      <c r="G4" s="46"/>
      <c r="H4" s="46"/>
      <c r="I4" s="46"/>
    </row>
    <row r="5" spans="1:9" x14ac:dyDescent="0.4">
      <c r="A5" s="49"/>
      <c r="B5" s="46"/>
      <c r="C5" s="46"/>
      <c r="D5" s="46"/>
      <c r="E5" s="46"/>
      <c r="F5" s="46"/>
      <c r="G5" s="46"/>
      <c r="H5" s="46"/>
      <c r="I5" s="46"/>
    </row>
    <row r="6" spans="1:9" x14ac:dyDescent="0.4">
      <c r="A6" s="49" t="s">
        <v>37</v>
      </c>
      <c r="B6" s="46"/>
      <c r="C6" s="46"/>
      <c r="D6" s="46"/>
      <c r="E6" s="46"/>
      <c r="F6" s="46"/>
      <c r="G6" s="46"/>
      <c r="H6" s="46"/>
      <c r="I6" s="46"/>
    </row>
    <row r="7" spans="1:9" x14ac:dyDescent="0.4">
      <c r="A7" s="50" t="s">
        <v>40</v>
      </c>
      <c r="B7" s="46"/>
      <c r="C7" s="46"/>
      <c r="D7" s="46"/>
      <c r="E7" s="46"/>
      <c r="F7" s="46"/>
      <c r="G7" s="46"/>
      <c r="H7" s="46"/>
      <c r="I7" s="46"/>
    </row>
    <row r="8" spans="1:9" x14ac:dyDescent="0.4">
      <c r="A8" s="49" t="s">
        <v>41</v>
      </c>
      <c r="B8" s="46"/>
      <c r="C8" s="46"/>
      <c r="D8" s="46"/>
      <c r="E8" s="46"/>
      <c r="F8" s="46"/>
      <c r="G8" s="46"/>
      <c r="H8" s="46"/>
      <c r="I8" s="46"/>
    </row>
    <row r="9" spans="1:9" x14ac:dyDescent="0.4">
      <c r="A9" s="49" t="s">
        <v>42</v>
      </c>
      <c r="B9" s="46"/>
      <c r="C9" s="46"/>
      <c r="D9" s="46"/>
      <c r="E9" s="46"/>
      <c r="F9" s="46"/>
      <c r="G9" s="46"/>
      <c r="H9" s="46"/>
      <c r="I9" s="46"/>
    </row>
    <row r="10" spans="1:9" x14ac:dyDescent="0.4">
      <c r="A10" s="49" t="s">
        <v>43</v>
      </c>
      <c r="B10" s="46"/>
      <c r="C10" s="46"/>
      <c r="D10" s="46"/>
      <c r="E10" s="46"/>
      <c r="F10" s="46"/>
      <c r="G10" s="46"/>
      <c r="H10" s="46"/>
      <c r="I10" s="46"/>
    </row>
    <row r="11" spans="1:9" x14ac:dyDescent="0.4">
      <c r="A11" s="49"/>
      <c r="B11" s="46"/>
      <c r="C11" s="46"/>
      <c r="D11" s="46"/>
      <c r="E11" s="46"/>
      <c r="F11" s="46"/>
      <c r="G11" s="46"/>
      <c r="H11" s="46"/>
      <c r="I11" s="46"/>
    </row>
    <row r="12" spans="1:9" x14ac:dyDescent="0.4">
      <c r="A12" s="49" t="s">
        <v>38</v>
      </c>
      <c r="B12" s="46"/>
      <c r="C12" s="46"/>
      <c r="D12" s="46"/>
      <c r="E12" s="46"/>
      <c r="F12" s="46"/>
      <c r="G12" s="46"/>
      <c r="H12" s="46"/>
      <c r="I12" s="46"/>
    </row>
    <row r="13" spans="1:9" x14ac:dyDescent="0.4">
      <c r="A13" s="51" t="s">
        <v>39</v>
      </c>
      <c r="B13" s="46"/>
      <c r="C13" s="46"/>
      <c r="D13" s="46"/>
      <c r="E13" s="46"/>
      <c r="F13" s="46"/>
      <c r="G13" s="46"/>
      <c r="H13" s="46"/>
      <c r="I13" s="46"/>
    </row>
    <row r="15" spans="1:9" x14ac:dyDescent="0.4">
      <c r="A15" s="52" t="s">
        <v>76</v>
      </c>
      <c r="B15" s="53"/>
      <c r="C15" s="53"/>
      <c r="D15" s="53"/>
      <c r="E15" s="53"/>
      <c r="F15" s="53"/>
      <c r="G15" s="53"/>
      <c r="H15" s="53"/>
      <c r="I15" s="53"/>
    </row>
    <row r="16" spans="1:9" x14ac:dyDescent="0.4">
      <c r="A16" s="54" t="s">
        <v>44</v>
      </c>
      <c r="B16" s="53"/>
      <c r="C16" s="53"/>
      <c r="D16" s="53"/>
      <c r="E16" s="53"/>
      <c r="F16" s="53"/>
      <c r="G16" s="53"/>
      <c r="H16" s="53"/>
      <c r="I16" s="53"/>
    </row>
    <row r="17" spans="1:9" x14ac:dyDescent="0.4">
      <c r="A17" s="52" t="s">
        <v>45</v>
      </c>
      <c r="B17" s="53"/>
      <c r="C17" s="53"/>
      <c r="D17" s="53"/>
      <c r="E17" s="53"/>
      <c r="F17" s="53"/>
      <c r="G17" s="53"/>
      <c r="H17" s="53"/>
      <c r="I17" s="53"/>
    </row>
    <row r="18" spans="1:9" x14ac:dyDescent="0.4">
      <c r="A18" s="49"/>
      <c r="B18" s="46"/>
      <c r="C18" s="46"/>
      <c r="D18" s="46"/>
      <c r="E18" s="46"/>
      <c r="F18" s="46"/>
      <c r="G18" s="46"/>
      <c r="H18" s="46"/>
      <c r="I18" s="46"/>
    </row>
    <row r="19" spans="1:9" x14ac:dyDescent="0.4">
      <c r="A19" s="49" t="s">
        <v>77</v>
      </c>
      <c r="B19" s="46"/>
      <c r="C19" s="46"/>
      <c r="D19" s="46"/>
      <c r="E19" s="46"/>
      <c r="F19" s="46"/>
      <c r="G19" s="46"/>
      <c r="H19" s="46"/>
      <c r="I19" s="46"/>
    </row>
    <row r="20" spans="1:9" x14ac:dyDescent="0.4">
      <c r="A20" s="50" t="s">
        <v>46</v>
      </c>
      <c r="B20" s="46"/>
      <c r="C20" s="46"/>
      <c r="D20" s="46"/>
      <c r="E20" s="46"/>
      <c r="F20" s="46"/>
      <c r="G20" s="46"/>
      <c r="H20" s="46"/>
      <c r="I20" s="46"/>
    </row>
    <row r="21" spans="1:9" x14ac:dyDescent="0.4">
      <c r="A21" s="49"/>
      <c r="B21" s="46"/>
      <c r="C21" s="46"/>
      <c r="D21" s="46"/>
      <c r="E21" s="46"/>
      <c r="F21" s="46"/>
      <c r="G21" s="46"/>
      <c r="H21" s="46"/>
      <c r="I21" s="46"/>
    </row>
    <row r="22" spans="1:9" x14ac:dyDescent="0.4">
      <c r="A22" s="49" t="s">
        <v>78</v>
      </c>
      <c r="B22" s="46"/>
      <c r="C22" s="46"/>
      <c r="D22" s="46"/>
      <c r="E22" s="46"/>
      <c r="F22" s="46"/>
      <c r="G22" s="46"/>
      <c r="H22" s="46"/>
      <c r="I22" s="46"/>
    </row>
    <row r="23" spans="1:9" x14ac:dyDescent="0.4">
      <c r="A23" s="49"/>
      <c r="B23" s="46"/>
      <c r="C23" s="46"/>
      <c r="D23" s="46"/>
      <c r="E23" s="46"/>
      <c r="F23" s="46"/>
      <c r="G23" s="46"/>
      <c r="H23" s="46"/>
      <c r="I23" s="46"/>
    </row>
    <row r="24" spans="1:9" x14ac:dyDescent="0.4">
      <c r="A24" s="49" t="s">
        <v>79</v>
      </c>
      <c r="B24" s="46"/>
      <c r="C24" s="46"/>
      <c r="D24" s="46"/>
      <c r="E24" s="46"/>
      <c r="F24" s="46"/>
      <c r="G24" s="46"/>
      <c r="H24" s="46"/>
      <c r="I24" s="46"/>
    </row>
    <row r="25" spans="1:9" x14ac:dyDescent="0.4">
      <c r="A25" s="46"/>
      <c r="B25" s="46"/>
      <c r="C25" s="46"/>
      <c r="D25" s="46"/>
      <c r="E25" s="46"/>
      <c r="F25" s="46"/>
      <c r="G25" s="46"/>
      <c r="H25" s="46"/>
      <c r="I25" s="46"/>
    </row>
    <row r="26" spans="1:9" x14ac:dyDescent="0.4">
      <c r="A26" s="55" t="s">
        <v>92</v>
      </c>
      <c r="B26" s="56"/>
      <c r="C26" s="56"/>
      <c r="D26" s="56"/>
      <c r="E26" s="56"/>
      <c r="F26" s="56"/>
      <c r="G26" s="56"/>
      <c r="H26" s="56"/>
      <c r="I26" s="56"/>
    </row>
    <row r="27" spans="1:9" x14ac:dyDescent="0.4">
      <c r="A27" s="55" t="s">
        <v>91</v>
      </c>
      <c r="B27" s="56"/>
      <c r="C27" s="56"/>
      <c r="D27" s="56"/>
      <c r="E27" s="56"/>
      <c r="F27" s="56"/>
      <c r="G27" s="56"/>
      <c r="H27" s="56"/>
      <c r="I27" s="56"/>
    </row>
    <row r="28" spans="1:9" x14ac:dyDescent="0.4">
      <c r="A28" s="46"/>
      <c r="B28" s="46"/>
      <c r="C28" s="46"/>
      <c r="D28" s="46"/>
      <c r="E28" s="46"/>
      <c r="F28" s="46"/>
      <c r="G28" s="46"/>
      <c r="H28" s="46"/>
      <c r="I28" s="46"/>
    </row>
  </sheetData>
  <phoneticPr fontId="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算定内訳書（一般）</vt:lpstr>
      <vt:lpstr>算定内訳書（厨房）</vt:lpstr>
      <vt:lpstr>算定内訳書（空調系統）</vt:lpstr>
      <vt:lpstr>逓減型料金体系明細書</vt:lpstr>
      <vt:lpstr>留意事項</vt:lpstr>
      <vt:lpstr>'算定内訳書（一般）'!Print_Area</vt:lpstr>
      <vt:lpstr>'算定内訳書（空調系統）'!Print_Area</vt:lpstr>
      <vt:lpstr>'算定内訳書（厨房）'!Print_Area</vt:lpstr>
      <vt:lpstr>逓減型料金体系明細書!Print_Area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0005422</dc:creator>
  <cp:lastModifiedBy>0005422</cp:lastModifiedBy>
  <cp:lastPrinted>2025-10-02T07:22:10Z</cp:lastPrinted>
  <dcterms:created xsi:type="dcterms:W3CDTF">2025-09-09T08:54:28Z</dcterms:created>
  <dcterms:modified xsi:type="dcterms:W3CDTF">2025-10-02T07:25:04Z</dcterms:modified>
</cp:coreProperties>
</file>