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ogimi\Desktop\R7.3.4県市町村課 313(木)〆】令和５年度財政状況資料集の作成・公表について\財政状況資料集_回答様式_10-17\"/>
    </mc:Choice>
  </mc:AlternateContent>
  <xr:revisionPtr revIDLastSave="0" documentId="13_ncr:1_{5E8D633B-4FA9-4EEC-B639-DB45C2BB9BDF}" xr6:coauthVersionLast="45" xr6:coauthVersionMax="45" xr10:uidLastSave="{00000000-0000-0000-0000-000000000000}"/>
  <bookViews>
    <workbookView xWindow="20370" yWindow="-120" windowWidth="29040" windowHeight="1599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35" i="10"/>
  <c r="CO34" i="10"/>
  <c r="BW34" i="10"/>
  <c r="BW35" i="10" s="1"/>
  <c r="BW36" i="10" s="1"/>
  <c r="BW37" i="10" s="1"/>
  <c r="BW38" i="10" s="1"/>
  <c r="BW39" i="10" s="1"/>
  <c r="BW40" i="10" s="1"/>
  <c r="BW41" i="10" s="1"/>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<sst xmlns="http://schemas.openxmlformats.org/spreadsheetml/2006/main" count="1111" uniqueCount="561">
  <si>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</si>
  <si>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</si>
  <si>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</si>
  <si>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</si>
  <si>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</si>
  <si>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</si>
  <si>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</si>
  <si>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</si>
  <si>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</si>
  <si>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</si>
  <si>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</si>
  <si>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</si>
  <si>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</si>
  <si>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</si>
  <si>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</si>
  <si>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</si>
  <si>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</si>
  <si>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</si>
  <si>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</si>
  <si>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</si>
  <si>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</si>
  <si>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</si>
  <si>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</si>
  <si>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</si>
  <si>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</si>
  <si>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</si>
  <si>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</si>
  <si>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</si>
  <si>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</si>
  <si>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</si>
  <si>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</si>
  <si>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</si>
  <si>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</si>
  <si>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</si>
  <si>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</si>
  <si>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</si>
  <si>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</si>
  <si>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</si>
  <si>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</si>
  <si>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</si>
  <si>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</si>
  <si>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</si>
  <si>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</si>
  <si>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</si>
  <si>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</si>
  <si>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</si>
  <si>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</si>
  <si>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</si>
  <si>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</si>
  <si>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</si>
  <si>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</si>
  <si>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</si>
  <si>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</si>
  <si>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</si>
  <si>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</si>
  <si>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</si>
  <si>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</si>
  <si>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</si>
  <si>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</si>
  <si>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</si>
  <si>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</si>
  <si>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</si>
  <si>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</si>
  <si>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</si>
  <si>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</si>
  <si>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</si>
  <si>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</si>
  <si>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</si>
  <si>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</si>
  <si>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</si>
  <si>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</si>
  <si>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</si>
  <si>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</si>
  <si>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</si>
  <si>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</si>
  <si>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</si>
  <si>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</si>
  <si>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</si>
  <si>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</si>
  <si>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</si>
  <si>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</si>
  <si>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</si>
  <si>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</si>
  <si>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</si>
  <si>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</si>
  <si>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</si>
  <si>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</si>
  <si>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</si>
  <si>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</si>
  <si>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</si>
  <si>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</si>
  <si>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</si>
  <si>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</si>
  <si>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</si>
  <si>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大宜味村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</si>
  <si>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</si>
  <si>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</si>
  <si>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</si>
  <si>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</si>
  <si>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</si>
  <si>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</si>
  <si>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</si>
  <si>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</si>
  <si>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</si>
  <si>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</si>
  <si>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</si>
  <si>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</si>
  <si>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</si>
  <si>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</si>
  <si>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</si>
  <si>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</si>
  <si>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</si>
  <si>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</si>
  <si>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</si>
  <si>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</si>
  <si>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</si>
  <si>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</si>
  <si>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</si>
  <si>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</si>
  <si>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</si>
  <si>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</si>
  <si>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</si>
  <si>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</si>
  <si>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</si>
  <si>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</si>
  <si>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</si>
  <si>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</si>
  <si>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</si>
  <si>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</si>
  <si>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</si>
  <si>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</si>
  <si>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</si>
  <si>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</si>
  <si>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</si>
  <si>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</si>
  <si>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</si>
  <si>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</si>
  <si>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</si>
  <si>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</si>
  <si>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</si>
  <si>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</si>
  <si>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</si>
  <si>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</si>
  <si>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</si>
  <si>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</si>
  <si>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</si>
  <si>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</si>
  <si>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</si>
  <si>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</si>
  <si>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</si>
  <si>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</si>
  <si>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</si>
  <si>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</si>
  <si>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</si>
  <si>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</si>
  <si>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</si>
  <si>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</si>
  <si>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</si>
  <si>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</si>
  <si>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</si>
  <si>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</si>
  <si>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</si>
  <si>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</si>
  <si>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</si>
  <si>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</si>
  <si>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</si>
  <si>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</si>
  <si>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</si>
  <si>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</si>
  <si>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</si>
  <si>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</si>
  <si>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</si>
  <si>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</si>
  <si>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</si>
  <si>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</si>
  <si>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</si>
  <si>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</si>
  <si>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</si>
  <si>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</si>
  <si>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</si>
  <si>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</si>
  <si>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</si>
  <si>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</si>
  <si>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</si>
  <si>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</si>
  <si>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</si>
  <si>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</si>
  <si>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</si>
  <si>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</si>
  <si>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</si>
  <si>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</si>
  <si>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</si>
  <si>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</si>
  <si>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</si>
  <si>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</si>
  <si>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</si>
  <si>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</si>
  <si>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</si>
  <si>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</si>
  <si>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</si>
  <si>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</si>
  <si>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</si>
  <si>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</si>
  <si>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</si>
  <si>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沖縄県大宜味村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</si>
  <si>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</si>
  <si>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</si>
  <si>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</si>
  <si>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</si>
  <si>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</si>
  <si>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</si>
  <si>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</si>
  <si>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</si>
  <si>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</si>
  <si>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</si>
  <si>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</si>
  <si>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</si>
  <si>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</si>
  <si>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</si>
  <si>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</si>
  <si>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</si>
  <si>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</si>
  <si>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</si>
  <si>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</si>
  <si>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</si>
  <si>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</si>
  <si>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</si>
  <si>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</si>
  <si>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</si>
  <si>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</si>
  <si>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</si>
  <si>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</si>
  <si>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</si>
  <si>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</si>
  <si>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</si>
  <si>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</si>
  <si>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</si>
  <si>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</si>
  <si>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</si>
  <si>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</si>
  <si>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</si>
  <si>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</si>
  <si>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</si>
  <si>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</si>
  <si>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</si>
  <si>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</si>
  <si>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</si>
  <si>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</si>
  <si>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</si>
  <si>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</si>
  <si>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</si>
  <si>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</si>
  <si>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</si>
  <si>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</si>
  <si>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</si>
  <si>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</si>
  <si>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</si>
  <si>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</si>
  <si>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</si>
  <si>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</si>
  <si>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</si>
  <si>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</si>
  <si>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</si>
  <si>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</si>
  <si>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</si>
  <si>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</si>
  <si>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</si>
  <si>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</si>
  <si>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</si>
  <si>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</si>
  <si>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</si>
  <si>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</si>
  <si>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</si>
  <si>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</si>
  <si>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</si>
  <si>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</si>
  <si>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</si>
  <si>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</si>
  <si>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</si>
  <si>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</si>
  <si>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</si>
  <si>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</si>
  <si>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</si>
  <si>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</si>
  <si>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</si>
  <si>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</si>
  <si>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</si>
  <si>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</si>
  <si>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</si>
  <si>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</si>
  <si>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</si>
  <si>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</si>
  <si>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</si>
  <si>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</si>
  <si>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</si>
  <si>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</si>
  <si>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</si>
  <si>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</si>
  <si>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</si>
  <si>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</si>
  <si>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</si>
  <si>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</si>
  <si>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</si>
  <si>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</si>
  <si>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</si>
  <si>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</si>
  <si>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</si>
  <si>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</si>
  <si>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</si>
  <si>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</si>
  <si>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</si>
  <si>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</si>
  <si>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</si>
  <si>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</si>
  <si>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</si>
  <si>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</si>
  <si>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</si>
  <si>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</si>
  <si>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</si>
  <si>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</si>
  <si>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</si>
  <si>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</si>
  <si>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</si>
  <si>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</si>
  <si>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</si>
  <si>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</si>
  <si>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</si>
  <si>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</si>
  <si>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</si>
  <si>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</si>
  <si>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</si>
  <si>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</si>
  <si>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</si>
  <si>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</si>
  <si>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</si>
  <si>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</si>
  <si>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</si>
  <si>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</si>
  <si>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</si>
  <si>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</si>
  <si>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</si>
  <si>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</si>
  <si>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</si>
  <si>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</si>
  <si>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</si>
  <si>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</si>
  <si>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</si>
  <si>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</si>
  <si>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</si>
  <si>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</si>
  <si>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</si>
  <si>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</si>
  <si>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</si>
  <si>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</si>
  <si>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</si>
  <si>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沖縄県大宜味村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</si>
  <si>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</si>
  <si>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</si>
  <si>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</si>
  <si>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</si>
  <si>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</si>
  <si>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</si>
  <si>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</si>
  <si>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</si>
  <si>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</si>
  <si>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</si>
  <si>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</si>
  <si>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</si>
  <si>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</si>
  <si>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</si>
  <si>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</si>
  <si>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</si>
  <si>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</si>
  <si>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</si>
  <si>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</si>
  <si>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</si>
  <si>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</si>
  <si>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</si>
  <si>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</si>
  <si>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</si>
  <si>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</si>
  <si>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</si>
  <si>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</si>
  <si>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</si>
  <si>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</si>
  <si>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</si>
  <si>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</si>
  <si>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</si>
  <si>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</si>
  <si>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</si>
  <si>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</si>
  <si>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工業用水道事業会計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</si>
  <si>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</si>
  <si>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</si>
  <si>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</si>
  <si>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</si>
  <si>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</si>
  <si>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</si>
  <si>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</si>
  <si>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</si>
  <si>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</si>
  <si>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</si>
  <si>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</si>
  <si>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</si>
  <si>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</si>
  <si>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</si>
  <si>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</si>
  <si>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</si>
  <si>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</si>
  <si>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</si>
  <si>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</si>
  <si>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</si>
  <si>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</si>
  <si>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</si>
  <si>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</si>
  <si>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</si>
  <si>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</si>
  <si>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</si>
  <si>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</si>
  <si>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</si>
  <si>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</si>
  <si>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</si>
  <si>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</si>
  <si>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</si>
  <si>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</si>
  <si>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</si>
  <si>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</si>
  <si>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</si>
  <si>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</si>
  <si>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</si>
  <si>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</si>
  <si>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</si>
  <si>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</si>
  <si>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</si>
  <si>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</si>
  <si>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</si>
  <si>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</si>
  <si>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</si>
  <si>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</si>
  <si>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</si>
  <si>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</si>
  <si>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</si>
  <si>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</si>
  <si>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</si>
  <si>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</si>
  <si>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</si>
  <si>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</si>
  <si>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</si>
  <si>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</si>
  <si>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</si>
  <si>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</si>
  <si>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</si>
  <si>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</si>
  <si>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</si>
  <si>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</si>
  <si>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</si>
  <si>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</si>
  <si>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</si>
  <si>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</si>
  <si>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</si>
  <si>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</si>
  <si>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</si>
  <si>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</si>
  <si>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</si>
  <si>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</si>
  <si>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</si>
  <si>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</si>
  <si>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</si>
  <si>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</si>
  <si>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</si>
  <si>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</si>
  <si>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</si>
  <si>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</si>
  <si>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</si>
  <si>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</si>
  <si>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</si>
  <si>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</si>
  <si>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</si>
  <si>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</si>
  <si>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</si>
  <si>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</si>
  <si>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</si>
  <si>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</si>
  <si>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</si>
  <si>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</si>
  <si>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</si>
  <si>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</si>
  <si>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</si>
  <si>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</si>
  <si>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</si>
  <si>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</si>
  <si>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</si>
  <si>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</si>
  <si>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</si>
  <si>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</si>
  <si>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</si>
  <si>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</si>
  <si>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</si>
  <si>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</si>
  <si>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</si>
  <si>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</si>
  <si>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</si>
  <si>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</si>
  <si>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</si>
  <si>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</si>
  <si>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</si>
  <si>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</si>
  <si>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</si>
  <si>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</si>
  <si>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</si>
  <si>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</si>
  <si>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</si>
  <si>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</si>
  <si>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</si>
  <si>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</si>
  <si>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</si>
  <si>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</si>
  <si>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</si>
  <si>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</si>
  <si>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</si>
  <si>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</si>
  <si>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</si>
  <si>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</si>
  <si>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</si>
  <si>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</si>
  <si>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</si>
  <si>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</si>
  <si>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</si>
  <si>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</si>
  <si>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</si>
  <si>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</si>
  <si>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0.27</t>
  </si>
  <si>
    <t>▲ 6.62</t>
  </si>
  <si>
    <t>一般会計</t>
  </si>
  <si>
    <t>国民健康保険特別会計</t>
  </si>
  <si>
    <t>簡易水道事業特別会計</t>
  </si>
  <si>
    <t>工業用水道事業会計</t>
  </si>
  <si>
    <t>公共下水道事業特別会計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</si>
  <si>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</si>
  <si>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</si>
  <si>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</si>
  <si>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</si>
  <si>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</si>
  <si>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</si>
  <si>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</si>
  <si>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</si>
  <si>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国頭地区行政事務組合</t>
    <rPh sb="0" eb="2">
      <t>クニガミ</t>
    </rPh>
    <rPh sb="2" eb="4">
      <t>チク</t>
    </rPh>
    <rPh sb="4" eb="6">
      <t>ギョウセイ</t>
    </rPh>
    <rPh sb="6" eb="8">
      <t>ジム</t>
    </rPh>
    <rPh sb="8" eb="10">
      <t>クミアイ</t>
    </rPh>
    <phoneticPr fontId="35"/>
  </si>
  <si>
    <t>北部広域市町村圏事務組合</t>
    <rPh sb="0" eb="2">
      <t>ホクブ</t>
    </rPh>
    <rPh sb="2" eb="4">
      <t>コウイキ</t>
    </rPh>
    <rPh sb="4" eb="7">
      <t>シチョウソン</t>
    </rPh>
    <rPh sb="7" eb="8">
      <t>ケン</t>
    </rPh>
    <rPh sb="8" eb="10">
      <t>ジム</t>
    </rPh>
    <rPh sb="10" eb="12">
      <t>クミアイ</t>
    </rPh>
    <phoneticPr fontId="35"/>
  </si>
  <si>
    <t>沖縄県市町村総合事務組合</t>
    <rPh sb="0" eb="3">
      <t>オキナワケン</t>
    </rPh>
    <rPh sb="3" eb="6">
      <t>シチョウソン</t>
    </rPh>
    <rPh sb="6" eb="8">
      <t>ソウゴウ</t>
    </rPh>
    <rPh sb="8" eb="10">
      <t>ジム</t>
    </rPh>
    <rPh sb="10" eb="12">
      <t>クミアイ</t>
    </rPh>
    <phoneticPr fontId="35"/>
  </si>
  <si>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</si>
  <si>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35"/>
  </si>
  <si>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35"/>
  </si>
  <si>
    <t>沖縄県後期高齢者医療広域連合(一般会計)</t>
    <rPh sb="15" eb="17">
      <t>イッパン</t>
    </rPh>
    <phoneticPr fontId="2"/>
  </si>
  <si>
    <t>沖縄県後期高齢者医療広域連合(特別会計)</t>
    <rPh sb="0" eb="3">
      <t>オキナワケン</t>
    </rPh>
    <rPh sb="3" eb="5">
      <t>コウキ</t>
    </rPh>
    <rPh sb="5" eb="7">
      <t>コウレイ</t>
    </rPh>
    <rPh sb="7" eb="8">
      <t>モノ</t>
    </rPh>
    <rPh sb="8" eb="10">
      <t>イリョウ</t>
    </rPh>
    <rPh sb="10" eb="12">
      <t>コウイキ</t>
    </rPh>
    <rPh sb="12" eb="14">
      <t>レンゴウ</t>
    </rPh>
    <rPh sb="15" eb="17">
      <t>トクベツ</t>
    </rPh>
    <rPh sb="17" eb="19">
      <t>カイケイ</t>
    </rPh>
    <phoneticPr fontId="35"/>
  </si>
  <si>
    <t>-</t>
    <phoneticPr fontId="2"/>
  </si>
  <si>
    <t>-</t>
    <phoneticPr fontId="2"/>
  </si>
  <si>
    <t>財産形成基金</t>
    <rPh sb="0" eb="2">
      <t>ザイサン</t>
    </rPh>
    <rPh sb="2" eb="4">
      <t>ケイセイ</t>
    </rPh>
    <rPh sb="4" eb="6">
      <t>キキン</t>
    </rPh>
    <phoneticPr fontId="2"/>
  </si>
  <si>
    <t>結い基金</t>
    <rPh sb="0" eb="1">
      <t>ユ</t>
    </rPh>
    <rPh sb="2" eb="4">
      <t>キキン</t>
    </rPh>
    <phoneticPr fontId="2"/>
  </si>
  <si>
    <t>人材育成事業助成基金</t>
    <rPh sb="0" eb="2">
      <t>ジンザイ</t>
    </rPh>
    <rPh sb="2" eb="4">
      <t>イクセイ</t>
    </rPh>
    <rPh sb="4" eb="6">
      <t>ジギョウ</t>
    </rPh>
    <rPh sb="6" eb="8">
      <t>ジョセイ</t>
    </rPh>
    <rPh sb="8" eb="10">
      <t>キキン</t>
    </rPh>
    <phoneticPr fontId="2"/>
  </si>
  <si>
    <t>環境保全基金</t>
    <rPh sb="0" eb="2">
      <t>カンキョウ</t>
    </rPh>
    <rPh sb="2" eb="4">
      <t>ホゼン</t>
    </rPh>
    <rPh sb="4" eb="6">
      <t>キキン</t>
    </rPh>
    <phoneticPr fontId="2"/>
  </si>
  <si>
    <t>地域振興基金</t>
    <rPh sb="0" eb="4">
      <t>チイキシンコウ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</si>
</sst>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8B13-4351-BE18-B3230B825E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671975</c:v>
                </c:pt>
                <c:pt idx="1">
                  <c:v>176026</c:v>
                </c:pt>
                <c:pt idx="2">
                  <c:v>242764</c:v>
                </c:pt>
                <c:pt idx="3">
                  <c:v>484576</c:v>
                </c:pt>
                <c:pt idx="4">
                  <c:v>271645</c:v>
                </c:pt>
              </c:numCache>
            </c:numRef>
          </c:val>
          <c:smooth val="0"/>
          <c:extLst>
            <c:ext xmlns:c16="http://schemas.microsoft.com/office/drawing/2014/chart" uri="{C3380CC4-5D6E-409C-BE32-E72D297353CC}">
              <c16:uniqueId val="{00000001-8B13-4351-BE18-B3230B825E9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12.77</c:v>
                </c:pt>
                <c:pt idx="1">
                  <c:v>10.89</c:v>
                </c:pt>
                <c:pt idx="2">
                  <c:v>17.010000000000002</c:v>
                </c:pt>
                <c:pt idx="3">
                  <c:v>17.440000000000001</c:v>
                </c:pt>
                <c:pt idx="4">
                  <c:v>10.029999999999999</c:v>
                </c:pt>
              </c:numCache>
            </c:numRef>
          </c:val>
          <c:extLst>
            <c:ext xmlns:c16="http://schemas.microsoft.com/office/drawing/2014/chart" uri="{C3380CC4-5D6E-409C-BE32-E72D297353CC}">
              <c16:uniqueId val="{00000000-EB1D-4D70-BA91-F937121507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47.5</c:v>
                </c:pt>
                <c:pt idx="1">
                  <c:v>47.06</c:v>
                </c:pt>
                <c:pt idx="2">
                  <c:v>38.97</c:v>
                </c:pt>
                <c:pt idx="3">
                  <c:v>28.76</c:v>
                </c:pt>
                <c:pt idx="4">
                  <c:v>41.25</c:v>
                </c:pt>
              </c:numCache>
            </c:numRef>
          </c:val>
          <c:extLst>
            <c:ext xmlns:c16="http://schemas.microsoft.com/office/drawing/2014/chart" uri="{C3380CC4-5D6E-409C-BE32-E72D297353CC}">
              <c16:uniqueId val="{00000001-EB1D-4D70-BA91-F9371215075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7.71</c:v>
                </c:pt>
                <c:pt idx="1">
                  <c:v>1.77</c:v>
                </c:pt>
                <c:pt idx="2">
                  <c:v>-0.27</c:v>
                </c:pt>
                <c:pt idx="3">
                  <c:v>-6.62</c:v>
                </c:pt>
                <c:pt idx="4">
                  <c:v>5.87</c:v>
                </c:pt>
              </c:numCache>
            </c:numRef>
          </c:val>
          <c:smooth val="0"/>
          <c:extLst>
            <c:ext xmlns:c16="http://schemas.microsoft.com/office/drawing/2014/chart" uri="{C3380CC4-5D6E-409C-BE32-E72D297353CC}">
              <c16:uniqueId val="{00000002-EB1D-4D70-BA91-F9371215075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BFA-4B4B-815A-856DD1E25B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FA-4B4B-815A-856DD1E25BA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BFA-4B4B-815A-856DD1E25BA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BFA-4B4B-815A-856DD1E25BA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0.16</c:v>
                </c:pt>
                <c:pt idx="6">
                  <c:v>#N/A</c:v>
                </c:pt>
                <c:pt idx="7">
                  <c:v>0</c:v>
                </c:pt>
                <c:pt idx="8">
                  <c:v>#N/A</c:v>
                </c:pt>
                <c:pt idx="9">
                  <c:v>0.01</c:v>
                </c:pt>
              </c:numCache>
            </c:numRef>
          </c:val>
          <c:extLst>
            <c:ext xmlns:c16="http://schemas.microsoft.com/office/drawing/2014/chart" uri="{C3380CC4-5D6E-409C-BE32-E72D297353CC}">
              <c16:uniqueId val="{00000004-FBFA-4B4B-815A-856DD1E25BA2}"/>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0.4</c:v>
                </c:pt>
                <c:pt idx="4">
                  <c:v>#N/A</c:v>
                </c:pt>
                <c:pt idx="5">
                  <c:v>0.26</c:v>
                </c:pt>
                <c:pt idx="6">
                  <c:v>#N/A</c:v>
                </c:pt>
                <c:pt idx="7">
                  <c:v>0.17</c:v>
                </c:pt>
                <c:pt idx="8">
                  <c:v>#N/A</c:v>
                </c:pt>
                <c:pt idx="9">
                  <c:v>0.57999999999999996</c:v>
                </c:pt>
              </c:numCache>
            </c:numRef>
          </c:val>
          <c:extLst>
            <c:ext xmlns:c16="http://schemas.microsoft.com/office/drawing/2014/chart" uri="{C3380CC4-5D6E-409C-BE32-E72D297353CC}">
              <c16:uniqueId val="{00000005-FBFA-4B4B-815A-856DD1E25BA2}"/>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0.66</c:v>
                </c:pt>
                <c:pt idx="2">
                  <c:v>#N/A</c:v>
                </c:pt>
                <c:pt idx="3">
                  <c:v>0.71</c:v>
                </c:pt>
                <c:pt idx="4">
                  <c:v>#N/A</c:v>
                </c:pt>
                <c:pt idx="5">
                  <c:v>0.68</c:v>
                </c:pt>
                <c:pt idx="6">
                  <c:v>#N/A</c:v>
                </c:pt>
                <c:pt idx="7">
                  <c:v>0.73</c:v>
                </c:pt>
                <c:pt idx="8">
                  <c:v>#N/A</c:v>
                </c:pt>
                <c:pt idx="9">
                  <c:v>0.69</c:v>
                </c:pt>
              </c:numCache>
            </c:numRef>
          </c:val>
          <c:extLst>
            <c:ext xmlns:c16="http://schemas.microsoft.com/office/drawing/2014/chart" uri="{C3380CC4-5D6E-409C-BE32-E72D297353CC}">
              <c16:uniqueId val="{00000006-FBFA-4B4B-815A-856DD1E25BA2}"/>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0.44</c:v>
                </c:pt>
                <c:pt idx="2">
                  <c:v>#N/A</c:v>
                </c:pt>
                <c:pt idx="3">
                  <c:v>0.95</c:v>
                </c:pt>
                <c:pt idx="4">
                  <c:v>#N/A</c:v>
                </c:pt>
                <c:pt idx="5">
                  <c:v>0.45</c:v>
                </c:pt>
                <c:pt idx="6">
                  <c:v>#N/A</c:v>
                </c:pt>
                <c:pt idx="7">
                  <c:v>0.46</c:v>
                </c:pt>
                <c:pt idx="8">
                  <c:v>#N/A</c:v>
                </c:pt>
                <c:pt idx="9">
                  <c:v>1.28</c:v>
                </c:pt>
              </c:numCache>
            </c:numRef>
          </c:val>
          <c:extLst>
            <c:ext xmlns:c16="http://schemas.microsoft.com/office/drawing/2014/chart" uri="{C3380CC4-5D6E-409C-BE32-E72D297353CC}">
              <c16:uniqueId val="{00000007-FBFA-4B4B-815A-856DD1E25BA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2.25</c:v>
                </c:pt>
                <c:pt idx="2">
                  <c:v>#N/A</c:v>
                </c:pt>
                <c:pt idx="3">
                  <c:v>2.54</c:v>
                </c:pt>
                <c:pt idx="4">
                  <c:v>#N/A</c:v>
                </c:pt>
                <c:pt idx="5">
                  <c:v>3.58</c:v>
                </c:pt>
                <c:pt idx="6">
                  <c:v>#N/A</c:v>
                </c:pt>
                <c:pt idx="7">
                  <c:v>4.0199999999999996</c:v>
                </c:pt>
                <c:pt idx="8">
                  <c:v>#N/A</c:v>
                </c:pt>
                <c:pt idx="9">
                  <c:v>4.78</c:v>
                </c:pt>
              </c:numCache>
            </c:numRef>
          </c:val>
          <c:extLst>
            <c:ext xmlns:c16="http://schemas.microsoft.com/office/drawing/2014/chart" uri="{C3380CC4-5D6E-409C-BE32-E72D297353CC}">
              <c16:uniqueId val="{00000008-FBFA-4B4B-815A-856DD1E25B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12.77</c:v>
                </c:pt>
                <c:pt idx="2">
                  <c:v>#N/A</c:v>
                </c:pt>
                <c:pt idx="3">
                  <c:v>10.89</c:v>
                </c:pt>
                <c:pt idx="4">
                  <c:v>#N/A</c:v>
                </c:pt>
                <c:pt idx="5">
                  <c:v>17</c:v>
                </c:pt>
                <c:pt idx="6">
                  <c:v>#N/A</c:v>
                </c:pt>
                <c:pt idx="7">
                  <c:v>17.440000000000001</c:v>
                </c:pt>
                <c:pt idx="8">
                  <c:v>#N/A</c:v>
                </c:pt>
                <c:pt idx="9">
                  <c:v>10.029999999999999</c:v>
                </c:pt>
              </c:numCache>
            </c:numRef>
          </c:val>
          <c:extLst>
            <c:ext xmlns:c16="http://schemas.microsoft.com/office/drawing/2014/chart" uri="{C3380CC4-5D6E-409C-BE32-E72D297353CC}">
              <c16:uniqueId val="{00000009-FBFA-4B4B-815A-856DD1E25B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327</c:v>
                </c:pt>
                <c:pt idx="5">
                  <c:v>392</c:v>
                </c:pt>
                <c:pt idx="8">
                  <c:v>388</c:v>
                </c:pt>
                <c:pt idx="11">
                  <c:v>396</c:v>
                </c:pt>
                <c:pt idx="14">
                  <c:v>375</c:v>
                </c:pt>
              </c:numCache>
            </c:numRef>
          </c:val>
          <c:extLst>
            <c:ext xmlns:c16="http://schemas.microsoft.com/office/drawing/2014/chart" uri="{C3380CC4-5D6E-409C-BE32-E72D297353CC}">
              <c16:uniqueId val="{00000000-1D15-4925-BA22-FBA7F2B172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1D15-4925-BA22-FBA7F2B172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D15-4925-BA22-FBA7F2B172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41</c:v>
                </c:pt>
                <c:pt idx="3">
                  <c:v>28</c:v>
                </c:pt>
                <c:pt idx="6">
                  <c:v>14</c:v>
                </c:pt>
                <c:pt idx="9">
                  <c:v>15</c:v>
                </c:pt>
                <c:pt idx="12">
                  <c:v>15</c:v>
                </c:pt>
              </c:numCache>
            </c:numRef>
          </c:val>
          <c:extLst>
            <c:ext xmlns:c16="http://schemas.microsoft.com/office/drawing/2014/chart" uri="{C3380CC4-5D6E-409C-BE32-E72D297353CC}">
              <c16:uniqueId val="{00000003-1D15-4925-BA22-FBA7F2B172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31</c:v>
                </c:pt>
                <c:pt idx="3">
                  <c:v>36</c:v>
                </c:pt>
                <c:pt idx="6">
                  <c:v>31</c:v>
                </c:pt>
                <c:pt idx="9">
                  <c:v>30</c:v>
                </c:pt>
                <c:pt idx="12">
                  <c:v>29</c:v>
                </c:pt>
              </c:numCache>
            </c:numRef>
          </c:val>
          <c:extLst>
            <c:ext xmlns:c16="http://schemas.microsoft.com/office/drawing/2014/chart" uri="{C3380CC4-5D6E-409C-BE32-E72D297353CC}">
              <c16:uniqueId val="{00000004-1D15-4925-BA22-FBA7F2B172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15-4925-BA22-FBA7F2B172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15-4925-BA22-FBA7F2B172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383</c:v>
                </c:pt>
                <c:pt idx="3">
                  <c:v>486</c:v>
                </c:pt>
                <c:pt idx="6">
                  <c:v>491</c:v>
                </c:pt>
                <c:pt idx="9">
                  <c:v>479</c:v>
                </c:pt>
                <c:pt idx="12">
                  <c:v>497</c:v>
                </c:pt>
              </c:numCache>
            </c:numRef>
          </c:val>
          <c:extLst>
            <c:ext xmlns:c16="http://schemas.microsoft.com/office/drawing/2014/chart" uri="{C3380CC4-5D6E-409C-BE32-E72D297353CC}">
              <c16:uniqueId val="{00000007-1D15-4925-BA22-FBA7F2B172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128</c:v>
                </c:pt>
                <c:pt idx="2">
                  <c:v>#N/A</c:v>
                </c:pt>
                <c:pt idx="3">
                  <c:v>#N/A</c:v>
                </c:pt>
                <c:pt idx="4">
                  <c:v>158</c:v>
                </c:pt>
                <c:pt idx="5">
                  <c:v>#N/A</c:v>
                </c:pt>
                <c:pt idx="6">
                  <c:v>#N/A</c:v>
                </c:pt>
                <c:pt idx="7">
                  <c:v>148</c:v>
                </c:pt>
                <c:pt idx="8">
                  <c:v>#N/A</c:v>
                </c:pt>
                <c:pt idx="9">
                  <c:v>#N/A</c:v>
                </c:pt>
                <c:pt idx="10">
                  <c:v>129</c:v>
                </c:pt>
                <c:pt idx="11">
                  <c:v>#N/A</c:v>
                </c:pt>
                <c:pt idx="12">
                  <c:v>#N/A</c:v>
                </c:pt>
                <c:pt idx="13">
                  <c:v>166</c:v>
                </c:pt>
                <c:pt idx="14">
                  <c:v>#N/A</c:v>
                </c:pt>
              </c:numCache>
            </c:numRef>
          </c:val>
          <c:smooth val="0"/>
          <c:extLst>
            <c:ext xmlns:c16="http://schemas.microsoft.com/office/drawing/2014/chart" uri="{C3380CC4-5D6E-409C-BE32-E72D297353CC}">
              <c16:uniqueId val="{00000008-1D15-4925-BA22-FBA7F2B172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3486</c:v>
                </c:pt>
                <c:pt idx="5">
                  <c:v>3348</c:v>
                </c:pt>
                <c:pt idx="8">
                  <c:v>3240</c:v>
                </c:pt>
                <c:pt idx="11">
                  <c:v>3217</c:v>
                </c:pt>
                <c:pt idx="14">
                  <c:v>3049</c:v>
                </c:pt>
              </c:numCache>
            </c:numRef>
          </c:val>
          <c:extLst>
            <c:ext xmlns:c16="http://schemas.microsoft.com/office/drawing/2014/chart" uri="{C3380CC4-5D6E-409C-BE32-E72D297353CC}">
              <c16:uniqueId val="{00000000-202F-4BBA-B52F-D5D7FB3FA6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280</c:v>
                </c:pt>
                <c:pt idx="5">
                  <c:v>203</c:v>
                </c:pt>
                <c:pt idx="8">
                  <c:v>190</c:v>
                </c:pt>
                <c:pt idx="11">
                  <c:v>208</c:v>
                </c:pt>
                <c:pt idx="14">
                  <c:v>200</c:v>
                </c:pt>
              </c:numCache>
            </c:numRef>
          </c:val>
          <c:extLst>
            <c:ext xmlns:c16="http://schemas.microsoft.com/office/drawing/2014/chart" uri="{C3380CC4-5D6E-409C-BE32-E72D297353CC}">
              <c16:uniqueId val="{00000001-202F-4BBA-B52F-D5D7FB3FA6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3275</c:v>
                </c:pt>
                <c:pt idx="5">
                  <c:v>3447</c:v>
                </c:pt>
                <c:pt idx="8">
                  <c:v>3412</c:v>
                </c:pt>
                <c:pt idx="11">
                  <c:v>3264</c:v>
                </c:pt>
                <c:pt idx="14">
                  <c:v>3590</c:v>
                </c:pt>
              </c:numCache>
            </c:numRef>
          </c:val>
          <c:extLst>
            <c:ext xmlns:c16="http://schemas.microsoft.com/office/drawing/2014/chart" uri="{C3380CC4-5D6E-409C-BE32-E72D297353CC}">
              <c16:uniqueId val="{00000002-202F-4BBA-B52F-D5D7FB3FA6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2F-4BBA-B52F-D5D7FB3FA6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2F-4BBA-B52F-D5D7FB3FA6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2F-4BBA-B52F-D5D7FB3FA6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297</c:v>
                </c:pt>
                <c:pt idx="3">
                  <c:v>0</c:v>
                </c:pt>
                <c:pt idx="6">
                  <c:v>0</c:v>
                </c:pt>
                <c:pt idx="9">
                  <c:v>0</c:v>
                </c:pt>
                <c:pt idx="12">
                  <c:v>381</c:v>
                </c:pt>
              </c:numCache>
            </c:numRef>
          </c:val>
          <c:extLst>
            <c:ext xmlns:c16="http://schemas.microsoft.com/office/drawing/2014/chart" uri="{C3380CC4-5D6E-409C-BE32-E72D297353CC}">
              <c16:uniqueId val="{00000006-202F-4BBA-B52F-D5D7FB3FA6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70</c:v>
                </c:pt>
                <c:pt idx="3">
                  <c:v>44</c:v>
                </c:pt>
                <c:pt idx="6">
                  <c:v>36</c:v>
                </c:pt>
                <c:pt idx="9">
                  <c:v>27</c:v>
                </c:pt>
                <c:pt idx="12">
                  <c:v>16</c:v>
                </c:pt>
              </c:numCache>
            </c:numRef>
          </c:val>
          <c:extLst>
            <c:ext xmlns:c16="http://schemas.microsoft.com/office/drawing/2014/chart" uri="{C3380CC4-5D6E-409C-BE32-E72D297353CC}">
              <c16:uniqueId val="{00000007-202F-4BBA-B52F-D5D7FB3FA6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303</c:v>
                </c:pt>
                <c:pt idx="3">
                  <c:v>305</c:v>
                </c:pt>
                <c:pt idx="6">
                  <c:v>236</c:v>
                </c:pt>
                <c:pt idx="9">
                  <c:v>240</c:v>
                </c:pt>
                <c:pt idx="12">
                  <c:v>233</c:v>
                </c:pt>
              </c:numCache>
            </c:numRef>
          </c:val>
          <c:extLst>
            <c:ext xmlns:c16="http://schemas.microsoft.com/office/drawing/2014/chart" uri="{C3380CC4-5D6E-409C-BE32-E72D297353CC}">
              <c16:uniqueId val="{00000008-202F-4BBA-B52F-D5D7FB3FA6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833</c:v>
                </c:pt>
                <c:pt idx="12">
                  <c:v>42</c:v>
                </c:pt>
              </c:numCache>
            </c:numRef>
          </c:val>
          <c:extLst>
            <c:ext xmlns:c16="http://schemas.microsoft.com/office/drawing/2014/chart" uri="{C3380CC4-5D6E-409C-BE32-E72D297353CC}">
              <c16:uniqueId val="{00000009-202F-4BBA-B52F-D5D7FB3FA6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4769</c:v>
                </c:pt>
                <c:pt idx="3">
                  <c:v>4562</c:v>
                </c:pt>
                <c:pt idx="6">
                  <c:v>4524</c:v>
                </c:pt>
                <c:pt idx="9">
                  <c:v>5078</c:v>
                </c:pt>
                <c:pt idx="12">
                  <c:v>5001</c:v>
                </c:pt>
              </c:numCache>
            </c:numRef>
          </c:val>
          <c:extLst>
            <c:ext xmlns:c16="http://schemas.microsoft.com/office/drawing/2014/chart" uri="{C3380CC4-5D6E-409C-BE32-E72D297353CC}">
              <c16:uniqueId val="{0000000A-202F-4BBA-B52F-D5D7FB3FA6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02F-4BBA-B52F-D5D7FB3FA6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820</c:v>
                </c:pt>
                <c:pt idx="1">
                  <c:v>641</c:v>
                </c:pt>
                <c:pt idx="2">
                  <c:v>935</c:v>
                </c:pt>
              </c:numCache>
            </c:numRef>
          </c:val>
          <c:extLst>
            <c:ext xmlns:c16="http://schemas.microsoft.com/office/drawing/2014/chart" uri="{C3380CC4-5D6E-409C-BE32-E72D297353CC}">
              <c16:uniqueId val="{00000000-6FC6-4F04-8C11-7D0C6F5370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c:v>
                </c:pt>
                <c:pt idx="1">
                  <c:v>37</c:v>
                </c:pt>
                <c:pt idx="2">
                  <c:v>37</c:v>
                </c:pt>
              </c:numCache>
            </c:numRef>
          </c:val>
          <c:extLst>
            <c:ext xmlns:c16="http://schemas.microsoft.com/office/drawing/2014/chart" uri="{C3380CC4-5D6E-409C-BE32-E72D297353CC}">
              <c16:uniqueId val="{00000001-6FC6-4F04-8C11-7D0C6F5370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2550</c:v>
                </c:pt>
                <c:pt idx="1">
                  <c:v>2623</c:v>
                </c:pt>
                <c:pt idx="2">
                  <c:v>2689</c:v>
                </c:pt>
              </c:numCache>
            </c:numRef>
          </c:val>
          <c:extLst>
            <c:ext xmlns:c16="http://schemas.microsoft.com/office/drawing/2014/chart" uri="{C3380CC4-5D6E-409C-BE32-E72D297353CC}">
              <c16:uniqueId val="{00000002-6FC6-4F04-8C11-7D0C6F53709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2,987
2,960
63.63
4,970,940
4,703,117
227,474
2,267,363
5,000,665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対前年度比</a:t>
          </a:r>
          <a:r>
            <a:rPr kumimoji="1" lang="ja-JP" altLang="en-US" sz="1100" baseline="0">
              <a:solidFill>
                <a:schemeClr val="dk1"/>
              </a:solidFill>
              <a:effectLst/>
              <a:latin typeface="+mn-lt"/>
              <a:ea typeface="+mn-ea"/>
              <a:cs typeface="+mn-cs"/>
            </a:rPr>
            <a:t>と同ポイント</a:t>
          </a:r>
          <a:r>
            <a:rPr kumimoji="1" lang="ja-JP" altLang="ja-JP" sz="1100" baseline="0">
              <a:solidFill>
                <a:schemeClr val="dk1"/>
              </a:solidFill>
              <a:effectLst/>
              <a:latin typeface="+mn-lt"/>
              <a:ea typeface="+mn-ea"/>
              <a:cs typeface="+mn-cs"/>
            </a:rPr>
            <a:t>となったが</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0.20</a:t>
          </a:r>
          <a:r>
            <a:rPr kumimoji="1" lang="ja-JP" altLang="ja-JP" sz="1100">
              <a:solidFill>
                <a:schemeClr val="dk1"/>
              </a:solidFill>
              <a:effectLst/>
              <a:latin typeface="+mn-lt"/>
              <a:ea typeface="+mn-ea"/>
              <a:cs typeface="+mn-cs"/>
            </a:rPr>
            <a:t>ポイント上回っている。要因として、平成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年度より大保ダムに係る国有資産所在地市町村交付金等を収入していることがあげられる。</a:t>
          </a:r>
          <a:endParaRPr lang="ja-JP" altLang="ja-JP" sz="1400">
            <a:effectLst/>
          </a:endParaRPr>
        </a:p>
        <a:p>
          <a:r>
            <a:rPr kumimoji="1" lang="ja-JP" altLang="ja-JP" sz="1100">
              <a:solidFill>
                <a:schemeClr val="dk1"/>
              </a:solidFill>
              <a:effectLst/>
              <a:latin typeface="+mn-lt"/>
              <a:ea typeface="+mn-ea"/>
              <a:cs typeface="+mn-cs"/>
            </a:rPr>
            <a:t>　しかし、同交付金については令和５年度は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％算定により増収となるが令和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年度を境に減価償却に伴う減少があることから、公有資産の売却や徴収業務の強化等による歳入の確保に努める。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40</xdr:row>
      <xdr:rowOff>167217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167217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127000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147108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36635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類似団体平均を</a:t>
          </a:r>
          <a:r>
            <a:rPr kumimoji="1" lang="en-US" altLang="ja-JP" sz="1100" baseline="0">
              <a:solidFill>
                <a:sysClr val="windowText" lastClr="000000"/>
              </a:solidFill>
              <a:effectLst/>
              <a:latin typeface="+mn-lt"/>
              <a:ea typeface="+mn-ea"/>
              <a:cs typeface="+mn-cs"/>
            </a:rPr>
            <a:t>2.3</a:t>
          </a:r>
          <a:r>
            <a:rPr kumimoji="1" lang="ja-JP" altLang="ja-JP" sz="1100" baseline="0">
              <a:solidFill>
                <a:sysClr val="windowText" lastClr="000000"/>
              </a:solidFill>
              <a:effectLst/>
              <a:latin typeface="+mn-lt"/>
              <a:ea typeface="+mn-ea"/>
              <a:cs typeface="+mn-cs"/>
            </a:rPr>
            <a:t>ポイント上回っており、対前年度比</a:t>
          </a:r>
          <a:r>
            <a:rPr kumimoji="1" lang="en-US" altLang="ja-JP" sz="1100" baseline="0">
              <a:solidFill>
                <a:sysClr val="windowText" lastClr="000000"/>
              </a:solidFill>
              <a:effectLst/>
              <a:latin typeface="+mn-lt"/>
              <a:ea typeface="+mn-ea"/>
              <a:cs typeface="+mn-cs"/>
            </a:rPr>
            <a:t>2.8</a:t>
          </a:r>
          <a:r>
            <a:rPr kumimoji="1" lang="ja-JP" altLang="ja-JP" sz="1100" baseline="0">
              <a:solidFill>
                <a:sysClr val="windowText" lastClr="000000"/>
              </a:solidFill>
              <a:effectLst/>
              <a:latin typeface="+mn-lt"/>
              <a:ea typeface="+mn-ea"/>
              <a:cs typeface="+mn-cs"/>
            </a:rPr>
            <a:t>ポイントの増となっている。要因として、令和</a:t>
          </a:r>
          <a:r>
            <a:rPr kumimoji="1" lang="ja-JP" altLang="en-US" sz="1100" baseline="0">
              <a:solidFill>
                <a:sysClr val="windowText" lastClr="000000"/>
              </a:solidFill>
              <a:effectLst/>
              <a:latin typeface="+mn-lt"/>
              <a:ea typeface="+mn-ea"/>
              <a:cs typeface="+mn-cs"/>
            </a:rPr>
            <a:t>５</a:t>
          </a:r>
          <a:r>
            <a:rPr kumimoji="1" lang="ja-JP" altLang="ja-JP" sz="1100" baseline="0">
              <a:solidFill>
                <a:sysClr val="windowText" lastClr="000000"/>
              </a:solidFill>
              <a:effectLst/>
              <a:latin typeface="+mn-lt"/>
              <a:ea typeface="+mn-ea"/>
              <a:cs typeface="+mn-cs"/>
            </a:rPr>
            <a:t>年度から</a:t>
          </a:r>
          <a:r>
            <a:rPr kumimoji="1" lang="ja-JP" altLang="en-US" sz="1100" baseline="0">
              <a:solidFill>
                <a:sysClr val="windowText" lastClr="000000"/>
              </a:solidFill>
              <a:effectLst/>
              <a:latin typeface="+mn-lt"/>
              <a:ea typeface="+mn-ea"/>
              <a:cs typeface="+mn-cs"/>
            </a:rPr>
            <a:t>やんばるの森ビジターセンター整備</a:t>
          </a:r>
          <a:r>
            <a:rPr kumimoji="1" lang="ja-JP" altLang="ja-JP" sz="1100" baseline="0">
              <a:solidFill>
                <a:sysClr val="windowText" lastClr="000000"/>
              </a:solidFill>
              <a:effectLst/>
              <a:latin typeface="+mn-lt"/>
              <a:ea typeface="+mn-ea"/>
              <a:cs typeface="+mn-cs"/>
            </a:rPr>
            <a:t>に係る</a:t>
          </a:r>
          <a:r>
            <a:rPr kumimoji="1" lang="ja-JP" altLang="ja-JP" sz="1100">
              <a:solidFill>
                <a:sysClr val="windowText" lastClr="000000"/>
              </a:solidFill>
              <a:effectLst/>
              <a:latin typeface="+mn-lt"/>
              <a:ea typeface="+mn-ea"/>
              <a:cs typeface="+mn-cs"/>
            </a:rPr>
            <a:t>元金償還開始等</a:t>
          </a:r>
          <a:r>
            <a:rPr kumimoji="1" lang="ja-JP" altLang="en-US" sz="1100">
              <a:solidFill>
                <a:sysClr val="windowText" lastClr="000000"/>
              </a:solidFill>
              <a:effectLst/>
              <a:latin typeface="+mn-lt"/>
              <a:ea typeface="+mn-ea"/>
              <a:cs typeface="+mn-cs"/>
            </a:rPr>
            <a:t>により</a:t>
          </a:r>
          <a:r>
            <a:rPr kumimoji="1" lang="ja-JP" altLang="ja-JP" sz="1100" baseline="0">
              <a:solidFill>
                <a:sysClr val="windowText" lastClr="000000"/>
              </a:solidFill>
              <a:effectLst/>
              <a:latin typeface="+mn-lt"/>
              <a:ea typeface="+mn-ea"/>
              <a:cs typeface="+mn-cs"/>
            </a:rPr>
            <a:t>元金償還額が増加し、実質公債費比率も対前年度比</a:t>
          </a:r>
          <a:r>
            <a:rPr kumimoji="1" lang="en-US" altLang="ja-JP" sz="1100" baseline="0">
              <a:solidFill>
                <a:sysClr val="windowText" lastClr="000000"/>
              </a:solidFill>
              <a:effectLst/>
              <a:latin typeface="+mn-lt"/>
              <a:ea typeface="+mn-ea"/>
              <a:cs typeface="+mn-cs"/>
            </a:rPr>
            <a:t>0.7</a:t>
          </a:r>
          <a:r>
            <a:rPr kumimoji="1" lang="ja-JP" altLang="ja-JP" sz="1100" baseline="0">
              <a:solidFill>
                <a:sysClr val="windowText" lastClr="000000"/>
              </a:solidFill>
              <a:effectLst/>
              <a:latin typeface="+mn-lt"/>
              <a:ea typeface="+mn-ea"/>
              <a:cs typeface="+mn-cs"/>
            </a:rPr>
            <a:t>ポイント増となっている。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今後も、公債費が増となることが確実となっていることから、事務事業の効率化や内部管理経費の点検等、歳出の効率化・節減に努める。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142452</xdr:rowOff>
    </xdr:from>
    <xdr:to>
      <xdr:col>23</xdr:col>
      <xdr:colOff>133350</xdr:colOff>
      <xdr:row>64</xdr:row>
      <xdr:rowOff>83608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43802"/>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142452</xdr:rowOff>
    </xdr:from>
    <xdr:to>
      <xdr:col>19</xdr:col>
      <xdr:colOff>133350</xdr:colOff>
      <xdr:row>64</xdr:row>
      <xdr:rowOff>147955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43802"/>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147955</xdr:rowOff>
    </xdr:from>
    <xdr:to>
      <xdr:col>15</xdr:col>
      <xdr:colOff>82550</xdr:colOff>
      <xdr:row>65</xdr:row>
      <xdr:rowOff>8679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2075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65</xdr:row>
      <xdr:rowOff>8679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08690"/>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4885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91652</xdr:rowOff>
    </xdr:from>
    <xdr:to>
      <xdr:col>19</xdr:col>
      <xdr:colOff>184150</xdr:colOff>
      <xdr:row>64</xdr:row>
      <xdr:rowOff>21802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6579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79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97155</xdr:rowOff>
    </xdr:from>
    <xdr:to>
      <xdr:col>15</xdr:col>
      <xdr:colOff>133350</xdr:colOff>
      <xdr:row>65</xdr:row>
      <xdr:rowOff>27305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12082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129329</xdr:rowOff>
    </xdr:from>
    <xdr:to>
      <xdr:col>11</xdr:col>
      <xdr:colOff>82550</xdr:colOff>
      <xdr:row>65</xdr:row>
      <xdr:rowOff>59479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44256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類似団体平均を下回っているが、前年度より</a:t>
          </a:r>
          <a:r>
            <a:rPr kumimoji="1" lang="en-US" altLang="ja-JP" sz="1100">
              <a:solidFill>
                <a:schemeClr val="dk1"/>
              </a:solidFill>
              <a:effectLst/>
              <a:latin typeface="+mn-lt"/>
              <a:ea typeface="+mn-ea"/>
              <a:cs typeface="+mn-cs"/>
            </a:rPr>
            <a:t>29,914</a:t>
          </a:r>
          <a:r>
            <a:rPr kumimoji="1" lang="ja-JP" altLang="ja-JP" sz="1100">
              <a:solidFill>
                <a:schemeClr val="dk1"/>
              </a:solidFill>
              <a:effectLst/>
              <a:latin typeface="+mn-lt"/>
              <a:ea typeface="+mn-ea"/>
              <a:cs typeface="+mn-cs"/>
            </a:rPr>
            <a:t>円の増額となった。要因としては、会計年度任用職員</a:t>
          </a:r>
          <a:r>
            <a:rPr kumimoji="1" lang="ja-JP" altLang="en-US" sz="1100">
              <a:solidFill>
                <a:schemeClr val="dk1"/>
              </a:solidFill>
              <a:effectLst/>
              <a:latin typeface="+mn-lt"/>
              <a:ea typeface="+mn-ea"/>
              <a:cs typeface="+mn-cs"/>
            </a:rPr>
            <a:t>の勤勉手当</a:t>
          </a:r>
          <a:r>
            <a:rPr kumimoji="1" lang="ja-JP" altLang="ja-JP" sz="1100">
              <a:solidFill>
                <a:schemeClr val="dk1"/>
              </a:solidFill>
              <a:effectLst/>
              <a:latin typeface="+mn-lt"/>
              <a:ea typeface="+mn-ea"/>
              <a:cs typeface="+mn-cs"/>
            </a:rPr>
            <a:t>が増加したことで、人件費が増加したことがあげられる。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今後、行財政改革の取組みを通して人件費のコスト低減を図る。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114376</xdr:rowOff>
    </xdr:from>
    <xdr:to>
      <xdr:col>23</xdr:col>
      <xdr:colOff>133350</xdr:colOff>
      <xdr:row>82</xdr:row>
      <xdr:rowOff>138438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73276"/>
          <a:ext cx="838200" cy="2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93729</xdr:rowOff>
    </xdr:from>
    <xdr:to>
      <xdr:col>19</xdr:col>
      <xdr:colOff>133350</xdr:colOff>
      <xdr:row>82</xdr:row>
      <xdr:rowOff>114376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52629"/>
          <a:ext cx="889000" cy="2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90126</xdr:rowOff>
    </xdr:from>
    <xdr:to>
      <xdr:col>15</xdr:col>
      <xdr:colOff>82550</xdr:colOff>
      <xdr:row>82</xdr:row>
      <xdr:rowOff>93729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49026"/>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59359</xdr:rowOff>
    </xdr:from>
    <xdr:to>
      <xdr:col>11</xdr:col>
      <xdr:colOff>31750</xdr:colOff>
      <xdr:row>82</xdr:row>
      <xdr:rowOff>90126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18259"/>
          <a:ext cx="889000" cy="3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87638</xdr:rowOff>
    </xdr:from>
    <xdr:to>
      <xdr:col>23</xdr:col>
      <xdr:colOff>184150</xdr:colOff>
      <xdr:row>83</xdr:row>
      <xdr:rowOff>17788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104165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9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63576</xdr:rowOff>
    </xdr:from>
    <xdr:to>
      <xdr:col>19</xdr:col>
      <xdr:colOff>184150</xdr:colOff>
      <xdr:row>82</xdr:row>
      <xdr:rowOff>165176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2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3903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9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42929</xdr:rowOff>
    </xdr:from>
    <xdr:to>
      <xdr:col>15</xdr:col>
      <xdr:colOff>133350</xdr:colOff>
      <xdr:row>82</xdr:row>
      <xdr:rowOff>144529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0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154706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7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39326</xdr:rowOff>
    </xdr:from>
    <xdr:to>
      <xdr:col>11</xdr:col>
      <xdr:colOff>82550</xdr:colOff>
      <xdr:row>82</xdr:row>
      <xdr:rowOff>140926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9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151103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6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8559</xdr:rowOff>
    </xdr:from>
    <xdr:to>
      <xdr:col>7</xdr:col>
      <xdr:colOff>31750</xdr:colOff>
      <xdr:row>82</xdr:row>
      <xdr:rowOff>110159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6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120336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3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ポイント上回っているため、給与の適正化を図り引き下げるよう努める。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86995</xdr:rowOff>
    </xdr:from>
    <xdr:to>
      <xdr:col>81</xdr:col>
      <xdr:colOff>44450</xdr:colOff>
      <xdr:row>87</xdr:row>
      <xdr:rowOff>129223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003145"/>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86995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910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135255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99108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62864</xdr:rowOff>
    </xdr:from>
    <xdr:to>
      <xdr:col>68</xdr:col>
      <xdr:colOff>152400</xdr:colOff>
      <xdr:row>87</xdr:row>
      <xdr:rowOff>135255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7901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78423</xdr:rowOff>
    </xdr:from>
    <xdr:to>
      <xdr:col>81</xdr:col>
      <xdr:colOff>95250</xdr:colOff>
      <xdr:row>88</xdr:row>
      <xdr:rowOff>8573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50500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6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36195</xdr:rowOff>
    </xdr:from>
    <xdr:to>
      <xdr:col>77</xdr:col>
      <xdr:colOff>95250</xdr:colOff>
      <xdr:row>87</xdr:row>
      <xdr:rowOff>137795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122572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3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84455</xdr:rowOff>
    </xdr:from>
    <xdr:to>
      <xdr:col>68</xdr:col>
      <xdr:colOff>203200</xdr:colOff>
      <xdr:row>88</xdr:row>
      <xdr:rowOff>14605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170832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12064</xdr:rowOff>
    </xdr:from>
    <xdr:to>
      <xdr:col>64</xdr:col>
      <xdr:colOff>152400</xdr:colOff>
      <xdr:row>87</xdr:row>
      <xdr:rowOff>113664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98441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人上回っている。要因として、主要施策事業への対応のため、プロジェクト推進室への配置増を図ったことや、認定こども園運営を直営で行っていることなどがあげられる。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64612</xdr:rowOff>
    </xdr:from>
    <xdr:to>
      <xdr:col>81</xdr:col>
      <xdr:colOff>44450</xdr:colOff>
      <xdr:row>60</xdr:row>
      <xdr:rowOff>99298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51612"/>
          <a:ext cx="838200" cy="3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63103</xdr:rowOff>
    </xdr:from>
    <xdr:to>
      <xdr:col>77</xdr:col>
      <xdr:colOff>44450</xdr:colOff>
      <xdr:row>60</xdr:row>
      <xdr:rowOff>64612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50103"/>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57071</xdr:rowOff>
    </xdr:from>
    <xdr:to>
      <xdr:col>72</xdr:col>
      <xdr:colOff>203200</xdr:colOff>
      <xdr:row>60</xdr:row>
      <xdr:rowOff>63103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4407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48926</xdr:rowOff>
    </xdr:from>
    <xdr:to>
      <xdr:col>68</xdr:col>
      <xdr:colOff>152400</xdr:colOff>
      <xdr:row>60</xdr:row>
      <xdr:rowOff>57071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35926"/>
          <a:ext cx="889000" cy="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48498</xdr:rowOff>
    </xdr:from>
    <xdr:to>
      <xdr:col>81</xdr:col>
      <xdr:colOff>95250</xdr:colOff>
      <xdr:row>60</xdr:row>
      <xdr:rowOff>150098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3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20575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0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13812</xdr:rowOff>
    </xdr:from>
    <xdr:to>
      <xdr:col>77</xdr:col>
      <xdr:colOff>95250</xdr:colOff>
      <xdr:row>60</xdr:row>
      <xdr:rowOff>115412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100189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8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12303</xdr:rowOff>
    </xdr:from>
    <xdr:to>
      <xdr:col>73</xdr:col>
      <xdr:colOff>44450</xdr:colOff>
      <xdr:row>60</xdr:row>
      <xdr:rowOff>113903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98680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8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6271</xdr:rowOff>
    </xdr:from>
    <xdr:to>
      <xdr:col>68</xdr:col>
      <xdr:colOff>203200</xdr:colOff>
      <xdr:row>60</xdr:row>
      <xdr:rowOff>107871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92648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7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169576</xdr:rowOff>
    </xdr:from>
    <xdr:to>
      <xdr:col>64</xdr:col>
      <xdr:colOff>152400</xdr:colOff>
      <xdr:row>60</xdr:row>
      <xdr:rowOff>99726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8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84503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7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ポイント上回っている。その要因として、診療所設備整備事業の元金償還が開始となったことで、対前年度比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となっている。また現在、新庁舎建設事業が実施されており、多額の借入もある。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今後、その他の新規事業については抑制を図るなど、類似団体を上回ることがないように、健全な財政運営に努める。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49530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2343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73660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73660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132504</xdr:rowOff>
    </xdr:from>
    <xdr:to>
      <xdr:col>68</xdr:col>
      <xdr:colOff>152400</xdr:colOff>
      <xdr:row>42</xdr:row>
      <xdr:rowOff>49530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16195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財政調整基金及び財産形成基金の充当可能基金等が大きいことから、将来負担比率は算定されていないが、今後も適正な基金積立を行うなど、一層の財政健全化に努める。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2,987
2,960
63.63
4,970,940
4,703,117
227,474
2,267,363
5,000,665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主要施策事業への対応のため、プロジェクト推進室への配置増を図ったことや、認定こども園、包括支援センター運営を直営で行っていることなどにより、類似団体平均よりも</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ポイント高い状況にある。</a:t>
          </a:r>
          <a:endParaRPr lang="ja-JP" altLang="ja-JP" sz="1400">
            <a:effectLst/>
          </a:endParaRPr>
        </a:p>
        <a:p>
          <a:r>
            <a:rPr kumimoji="1" lang="ja-JP" altLang="ja-JP" sz="1100">
              <a:solidFill>
                <a:schemeClr val="dk1"/>
              </a:solidFill>
              <a:effectLst/>
              <a:latin typeface="+mn-lt"/>
              <a:ea typeface="+mn-ea"/>
              <a:cs typeface="+mn-cs"/>
            </a:rPr>
            <a:t>　類似団体平均、沖縄県平均を大きく上回っていることから、行財政改革への取組みをとおして人件費の削減に努める。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62992</xdr:rowOff>
    </xdr:from>
    <xdr:to>
      <xdr:col>24</xdr:col>
      <xdr:colOff>25400</xdr:colOff>
      <xdr:row>38</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780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62992</xdr:rowOff>
    </xdr:from>
    <xdr:to>
      <xdr:col>19</xdr:col>
      <xdr:colOff>187325</xdr:colOff>
      <xdr:row>38</xdr:row>
      <xdr:rowOff>131572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780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131572</xdr:rowOff>
    </xdr:from>
    <xdr:to>
      <xdr:col>15</xdr:col>
      <xdr:colOff>98425</xdr:colOff>
      <xdr:row>39</xdr:row>
      <xdr:rowOff>5842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466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421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xdr:rowOff>
    </xdr:from>
    <xdr:to>
      <xdr:col>20</xdr:col>
      <xdr:colOff>38100</xdr:colOff>
      <xdr:row>38</xdr:row>
      <xdr:rowOff>113792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98569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80772</xdr:rowOff>
    </xdr:from>
    <xdr:to>
      <xdr:col>15</xdr:col>
      <xdr:colOff>149225</xdr:colOff>
      <xdr:row>39</xdr:row>
      <xdr:rowOff>10922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167149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126492</xdr:rowOff>
    </xdr:from>
    <xdr:to>
      <xdr:col>11</xdr:col>
      <xdr:colOff>60325</xdr:colOff>
      <xdr:row>39</xdr:row>
      <xdr:rowOff>56642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41419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保有する公共施設数が少ないこともあり、類似団体平を</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ポイント下回っている。新庁舎・認定こども園等の建設事業を行っているが、その他の施設については経年劣化等に伴う維持修繕の経費の増加も見込まれる。公共施設総合管理計画の着実な推進を図るとともに、事務事業の効率化や内部管理に係る経費削減等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170434</xdr:rowOff>
    </xdr:from>
    <xdr:to>
      <xdr:col>82</xdr:col>
      <xdr:colOff>107950</xdr:colOff>
      <xdr:row>16</xdr:row>
      <xdr:rowOff>8128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421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16</xdr:row>
      <xdr:rowOff>8128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28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156718</xdr:rowOff>
    </xdr:from>
    <xdr:to>
      <xdr:col>73</xdr:col>
      <xdr:colOff>180975</xdr:colOff>
      <xdr:row>16</xdr:row>
      <xdr:rowOff>3556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28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74675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119634</xdr:rowOff>
    </xdr:from>
    <xdr:to>
      <xdr:col>82</xdr:col>
      <xdr:colOff>158750</xdr:colOff>
      <xdr:row>16</xdr:row>
      <xdr:rowOff>49784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136161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3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128778</xdr:rowOff>
    </xdr:from>
    <xdr:to>
      <xdr:col>78</xdr:col>
      <xdr:colOff>120650</xdr:colOff>
      <xdr:row>16</xdr:row>
      <xdr:rowOff>58928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69105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69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105918</xdr:rowOff>
    </xdr:from>
    <xdr:to>
      <xdr:col>74</xdr:col>
      <xdr:colOff>31750</xdr:colOff>
      <xdr:row>16</xdr:row>
      <xdr:rowOff>36068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46245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124206</xdr:rowOff>
    </xdr:from>
    <xdr:to>
      <xdr:col>69</xdr:col>
      <xdr:colOff>142875</xdr:colOff>
      <xdr:row>16</xdr:row>
      <xdr:rowOff>54356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64533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児童福祉費・障害者自立支援費等が増加傾向にあるため、類似団体平均を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今後も扶助費の上昇が予想されるため、制度の適正な運用と負担の増大に備える。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ポイントの増であり、</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ポイント下回っている。要因として、</a:t>
          </a:r>
          <a:r>
            <a:rPr kumimoji="1" lang="ja-JP" altLang="en-US" sz="1100">
              <a:solidFill>
                <a:sysClr val="windowText" lastClr="000000"/>
              </a:solidFill>
              <a:effectLst/>
              <a:latin typeface="+mn-lt"/>
              <a:ea typeface="+mn-ea"/>
              <a:cs typeface="+mn-cs"/>
            </a:rPr>
            <a:t>簡易</a:t>
          </a:r>
          <a:r>
            <a:rPr kumimoji="1" lang="ja-JP" altLang="ja-JP" sz="1100">
              <a:solidFill>
                <a:sysClr val="windowText" lastClr="000000"/>
              </a:solidFill>
              <a:effectLst/>
              <a:latin typeface="+mn-lt"/>
              <a:ea typeface="+mn-ea"/>
              <a:cs typeface="+mn-cs"/>
            </a:rPr>
            <a:t>水道事業会計や公共下水道事業特別会計の繰出金が</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額となったことがあげられる。今後</a:t>
          </a:r>
          <a:r>
            <a:rPr kumimoji="1" lang="ja-JP" altLang="en-US" sz="1100">
              <a:solidFill>
                <a:sysClr val="windowText" lastClr="000000"/>
              </a:solidFill>
              <a:effectLst/>
              <a:latin typeface="+mn-lt"/>
              <a:ea typeface="+mn-ea"/>
              <a:cs typeface="+mn-cs"/>
            </a:rPr>
            <a:t>において、</a:t>
          </a:r>
          <a:r>
            <a:rPr kumimoji="1" lang="ja-JP" altLang="ja-JP" sz="1100">
              <a:solidFill>
                <a:sysClr val="windowText" lastClr="000000"/>
              </a:solidFill>
              <a:effectLst/>
              <a:latin typeface="+mn-lt"/>
              <a:ea typeface="+mn-ea"/>
              <a:cs typeface="+mn-cs"/>
            </a:rPr>
            <a:t>使用料の見直しや収納率の向上を図ると同時に、事業内容を精査し、普通会計の負担額を減らしていくよう努める。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161290</xdr:rowOff>
    </xdr:from>
    <xdr:to>
      <xdr:col>82</xdr:col>
      <xdr:colOff>107950</xdr:colOff>
      <xdr:row>57</xdr:row>
      <xdr:rowOff>24130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7624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161290</xdr:rowOff>
    </xdr:from>
    <xdr:to>
      <xdr:col>78</xdr:col>
      <xdr:colOff>69850</xdr:colOff>
      <xdr:row>57</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76249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64135</xdr:rowOff>
    </xdr:from>
    <xdr:to>
      <xdr:col>73</xdr:col>
      <xdr:colOff>180975</xdr:colOff>
      <xdr:row>57</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8367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64135</xdr:rowOff>
    </xdr:from>
    <xdr:to>
      <xdr:col>69</xdr:col>
      <xdr:colOff>92075</xdr:colOff>
      <xdr:row>57</xdr:row>
      <xdr:rowOff>109855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8367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110490</xdr:rowOff>
    </xdr:from>
    <xdr:to>
      <xdr:col>78</xdr:col>
      <xdr:colOff>120650</xdr:colOff>
      <xdr:row>57</xdr:row>
      <xdr:rowOff>40640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50817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xdr:rowOff>
    </xdr:from>
    <xdr:to>
      <xdr:col>69</xdr:col>
      <xdr:colOff>142875</xdr:colOff>
      <xdr:row>57</xdr:row>
      <xdr:rowOff>114935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125112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5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170832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補助費に係る経常収支比率については、対前年度比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ポイントの増であり、類似団体平均を</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ポイント下回っている。今後も各種補助金の必要性、公益性、費用対効果などを検証し、適正な執行に努める。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2854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113284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113284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過疎対策事業債（平成</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借入</a:t>
          </a:r>
          <a:r>
            <a:rPr kumimoji="1" lang="ja-JP" altLang="ja-JP" sz="1100">
              <a:solidFill>
                <a:sysClr val="windowText" lastClr="000000"/>
              </a:solidFill>
              <a:effectLst/>
              <a:latin typeface="+mn-lt"/>
              <a:ea typeface="+mn-ea"/>
              <a:cs typeface="+mn-cs"/>
            </a:rPr>
            <a:t>）の元金償還開始等により、公債費に係る経常収支比率は対前年度比では</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増となり</a:t>
          </a:r>
          <a:r>
            <a:rPr kumimoji="1" lang="ja-JP" altLang="ja-JP" sz="1100">
              <a:solidFill>
                <a:sysClr val="windowText" lastClr="000000"/>
              </a:solidFill>
              <a:effectLst/>
              <a:latin typeface="+mn-lt"/>
              <a:ea typeface="+mn-ea"/>
              <a:cs typeface="+mn-cs"/>
            </a:rPr>
            <a:t>、類似団体平均を</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ポイント上回っている。現在、新庁舎建設事業実施により多額の借入があるため、その他の新規事業については事業の重要性や緊急性等を十分に検討し公債費の抑制に努める。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85089</xdr:rowOff>
    </xdr:from>
    <xdr:to>
      <xdr:col>24</xdr:col>
      <xdr:colOff>25400</xdr:colOff>
      <xdr:row>77</xdr:row>
      <xdr:rowOff>111761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2867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77</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2867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77</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355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xdr:rowOff>
    </xdr:from>
    <xdr:to>
      <xdr:col>11</xdr:col>
      <xdr:colOff>9525</xdr:colOff>
      <xdr:row>77</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2143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60961</xdr:rowOff>
    </xdr:from>
    <xdr:to>
      <xdr:col>24</xdr:col>
      <xdr:colOff>76200</xdr:colOff>
      <xdr:row>77</xdr:row>
      <xdr:rowOff>162561</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33038</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114300</xdr:rowOff>
    </xdr:from>
    <xdr:to>
      <xdr:col>11</xdr:col>
      <xdr:colOff>60325</xdr:colOff>
      <xdr:row>78</xdr:row>
      <xdr:rowOff>44450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公債費以外に係る経常収支比率については、類似団体平均を</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ポイント下回っている。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経年的に人件費の割合が類似団体平均、沖縄県平均と比較して高い水準となっていることから、行財政改革への取組みをとおして人件費の削減に努める。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24130</xdr:rowOff>
    </xdr:from>
    <xdr:to>
      <xdr:col>82</xdr:col>
      <xdr:colOff>107950</xdr:colOff>
      <xdr:row>78</xdr:row>
      <xdr:rowOff>104139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3972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24130</xdr:rowOff>
    </xdr:from>
    <xdr:to>
      <xdr:col>78</xdr:col>
      <xdr:colOff>69850</xdr:colOff>
      <xdr:row>78</xdr:row>
      <xdr:rowOff>123189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3972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123189</xdr:rowOff>
    </xdr:from>
    <xdr:to>
      <xdr:col>73</xdr:col>
      <xdr:colOff>180975</xdr:colOff>
      <xdr:row>78</xdr:row>
      <xdr:rowOff>142239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4962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142239</xdr:rowOff>
    </xdr:from>
    <xdr:to>
      <xdr:col>69</xdr:col>
      <xdr:colOff>92075</xdr:colOff>
      <xdr:row>79</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5153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69866</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144780</xdr:rowOff>
    </xdr:from>
    <xdr:to>
      <xdr:col>78</xdr:col>
      <xdr:colOff>120650</xdr:colOff>
      <xdr:row>78</xdr:row>
      <xdr:rowOff>74930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85107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15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72389</xdr:rowOff>
    </xdr:from>
    <xdr:to>
      <xdr:col>74</xdr:col>
      <xdr:colOff>31750</xdr:colOff>
      <xdr:row>79</xdr:row>
      <xdr:rowOff>2539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158766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91439</xdr:rowOff>
    </xdr:from>
    <xdr:to>
      <xdr:col>69</xdr:col>
      <xdr:colOff>142875</xdr:colOff>
      <xdr:row>79</xdr:row>
      <xdr:rowOff>21589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30480</xdr:rowOff>
    </xdr:from>
    <xdr:to>
      <xdr:col>65</xdr:col>
      <xdr:colOff>53975</xdr:colOff>
      <xdr:row>79</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171072</xdr:rowOff>
    </xdr:from>
    <xdr:to>
      <xdr:col>29</xdr:col>
      <xdr:colOff>127000</xdr:colOff>
      <xdr:row>17</xdr:row>
      <xdr:rowOff>35006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61897"/>
          <a:ext cx="647700" cy="35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155849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46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35006</xdr:rowOff>
    </xdr:from>
    <xdr:to>
      <xdr:col>26</xdr:col>
      <xdr:colOff>50800</xdr:colOff>
      <xdr:row>17</xdr:row>
      <xdr:rowOff>47863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97281"/>
          <a:ext cx="698500" cy="12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47863</xdr:rowOff>
    </xdr:from>
    <xdr:to>
      <xdr:col>22</xdr:col>
      <xdr:colOff>114300</xdr:colOff>
      <xdr:row>17</xdr:row>
      <xdr:rowOff>69383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10138"/>
          <a:ext cx="698500" cy="21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69383</xdr:rowOff>
    </xdr:from>
    <xdr:to>
      <xdr:col>18</xdr:col>
      <xdr:colOff>177800</xdr:colOff>
      <xdr:row>17</xdr:row>
      <xdr:rowOff>92683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31658"/>
          <a:ext cx="698500" cy="2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120272</xdr:rowOff>
    </xdr:from>
    <xdr:to>
      <xdr:col>29</xdr:col>
      <xdr:colOff>177800</xdr:colOff>
      <xdr:row>17</xdr:row>
      <xdr:rowOff>50422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11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136799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56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155656</xdr:rowOff>
    </xdr:from>
    <xdr:to>
      <xdr:col>26</xdr:col>
      <xdr:colOff>101600</xdr:colOff>
      <xdr:row>17</xdr:row>
      <xdr:rowOff>85806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46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95983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15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168513</xdr:rowOff>
    </xdr:from>
    <xdr:to>
      <xdr:col>22</xdr:col>
      <xdr:colOff>165100</xdr:colOff>
      <xdr:row>17</xdr:row>
      <xdr:rowOff>98663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59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108840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2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18583</xdr:rowOff>
    </xdr:from>
    <xdr:to>
      <xdr:col>19</xdr:col>
      <xdr:colOff>38100</xdr:colOff>
      <xdr:row>17</xdr:row>
      <xdr:rowOff>120183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80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130360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4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41883</xdr:rowOff>
    </xdr:from>
    <xdr:to>
      <xdr:col>15</xdr:col>
      <xdr:colOff>101600</xdr:colOff>
      <xdr:row>17</xdr:row>
      <xdr:rowOff>143483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04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153660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7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157760</xdr:rowOff>
    </xdr:from>
    <xdr:to>
      <xdr:col>29</xdr:col>
      <xdr:colOff>127000</xdr:colOff>
      <xdr:row>35</xdr:row>
      <xdr:rowOff>219519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68110"/>
          <a:ext cx="647700" cy="61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190660</xdr:rowOff>
    </xdr:from>
    <xdr:to>
      <xdr:col>26</xdr:col>
      <xdr:colOff>50800</xdr:colOff>
      <xdr:row>35</xdr:row>
      <xdr:rowOff>219519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01010"/>
          <a:ext cx="698500" cy="28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179107</xdr:rowOff>
    </xdr:from>
    <xdr:to>
      <xdr:col>22</xdr:col>
      <xdr:colOff>114300</xdr:colOff>
      <xdr:row>35</xdr:row>
      <xdr:rowOff>190660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89457"/>
          <a:ext cx="698500" cy="11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179107</xdr:rowOff>
    </xdr:from>
    <xdr:to>
      <xdr:col>18</xdr:col>
      <xdr:colOff>177800</xdr:colOff>
      <xdr:row>35</xdr:row>
      <xdr:rowOff>222541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89457"/>
          <a:ext cx="698500" cy="4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106960</xdr:rowOff>
    </xdr:from>
    <xdr:to>
      <xdr:col>29</xdr:col>
      <xdr:colOff>177800</xdr:colOff>
      <xdr:row>35</xdr:row>
      <xdr:rowOff>208560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17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79037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168719</xdr:rowOff>
    </xdr:from>
    <xdr:to>
      <xdr:col>26</xdr:col>
      <xdr:colOff>101600</xdr:colOff>
      <xdr:row>35</xdr:row>
      <xdr:rowOff>270319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79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255096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6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139860</xdr:rowOff>
    </xdr:from>
    <xdr:to>
      <xdr:col>22</xdr:col>
      <xdr:colOff>165100</xdr:colOff>
      <xdr:row>35</xdr:row>
      <xdr:rowOff>241460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50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226237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3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128307</xdr:rowOff>
    </xdr:from>
    <xdr:to>
      <xdr:col>19</xdr:col>
      <xdr:colOff>38100</xdr:colOff>
      <xdr:row>35</xdr:row>
      <xdr:rowOff>229907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38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240084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171741</xdr:rowOff>
    </xdr:from>
    <xdr:to>
      <xdr:col>15</xdr:col>
      <xdr:colOff>101600</xdr:colOff>
      <xdr:row>35</xdr:row>
      <xdr:rowOff>273341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82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258118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2,987
2,960
63.63
4,970,940
4,703,117
227,474
2,267,363
5,000,665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11191</xdr:rowOff>
    </xdr:from>
    <xdr:to>
      <xdr:col>24</xdr:col>
      <xdr:colOff>63500</xdr:colOff>
      <xdr:row>36</xdr:row>
      <xdr:rowOff>50748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83391"/>
          <a:ext cx="838200" cy="3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50748</xdr:rowOff>
    </xdr:from>
    <xdr:to>
      <xdr:col>19</xdr:col>
      <xdr:colOff>177800</xdr:colOff>
      <xdr:row>36</xdr:row>
      <xdr:rowOff>54562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22948"/>
          <a:ext cx="889000" cy="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54562</xdr:rowOff>
    </xdr:from>
    <xdr:to>
      <xdr:col>15</xdr:col>
      <xdr:colOff>50800</xdr:colOff>
      <xdr:row>36</xdr:row>
      <xdr:rowOff>72970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26762"/>
          <a:ext cx="889000" cy="1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72970</xdr:rowOff>
    </xdr:from>
    <xdr:to>
      <xdr:col>10</xdr:col>
      <xdr:colOff>114300</xdr:colOff>
      <xdr:row>36</xdr:row>
      <xdr:rowOff>161339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45170"/>
          <a:ext cx="889000" cy="8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131841</xdr:rowOff>
    </xdr:from>
    <xdr:to>
      <xdr:col>24</xdr:col>
      <xdr:colOff>114300</xdr:colOff>
      <xdr:row>36</xdr:row>
      <xdr:rowOff>61991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154718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8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171398</xdr:rowOff>
    </xdr:from>
    <xdr:to>
      <xdr:col>20</xdr:col>
      <xdr:colOff>38100</xdr:colOff>
      <xdr:row>36</xdr:row>
      <xdr:rowOff>101548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118075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4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3762</xdr:rowOff>
    </xdr:from>
    <xdr:to>
      <xdr:col>15</xdr:col>
      <xdr:colOff>101600</xdr:colOff>
      <xdr:row>36</xdr:row>
      <xdr:rowOff>105362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7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121889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22170</xdr:rowOff>
    </xdr:from>
    <xdr:to>
      <xdr:col>10</xdr:col>
      <xdr:colOff>165100</xdr:colOff>
      <xdr:row>36</xdr:row>
      <xdr:rowOff>123770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9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140297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6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110539</xdr:rowOff>
    </xdr:from>
    <xdr:to>
      <xdr:col>6</xdr:col>
      <xdr:colOff>38100</xdr:colOff>
      <xdr:row>37</xdr:row>
      <xdr:rowOff>40689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8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57216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5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120025</xdr:rowOff>
    </xdr:from>
    <xdr:to>
      <xdr:col>24</xdr:col>
      <xdr:colOff>63500</xdr:colOff>
      <xdr:row>57</xdr:row>
      <xdr:rowOff>124169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92675"/>
          <a:ext cx="838200" cy="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124169</xdr:rowOff>
    </xdr:from>
    <xdr:to>
      <xdr:col>19</xdr:col>
      <xdr:colOff>177800</xdr:colOff>
      <xdr:row>57</xdr:row>
      <xdr:rowOff>158256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96819"/>
          <a:ext cx="889000" cy="3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158256</xdr:rowOff>
    </xdr:from>
    <xdr:to>
      <xdr:col>15</xdr:col>
      <xdr:colOff>50800</xdr:colOff>
      <xdr:row>57</xdr:row>
      <xdr:rowOff>160096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30906"/>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134707</xdr:rowOff>
    </xdr:from>
    <xdr:to>
      <xdr:col>10</xdr:col>
      <xdr:colOff>114300</xdr:colOff>
      <xdr:row>57</xdr:row>
      <xdr:rowOff>160096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07357"/>
          <a:ext cx="889000" cy="2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69225</xdr:rowOff>
    </xdr:from>
    <xdr:to>
      <xdr:col>24</xdr:col>
      <xdr:colOff>114300</xdr:colOff>
      <xdr:row>57</xdr:row>
      <xdr:rowOff>170825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47652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73369</xdr:rowOff>
    </xdr:from>
    <xdr:to>
      <xdr:col>20</xdr:col>
      <xdr:colOff>38100</xdr:colOff>
      <xdr:row>58</xdr:row>
      <xdr:rowOff>3519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4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166096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3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107456</xdr:rowOff>
    </xdr:from>
    <xdr:to>
      <xdr:col>15</xdr:col>
      <xdr:colOff>101600</xdr:colOff>
      <xdr:row>58</xdr:row>
      <xdr:rowOff>37606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8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28733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7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109296</xdr:rowOff>
    </xdr:from>
    <xdr:to>
      <xdr:col>10</xdr:col>
      <xdr:colOff>165100</xdr:colOff>
      <xdr:row>58</xdr:row>
      <xdr:rowOff>39446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8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30573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7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83907</xdr:rowOff>
    </xdr:from>
    <xdr:to>
      <xdr:col>6</xdr:col>
      <xdr:colOff>38100</xdr:colOff>
      <xdr:row>58</xdr:row>
      <xdr:rowOff>14057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5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5184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4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64711</xdr:rowOff>
    </xdr:from>
    <xdr:to>
      <xdr:col>24</xdr:col>
      <xdr:colOff>63500</xdr:colOff>
      <xdr:row>78</xdr:row>
      <xdr:rowOff>102749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37811"/>
          <a:ext cx="838200" cy="3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85984</xdr:rowOff>
    </xdr:from>
    <xdr:to>
      <xdr:col>19</xdr:col>
      <xdr:colOff>177800</xdr:colOff>
      <xdr:row>78</xdr:row>
      <xdr:rowOff>102749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59084"/>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56156</xdr:rowOff>
    </xdr:from>
    <xdr:to>
      <xdr:col>15</xdr:col>
      <xdr:colOff>50800</xdr:colOff>
      <xdr:row>78</xdr:row>
      <xdr:rowOff>85984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29256"/>
          <a:ext cx="889000" cy="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56156</xdr:rowOff>
    </xdr:from>
    <xdr:to>
      <xdr:col>10</xdr:col>
      <xdr:colOff>114300</xdr:colOff>
      <xdr:row>78</xdr:row>
      <xdr:rowOff>96979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29256"/>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13911</xdr:rowOff>
    </xdr:from>
    <xdr:to>
      <xdr:col>24</xdr:col>
      <xdr:colOff>114300</xdr:colOff>
      <xdr:row>78</xdr:row>
      <xdr:rowOff>115511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100288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0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51949</xdr:rowOff>
    </xdr:from>
    <xdr:to>
      <xdr:col>20</xdr:col>
      <xdr:colOff>38100</xdr:colOff>
      <xdr:row>78</xdr:row>
      <xdr:rowOff>153549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144676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1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35184</xdr:rowOff>
    </xdr:from>
    <xdr:to>
      <xdr:col>15</xdr:col>
      <xdr:colOff>101600</xdr:colOff>
      <xdr:row>78</xdr:row>
      <xdr:rowOff>136784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127911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50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5356</xdr:rowOff>
    </xdr:from>
    <xdr:to>
      <xdr:col>10</xdr:col>
      <xdr:colOff>165100</xdr:colOff>
      <xdr:row>78</xdr:row>
      <xdr:rowOff>106956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7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98083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7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46179</xdr:rowOff>
    </xdr:from>
    <xdr:to>
      <xdr:col>6</xdr:col>
      <xdr:colOff>38100</xdr:colOff>
      <xdr:row>78</xdr:row>
      <xdr:rowOff>147779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138906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1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116818</xdr:rowOff>
    </xdr:from>
    <xdr:to>
      <xdr:col>24</xdr:col>
      <xdr:colOff>63500</xdr:colOff>
      <xdr:row>94</xdr:row>
      <xdr:rowOff>127347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33118"/>
          <a:ext cx="838200" cy="1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52451</xdr:rowOff>
    </xdr:from>
    <xdr:to>
      <xdr:col>19</xdr:col>
      <xdr:colOff>177800</xdr:colOff>
      <xdr:row>94</xdr:row>
      <xdr:rowOff>127347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168751"/>
          <a:ext cx="889000" cy="7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52451</xdr:rowOff>
    </xdr:from>
    <xdr:to>
      <xdr:col>15</xdr:col>
      <xdr:colOff>50800</xdr:colOff>
      <xdr:row>94</xdr:row>
      <xdr:rowOff>166819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168751"/>
          <a:ext cx="889000" cy="1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166819</xdr:rowOff>
    </xdr:from>
    <xdr:to>
      <xdr:col>10</xdr:col>
      <xdr:colOff>114300</xdr:colOff>
      <xdr:row>95</xdr:row>
      <xdr:rowOff>18031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283119"/>
          <a:ext cx="889000" cy="2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66018</xdr:rowOff>
    </xdr:from>
    <xdr:to>
      <xdr:col>24</xdr:col>
      <xdr:colOff>114300</xdr:colOff>
      <xdr:row>94</xdr:row>
      <xdr:rowOff>167618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8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88895</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3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76547</xdr:rowOff>
    </xdr:from>
    <xdr:to>
      <xdr:col>20</xdr:col>
      <xdr:colOff>38100</xdr:colOff>
      <xdr:row>95</xdr:row>
      <xdr:rowOff>6697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9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23224</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68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1651</xdr:rowOff>
    </xdr:from>
    <xdr:to>
      <xdr:col>15</xdr:col>
      <xdr:colOff>101600</xdr:colOff>
      <xdr:row>94</xdr:row>
      <xdr:rowOff>103251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11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119778</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89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116019</xdr:rowOff>
    </xdr:from>
    <xdr:to>
      <xdr:col>10</xdr:col>
      <xdr:colOff>165100</xdr:colOff>
      <xdr:row>95</xdr:row>
      <xdr:rowOff>46169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23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62696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0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138681</xdr:rowOff>
    </xdr:from>
    <xdr:to>
      <xdr:col>6</xdr:col>
      <xdr:colOff>38100</xdr:colOff>
      <xdr:row>95</xdr:row>
      <xdr:rowOff>68831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25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85358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3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4106</xdr:rowOff>
    </xdr:from>
    <xdr:to>
      <xdr:col>55</xdr:col>
      <xdr:colOff>0</xdr:colOff>
      <xdr:row>37</xdr:row>
      <xdr:rowOff>26459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47756"/>
          <a:ext cx="838200" cy="2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26459</xdr:rowOff>
    </xdr:from>
    <xdr:to>
      <xdr:col>50</xdr:col>
      <xdr:colOff>114300</xdr:colOff>
      <xdr:row>37</xdr:row>
      <xdr:rowOff>43635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70109"/>
          <a:ext cx="889000" cy="1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106814</xdr:rowOff>
    </xdr:from>
    <xdr:to>
      <xdr:col>45</xdr:col>
      <xdr:colOff>177800</xdr:colOff>
      <xdr:row>37</xdr:row>
      <xdr:rowOff>43635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79014"/>
          <a:ext cx="889000" cy="10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106814</xdr:rowOff>
    </xdr:from>
    <xdr:to>
      <xdr:col>41</xdr:col>
      <xdr:colOff>50800</xdr:colOff>
      <xdr:row>37</xdr:row>
      <xdr:rowOff>128666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79014"/>
          <a:ext cx="889000" cy="1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124756</xdr:rowOff>
    </xdr:from>
    <xdr:to>
      <xdr:col>55</xdr:col>
      <xdr:colOff>50800</xdr:colOff>
      <xdr:row>37</xdr:row>
      <xdr:rowOff>54906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9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103183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7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147109</xdr:rowOff>
    </xdr:from>
    <xdr:to>
      <xdr:col>50</xdr:col>
      <xdr:colOff>165100</xdr:colOff>
      <xdr:row>37</xdr:row>
      <xdr:rowOff>77259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1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68386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1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164285</xdr:rowOff>
    </xdr:from>
    <xdr:to>
      <xdr:col>46</xdr:col>
      <xdr:colOff>38100</xdr:colOff>
      <xdr:row>37</xdr:row>
      <xdr:rowOff>94435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3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85562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2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56014</xdr:rowOff>
    </xdr:from>
    <xdr:to>
      <xdr:col>41</xdr:col>
      <xdr:colOff>101600</xdr:colOff>
      <xdr:row>36</xdr:row>
      <xdr:rowOff>157614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148741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32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77866</xdr:rowOff>
    </xdr:from>
    <xdr:to>
      <xdr:col>36</xdr:col>
      <xdr:colOff>165100</xdr:colOff>
      <xdr:row>38</xdr:row>
      <xdr:rowOff>8017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215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170594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1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18103</xdr:rowOff>
    </xdr:from>
    <xdr:to>
      <xdr:col>55</xdr:col>
      <xdr:colOff>0</xdr:colOff>
      <xdr:row>58</xdr:row>
      <xdr:rowOff>8906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90753"/>
          <a:ext cx="838200" cy="16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18103</xdr:rowOff>
    </xdr:from>
    <xdr:to>
      <xdr:col>50</xdr:col>
      <xdr:colOff>114300</xdr:colOff>
      <xdr:row>58</xdr:row>
      <xdr:rowOff>30914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790753"/>
          <a:ext cx="889000" cy="18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30914</xdr:rowOff>
    </xdr:from>
    <xdr:to>
      <xdr:col>45</xdr:col>
      <xdr:colOff>177800</xdr:colOff>
      <xdr:row>58</xdr:row>
      <xdr:rowOff>81768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75014"/>
          <a:ext cx="889000" cy="5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46755</xdr:rowOff>
    </xdr:from>
    <xdr:to>
      <xdr:col>41</xdr:col>
      <xdr:colOff>50800</xdr:colOff>
      <xdr:row>58</xdr:row>
      <xdr:rowOff>81768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647955"/>
          <a:ext cx="889000" cy="37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129556</xdr:rowOff>
    </xdr:from>
    <xdr:to>
      <xdr:col>55</xdr:col>
      <xdr:colOff>50800</xdr:colOff>
      <xdr:row>58</xdr:row>
      <xdr:rowOff>59706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0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107983</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8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138753</xdr:rowOff>
    </xdr:from>
    <xdr:to>
      <xdr:col>50</xdr:col>
      <xdr:colOff>165100</xdr:colOff>
      <xdr:row>57</xdr:row>
      <xdr:rowOff>68903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85430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1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151564</xdr:rowOff>
    </xdr:from>
    <xdr:to>
      <xdr:col>46</xdr:col>
      <xdr:colOff>38100</xdr:colOff>
      <xdr:row>58</xdr:row>
      <xdr:rowOff>81714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2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72841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1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30968</xdr:rowOff>
    </xdr:from>
    <xdr:to>
      <xdr:col>41</xdr:col>
      <xdr:colOff>101600</xdr:colOff>
      <xdr:row>58</xdr:row>
      <xdr:rowOff>132568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7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123695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6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167405</xdr:rowOff>
    </xdr:from>
    <xdr:to>
      <xdr:col>36</xdr:col>
      <xdr:colOff>165100</xdr:colOff>
      <xdr:row>56</xdr:row>
      <xdr:rowOff>97555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5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114082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37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112951</xdr:rowOff>
    </xdr:from>
    <xdr:to>
      <xdr:col>55</xdr:col>
      <xdr:colOff>0</xdr:colOff>
      <xdr:row>79</xdr:row>
      <xdr:rowOff>79935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143151"/>
          <a:ext cx="838200" cy="48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112951</xdr:rowOff>
    </xdr:from>
    <xdr:to>
      <xdr:col>50</xdr:col>
      <xdr:colOff>114300</xdr:colOff>
      <xdr:row>78</xdr:row>
      <xdr:rowOff>73723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143151"/>
          <a:ext cx="889000" cy="30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73723</xdr:rowOff>
    </xdr:from>
    <xdr:to>
      <xdr:col>45</xdr:col>
      <xdr:colOff>177800</xdr:colOff>
      <xdr:row>79</xdr:row>
      <xdr:rowOff>40735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46823"/>
          <a:ext cx="889000" cy="13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146259</xdr:rowOff>
    </xdr:from>
    <xdr:to>
      <xdr:col>41</xdr:col>
      <xdr:colOff>50800</xdr:colOff>
      <xdr:row>79</xdr:row>
      <xdr:rowOff>40735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19359"/>
          <a:ext cx="889000" cy="6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29135</xdr:rowOff>
    </xdr:from>
    <xdr:to>
      <xdr:col>55</xdr:col>
      <xdr:colOff>50800</xdr:colOff>
      <xdr:row>79</xdr:row>
      <xdr:rowOff>130735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62151</xdr:rowOff>
    </xdr:from>
    <xdr:to>
      <xdr:col>50</xdr:col>
      <xdr:colOff>165100</xdr:colOff>
      <xdr:row>76</xdr:row>
      <xdr:rowOff>163751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09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8828</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86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22923</xdr:rowOff>
    </xdr:from>
    <xdr:to>
      <xdr:col>46</xdr:col>
      <xdr:colOff>38100</xdr:colOff>
      <xdr:row>78</xdr:row>
      <xdr:rowOff>124523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9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141050</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7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161385</xdr:rowOff>
    </xdr:from>
    <xdr:to>
      <xdr:col>41</xdr:col>
      <xdr:colOff>101600</xdr:colOff>
      <xdr:row>79</xdr:row>
      <xdr:rowOff>91535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82662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95459</xdr:rowOff>
    </xdr:from>
    <xdr:to>
      <xdr:col>36</xdr:col>
      <xdr:colOff>165100</xdr:colOff>
      <xdr:row>79</xdr:row>
      <xdr:rowOff>25609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42136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24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4194</xdr:rowOff>
    </xdr:from>
    <xdr:to>
      <xdr:col>55</xdr:col>
      <xdr:colOff>0</xdr:colOff>
      <xdr:row>99</xdr:row>
      <xdr:rowOff>71704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06294"/>
          <a:ext cx="838200" cy="2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32471</xdr:rowOff>
    </xdr:from>
    <xdr:to>
      <xdr:col>50</xdr:col>
      <xdr:colOff>114300</xdr:colOff>
      <xdr:row>99</xdr:row>
      <xdr:rowOff>71704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7006021"/>
          <a:ext cx="889000" cy="3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140081</xdr:rowOff>
    </xdr:from>
    <xdr:to>
      <xdr:col>45</xdr:col>
      <xdr:colOff>177800</xdr:colOff>
      <xdr:row>99</xdr:row>
      <xdr:rowOff>32471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42181"/>
          <a:ext cx="889000" cy="6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14554</xdr:rowOff>
    </xdr:from>
    <xdr:to>
      <xdr:col>41</xdr:col>
      <xdr:colOff>50800</xdr:colOff>
      <xdr:row>98</xdr:row>
      <xdr:rowOff>140081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473754"/>
          <a:ext cx="889000" cy="4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124844</xdr:rowOff>
    </xdr:from>
    <xdr:to>
      <xdr:col>55</xdr:col>
      <xdr:colOff>50800</xdr:colOff>
      <xdr:row>98</xdr:row>
      <xdr:rowOff>54994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147721</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0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20904</xdr:rowOff>
    </xdr:from>
    <xdr:to>
      <xdr:col>50</xdr:col>
      <xdr:colOff>165100</xdr:colOff>
      <xdr:row>99</xdr:row>
      <xdr:rowOff>122504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9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113631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8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153121</xdr:rowOff>
    </xdr:from>
    <xdr:to>
      <xdr:col>46</xdr:col>
      <xdr:colOff>38100</xdr:colOff>
      <xdr:row>99</xdr:row>
      <xdr:rowOff>83271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5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74398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4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89281</xdr:rowOff>
    </xdr:from>
    <xdr:to>
      <xdr:col>41</xdr:col>
      <xdr:colOff>101600</xdr:colOff>
      <xdr:row>99</xdr:row>
      <xdr:rowOff>19431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10558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8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135204</xdr:rowOff>
    </xdr:from>
    <xdr:to>
      <xdr:col>36</xdr:col>
      <xdr:colOff>165100</xdr:colOff>
      <xdr:row>96</xdr:row>
      <xdr:rowOff>65354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81881</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19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34099</xdr:rowOff>
    </xdr:from>
    <xdr:to>
      <xdr:col>85</xdr:col>
      <xdr:colOff>127000</xdr:colOff>
      <xdr:row>39</xdr:row>
      <xdr:rowOff>39274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20649"/>
          <a:ext cx="838200" cy="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39274</xdr:rowOff>
    </xdr:from>
    <xdr:to>
      <xdr:col>81</xdr:col>
      <xdr:colOff>50800</xdr:colOff>
      <xdr:row>39</xdr:row>
      <xdr:rowOff>43038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25824"/>
          <a:ext cx="8890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39568</xdr:rowOff>
    </xdr:from>
    <xdr:to>
      <xdr:col>76</xdr:col>
      <xdr:colOff>114300</xdr:colOff>
      <xdr:row>39</xdr:row>
      <xdr:rowOff>43038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26118"/>
          <a:ext cx="889000" cy="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8375</xdr:rowOff>
    </xdr:from>
    <xdr:to>
      <xdr:col>71</xdr:col>
      <xdr:colOff>177800</xdr:colOff>
      <xdr:row>39</xdr:row>
      <xdr:rowOff>39568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94925"/>
          <a:ext cx="889000" cy="3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154749</xdr:rowOff>
    </xdr:from>
    <xdr:to>
      <xdr:col>85</xdr:col>
      <xdr:colOff>177800</xdr:colOff>
      <xdr:row>39</xdr:row>
      <xdr:rowOff>84899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159924</xdr:rowOff>
    </xdr:from>
    <xdr:to>
      <xdr:col>81</xdr:col>
      <xdr:colOff>101600</xdr:colOff>
      <xdr:row>39</xdr:row>
      <xdr:rowOff>90074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81201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6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163688</xdr:rowOff>
    </xdr:from>
    <xdr:to>
      <xdr:col>76</xdr:col>
      <xdr:colOff>165100</xdr:colOff>
      <xdr:row>39</xdr:row>
      <xdr:rowOff>93838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84965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7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160218</xdr:rowOff>
    </xdr:from>
    <xdr:to>
      <xdr:col>72</xdr:col>
      <xdr:colOff>38100</xdr:colOff>
      <xdr:row>39</xdr:row>
      <xdr:rowOff>90368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81495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6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129025</xdr:rowOff>
    </xdr:from>
    <xdr:to>
      <xdr:col>67</xdr:col>
      <xdr:colOff>101600</xdr:colOff>
      <xdr:row>39</xdr:row>
      <xdr:rowOff>59175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75702</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41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69819</xdr:rowOff>
    </xdr:from>
    <xdr:to>
      <xdr:col>85</xdr:col>
      <xdr:colOff>127000</xdr:colOff>
      <xdr:row>77</xdr:row>
      <xdr:rowOff>86962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71469"/>
          <a:ext cx="838200" cy="1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75972</xdr:rowOff>
    </xdr:from>
    <xdr:to>
      <xdr:col>81</xdr:col>
      <xdr:colOff>50800</xdr:colOff>
      <xdr:row>77</xdr:row>
      <xdr:rowOff>86962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277622"/>
          <a:ext cx="889000" cy="1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75972</xdr:rowOff>
    </xdr:from>
    <xdr:to>
      <xdr:col>76</xdr:col>
      <xdr:colOff>114300</xdr:colOff>
      <xdr:row>77</xdr:row>
      <xdr:rowOff>86023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77622"/>
          <a:ext cx="889000" cy="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86023</xdr:rowOff>
    </xdr:from>
    <xdr:to>
      <xdr:col>71</xdr:col>
      <xdr:colOff>177800</xdr:colOff>
      <xdr:row>77</xdr:row>
      <xdr:rowOff>149343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87673"/>
          <a:ext cx="889000" cy="6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19019</xdr:rowOff>
    </xdr:from>
    <xdr:to>
      <xdr:col>85</xdr:col>
      <xdr:colOff>177800</xdr:colOff>
      <xdr:row>77</xdr:row>
      <xdr:rowOff>120619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168896</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9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36162</xdr:rowOff>
    </xdr:from>
    <xdr:to>
      <xdr:col>81</xdr:col>
      <xdr:colOff>101600</xdr:colOff>
      <xdr:row>77</xdr:row>
      <xdr:rowOff>137762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3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128889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3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25172</xdr:rowOff>
    </xdr:from>
    <xdr:to>
      <xdr:col>76</xdr:col>
      <xdr:colOff>165100</xdr:colOff>
      <xdr:row>77</xdr:row>
      <xdr:rowOff>126772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143299</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00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35223</xdr:rowOff>
    </xdr:from>
    <xdr:to>
      <xdr:col>72</xdr:col>
      <xdr:colOff>38100</xdr:colOff>
      <xdr:row>77</xdr:row>
      <xdr:rowOff>136823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153350</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01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98543</xdr:rowOff>
    </xdr:from>
    <xdr:to>
      <xdr:col>67</xdr:col>
      <xdr:colOff>101600</xdr:colOff>
      <xdr:row>78</xdr:row>
      <xdr:rowOff>28693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0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19820</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9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118596</xdr:rowOff>
    </xdr:from>
    <xdr:to>
      <xdr:col>85</xdr:col>
      <xdr:colOff>127000</xdr:colOff>
      <xdr:row>98</xdr:row>
      <xdr:rowOff>7969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749246"/>
          <a:ext cx="838200" cy="6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7969</xdr:rowOff>
    </xdr:from>
    <xdr:to>
      <xdr:col>81</xdr:col>
      <xdr:colOff>50800</xdr:colOff>
      <xdr:row>98</xdr:row>
      <xdr:rowOff>22549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10069"/>
          <a:ext cx="889000" cy="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22549</xdr:rowOff>
    </xdr:from>
    <xdr:to>
      <xdr:col>76</xdr:col>
      <xdr:colOff>114300</xdr:colOff>
      <xdr:row>98</xdr:row>
      <xdr:rowOff>42030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24649"/>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42030</xdr:rowOff>
    </xdr:from>
    <xdr:to>
      <xdr:col>71</xdr:col>
      <xdr:colOff>177800</xdr:colOff>
      <xdr:row>98</xdr:row>
      <xdr:rowOff>81401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44130"/>
          <a:ext cx="889000" cy="3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67796</xdr:rowOff>
    </xdr:from>
    <xdr:to>
      <xdr:col>85</xdr:col>
      <xdr:colOff>177800</xdr:colOff>
      <xdr:row>97</xdr:row>
      <xdr:rowOff>169396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9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90673</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4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128619</xdr:rowOff>
    </xdr:from>
    <xdr:to>
      <xdr:col>81</xdr:col>
      <xdr:colOff>101600</xdr:colOff>
      <xdr:row>98</xdr:row>
      <xdr:rowOff>58769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75296</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53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143199</xdr:rowOff>
    </xdr:from>
    <xdr:to>
      <xdr:col>76</xdr:col>
      <xdr:colOff>165100</xdr:colOff>
      <xdr:row>98</xdr:row>
      <xdr:rowOff>73349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7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89876</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54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162680</xdr:rowOff>
    </xdr:from>
    <xdr:to>
      <xdr:col>72</xdr:col>
      <xdr:colOff>38100</xdr:colOff>
      <xdr:row>98</xdr:row>
      <xdr:rowOff>92830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9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109357</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6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30601</xdr:rowOff>
    </xdr:from>
    <xdr:to>
      <xdr:col>67</xdr:col>
      <xdr:colOff>101600</xdr:colOff>
      <xdr:row>98</xdr:row>
      <xdr:rowOff>132201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148728</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660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14351</xdr:rowOff>
    </xdr:from>
    <xdr:to>
      <xdr:col>116</xdr:col>
      <xdr:colOff>63500</xdr:colOff>
      <xdr:row>77</xdr:row>
      <xdr:rowOff>45710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16001"/>
          <a:ext cx="838200" cy="3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30581</xdr:rowOff>
    </xdr:from>
    <xdr:to>
      <xdr:col>111</xdr:col>
      <xdr:colOff>177800</xdr:colOff>
      <xdr:row>77</xdr:row>
      <xdr:rowOff>45710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32231"/>
          <a:ext cx="889000" cy="1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30581</xdr:rowOff>
    </xdr:from>
    <xdr:to>
      <xdr:col>107</xdr:col>
      <xdr:colOff>50800</xdr:colOff>
      <xdr:row>77</xdr:row>
      <xdr:rowOff>43428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32231"/>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43428</xdr:rowOff>
    </xdr:from>
    <xdr:to>
      <xdr:col>102</xdr:col>
      <xdr:colOff>114300</xdr:colOff>
      <xdr:row>77</xdr:row>
      <xdr:rowOff>63440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45078"/>
          <a:ext cx="889000" cy="2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135001</xdr:rowOff>
    </xdr:from>
    <xdr:to>
      <xdr:col>116</xdr:col>
      <xdr:colOff>114300</xdr:colOff>
      <xdr:row>77</xdr:row>
      <xdr:rowOff>65151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6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113428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4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166360</xdr:rowOff>
    </xdr:from>
    <xdr:to>
      <xdr:col>112</xdr:col>
      <xdr:colOff>38100</xdr:colOff>
      <xdr:row>77</xdr:row>
      <xdr:rowOff>96510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9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87637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8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151231</xdr:rowOff>
    </xdr:from>
    <xdr:to>
      <xdr:col>107</xdr:col>
      <xdr:colOff>101600</xdr:colOff>
      <xdr:row>77</xdr:row>
      <xdr:rowOff>81381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72508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7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164078</xdr:rowOff>
    </xdr:from>
    <xdr:to>
      <xdr:col>102</xdr:col>
      <xdr:colOff>165100</xdr:colOff>
      <xdr:row>77</xdr:row>
      <xdr:rowOff>94228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85355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8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12640</xdr:rowOff>
    </xdr:from>
    <xdr:to>
      <xdr:col>98</xdr:col>
      <xdr:colOff>38100</xdr:colOff>
      <xdr:row>77</xdr:row>
      <xdr:rowOff>114240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105367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0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1,574</a:t>
          </a:r>
          <a:r>
            <a:rPr kumimoji="1" lang="ja-JP" altLang="ja-JP" sz="1100">
              <a:solidFill>
                <a:sysClr val="windowText" lastClr="000000"/>
              </a:solidFill>
              <a:effectLst/>
              <a:latin typeface="+mn-lt"/>
              <a:ea typeface="+mn-ea"/>
              <a:cs typeface="+mn-cs"/>
            </a:rPr>
            <a:t>千円（前年比</a:t>
          </a:r>
          <a:r>
            <a:rPr kumimoji="1" lang="en-US" altLang="ja-JP" sz="1100">
              <a:solidFill>
                <a:sysClr val="windowText" lastClr="000000"/>
              </a:solidFill>
              <a:effectLst/>
              <a:latin typeface="+mn-lt"/>
              <a:ea typeface="+mn-ea"/>
              <a:cs typeface="+mn-cs"/>
            </a:rPr>
            <a:t>5.8</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）となっている。普通建設事業費については、住民一人あたり</a:t>
          </a:r>
          <a:r>
            <a:rPr kumimoji="1" lang="en-US" altLang="ja-JP" sz="1100">
              <a:solidFill>
                <a:sysClr val="windowText" lastClr="000000"/>
              </a:solidFill>
              <a:effectLst/>
              <a:latin typeface="+mn-lt"/>
              <a:ea typeface="+mn-ea"/>
              <a:cs typeface="+mn-cs"/>
            </a:rPr>
            <a:t>271,645</a:t>
          </a:r>
          <a:r>
            <a:rPr kumimoji="1" lang="ja-JP" altLang="ja-JP" sz="1100">
              <a:solidFill>
                <a:sysClr val="windowText" lastClr="000000"/>
              </a:solidFill>
              <a:effectLst/>
              <a:latin typeface="+mn-lt"/>
              <a:ea typeface="+mn-ea"/>
              <a:cs typeface="+mn-cs"/>
            </a:rPr>
            <a:t>円となっている。扶助費については、住民一人当たりのコストは約</a:t>
          </a:r>
          <a:r>
            <a:rPr kumimoji="1" lang="en-US" altLang="ja-JP" sz="1100">
              <a:solidFill>
                <a:sysClr val="windowText" lastClr="000000"/>
              </a:solidFill>
              <a:effectLst/>
              <a:latin typeface="+mn-lt"/>
              <a:ea typeface="+mn-ea"/>
              <a:cs typeface="+mn-cs"/>
            </a:rPr>
            <a:t>103,003</a:t>
          </a:r>
          <a:r>
            <a:rPr kumimoji="1" lang="ja-JP" altLang="ja-JP" sz="1100">
              <a:solidFill>
                <a:sysClr val="windowText" lastClr="000000"/>
              </a:solidFill>
              <a:effectLst/>
              <a:latin typeface="+mn-lt"/>
              <a:ea typeface="+mn-ea"/>
              <a:cs typeface="+mn-cs"/>
            </a:rPr>
            <a:t>円（対前年比</a:t>
          </a:r>
          <a:r>
            <a:rPr kumimoji="1" lang="en-US" altLang="ja-JP" sz="1100">
              <a:solidFill>
                <a:sysClr val="windowText" lastClr="000000"/>
              </a:solidFill>
              <a:effectLst/>
              <a:latin typeface="+mn-lt"/>
              <a:ea typeface="+mn-ea"/>
              <a:cs typeface="+mn-cs"/>
            </a:rPr>
            <a:t>1.3%</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）となっている。また、人件費については、住民一人当たり</a:t>
          </a:r>
          <a:r>
            <a:rPr kumimoji="1" lang="en-US" altLang="ja-JP" sz="1100">
              <a:solidFill>
                <a:sysClr val="windowText" lastClr="000000"/>
              </a:solidFill>
              <a:effectLst/>
              <a:latin typeface="+mn-lt"/>
              <a:ea typeface="+mn-ea"/>
              <a:cs typeface="+mn-cs"/>
            </a:rPr>
            <a:t>287,459</a:t>
          </a:r>
          <a:r>
            <a:rPr kumimoji="1" lang="ja-JP" altLang="ja-JP" sz="1100">
              <a:solidFill>
                <a:sysClr val="windowText" lastClr="000000"/>
              </a:solidFill>
              <a:effectLst/>
              <a:latin typeface="+mn-lt"/>
              <a:ea typeface="+mn-ea"/>
              <a:cs typeface="+mn-cs"/>
            </a:rPr>
            <a:t>円となっており、類似団体と比較して一人当たりのコストが</a:t>
          </a:r>
          <a:r>
            <a:rPr kumimoji="1" lang="en-US" altLang="ja-JP" sz="1100">
              <a:solidFill>
                <a:sysClr val="windowText" lastClr="000000"/>
              </a:solidFill>
              <a:effectLst/>
              <a:latin typeface="+mn-lt"/>
              <a:ea typeface="+mn-ea"/>
              <a:cs typeface="+mn-cs"/>
            </a:rPr>
            <a:t>44,009</a:t>
          </a:r>
          <a:r>
            <a:rPr kumimoji="1" lang="ja-JP" altLang="ja-JP" sz="1100">
              <a:solidFill>
                <a:sysClr val="windowText" lastClr="000000"/>
              </a:solidFill>
              <a:effectLst/>
              <a:latin typeface="+mn-lt"/>
              <a:ea typeface="+mn-ea"/>
              <a:cs typeface="+mn-cs"/>
            </a:rPr>
            <a:t>円高い状況となっている。現在、本村は沖縄県内でも職員の平均年齢が低い状況にあり、今後はさらに人件費（会計年度任用職含む）が増加することが見込まれることから、行財政改革の取組みを通して適切な定員管理を推進し、人件費の抑制に努め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2,987
2,960
63.63
4,970,940
4,703,117
227,474
2,267,363
5,000,665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5264</xdr:rowOff>
    </xdr:from>
    <xdr:to>
      <xdr:col>24</xdr:col>
      <xdr:colOff>63500</xdr:colOff>
      <xdr:row>37</xdr:row>
      <xdr:rowOff>18694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48914"/>
          <a:ext cx="8382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13284</xdr:rowOff>
    </xdr:from>
    <xdr:to>
      <xdr:col>19</xdr:col>
      <xdr:colOff>177800</xdr:colOff>
      <xdr:row>37</xdr:row>
      <xdr:rowOff>18694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56934"/>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13284</xdr:rowOff>
    </xdr:from>
    <xdr:to>
      <xdr:col>15</xdr:col>
      <xdr:colOff>50800</xdr:colOff>
      <xdr:row>37</xdr:row>
      <xdr:rowOff>16427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56934"/>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1130</xdr:rowOff>
    </xdr:from>
    <xdr:to>
      <xdr:col>10</xdr:col>
      <xdr:colOff>114300</xdr:colOff>
      <xdr:row>37</xdr:row>
      <xdr:rowOff>16427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44780"/>
          <a:ext cx="889000" cy="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125914</xdr:rowOff>
    </xdr:from>
    <xdr:to>
      <xdr:col>24</xdr:col>
      <xdr:colOff>114300</xdr:colOff>
      <xdr:row>37</xdr:row>
      <xdr:rowOff>56064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9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148791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139344</xdr:rowOff>
    </xdr:from>
    <xdr:to>
      <xdr:col>20</xdr:col>
      <xdr:colOff>38100</xdr:colOff>
      <xdr:row>37</xdr:row>
      <xdr:rowOff>69494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86021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133934</xdr:rowOff>
    </xdr:from>
    <xdr:to>
      <xdr:col>15</xdr:col>
      <xdr:colOff>101600</xdr:colOff>
      <xdr:row>37</xdr:row>
      <xdr:rowOff>64084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80611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8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137077</xdr:rowOff>
    </xdr:from>
    <xdr:to>
      <xdr:col>10</xdr:col>
      <xdr:colOff>165100</xdr:colOff>
      <xdr:row>37</xdr:row>
      <xdr:rowOff>67227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83754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8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121780</xdr:rowOff>
    </xdr:from>
    <xdr:to>
      <xdr:col>6</xdr:col>
      <xdr:colOff>38100</xdr:colOff>
      <xdr:row>37</xdr:row>
      <xdr:rowOff>51930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68457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6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151485</xdr:rowOff>
    </xdr:from>
    <xdr:to>
      <xdr:col>24</xdr:col>
      <xdr:colOff>63500</xdr:colOff>
      <xdr:row>56</xdr:row>
      <xdr:rowOff>90479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581235"/>
          <a:ext cx="838200" cy="11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151485</xdr:rowOff>
    </xdr:from>
    <xdr:to>
      <xdr:col>19</xdr:col>
      <xdr:colOff>177800</xdr:colOff>
      <xdr:row>56</xdr:row>
      <xdr:rowOff>123709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581235"/>
          <a:ext cx="889000" cy="14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123709</xdr:rowOff>
    </xdr:from>
    <xdr:to>
      <xdr:col>15</xdr:col>
      <xdr:colOff>50800</xdr:colOff>
      <xdr:row>56</xdr:row>
      <xdr:rowOff>129836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724909"/>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129836</xdr:rowOff>
    </xdr:from>
    <xdr:to>
      <xdr:col>10</xdr:col>
      <xdr:colOff>114300</xdr:colOff>
      <xdr:row>57</xdr:row>
      <xdr:rowOff>44396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31036"/>
          <a:ext cx="889000" cy="8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39679</xdr:rowOff>
    </xdr:from>
    <xdr:to>
      <xdr:col>24</xdr:col>
      <xdr:colOff>114300</xdr:colOff>
      <xdr:row>56</xdr:row>
      <xdr:rowOff>141279</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64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62556</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49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100685</xdr:rowOff>
    </xdr:from>
    <xdr:to>
      <xdr:col>20</xdr:col>
      <xdr:colOff>38100</xdr:colOff>
      <xdr:row>56</xdr:row>
      <xdr:rowOff>30835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5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47362</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30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72909</xdr:rowOff>
    </xdr:from>
    <xdr:to>
      <xdr:col>15</xdr:col>
      <xdr:colOff>101600</xdr:colOff>
      <xdr:row>57</xdr:row>
      <xdr:rowOff>3059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19586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44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79036</xdr:rowOff>
    </xdr:from>
    <xdr:to>
      <xdr:col>10</xdr:col>
      <xdr:colOff>165100</xdr:colOff>
      <xdr:row>57</xdr:row>
      <xdr:rowOff>9186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8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77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165046</xdr:rowOff>
    </xdr:from>
    <xdr:to>
      <xdr:col>6</xdr:col>
      <xdr:colOff>38100</xdr:colOff>
      <xdr:row>57</xdr:row>
      <xdr:rowOff>95196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6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86323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5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23495</xdr:rowOff>
    </xdr:from>
    <xdr:to>
      <xdr:col>24</xdr:col>
      <xdr:colOff>63500</xdr:colOff>
      <xdr:row>76</xdr:row>
      <xdr:rowOff>41346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53695"/>
          <a:ext cx="838200" cy="1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24633</xdr:rowOff>
    </xdr:from>
    <xdr:to>
      <xdr:col>19</xdr:col>
      <xdr:colOff>177800</xdr:colOff>
      <xdr:row>76</xdr:row>
      <xdr:rowOff>41346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54833"/>
          <a:ext cx="889000" cy="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24633</xdr:rowOff>
    </xdr:from>
    <xdr:to>
      <xdr:col>15</xdr:col>
      <xdr:colOff>50800</xdr:colOff>
      <xdr:row>76</xdr:row>
      <xdr:rowOff>123188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54833"/>
          <a:ext cx="889000" cy="9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77321</xdr:rowOff>
    </xdr:from>
    <xdr:to>
      <xdr:col>10</xdr:col>
      <xdr:colOff>114300</xdr:colOff>
      <xdr:row>76</xdr:row>
      <xdr:rowOff>123188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2936071"/>
          <a:ext cx="889000" cy="2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144145</xdr:rowOff>
    </xdr:from>
    <xdr:to>
      <xdr:col>24</xdr:col>
      <xdr:colOff>114300</xdr:colOff>
      <xdr:row>76</xdr:row>
      <xdr:rowOff>74295</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167022</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5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161996</xdr:rowOff>
    </xdr:from>
    <xdr:to>
      <xdr:col>20</xdr:col>
      <xdr:colOff>38100</xdr:colOff>
      <xdr:row>76</xdr:row>
      <xdr:rowOff>92146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2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108674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9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145283</xdr:rowOff>
    </xdr:from>
    <xdr:to>
      <xdr:col>15</xdr:col>
      <xdr:colOff>101600</xdr:colOff>
      <xdr:row>76</xdr:row>
      <xdr:rowOff>75433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0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91960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7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72388</xdr:rowOff>
    </xdr:from>
    <xdr:to>
      <xdr:col>10</xdr:col>
      <xdr:colOff>165100</xdr:colOff>
      <xdr:row>77</xdr:row>
      <xdr:rowOff>2538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0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165115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9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26521</xdr:rowOff>
    </xdr:from>
    <xdr:to>
      <xdr:col>6</xdr:col>
      <xdr:colOff>38100</xdr:colOff>
      <xdr:row>75</xdr:row>
      <xdr:rowOff>128121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88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144648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66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43701</xdr:rowOff>
    </xdr:from>
    <xdr:to>
      <xdr:col>24</xdr:col>
      <xdr:colOff>63500</xdr:colOff>
      <xdr:row>98</xdr:row>
      <xdr:rowOff>53043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45801"/>
          <a:ext cx="8382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53043</xdr:rowOff>
    </xdr:from>
    <xdr:to>
      <xdr:col>19</xdr:col>
      <xdr:colOff>177800</xdr:colOff>
      <xdr:row>98</xdr:row>
      <xdr:rowOff>65720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55143"/>
          <a:ext cx="889000" cy="1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65720</xdr:rowOff>
    </xdr:from>
    <xdr:to>
      <xdr:col>15</xdr:col>
      <xdr:colOff>50800</xdr:colOff>
      <xdr:row>98</xdr:row>
      <xdr:rowOff>77870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67820"/>
          <a:ext cx="889000" cy="1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69196</xdr:rowOff>
    </xdr:from>
    <xdr:to>
      <xdr:col>10</xdr:col>
      <xdr:colOff>114300</xdr:colOff>
      <xdr:row>98</xdr:row>
      <xdr:rowOff>77870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871296"/>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164351</xdr:rowOff>
    </xdr:from>
    <xdr:to>
      <xdr:col>24</xdr:col>
      <xdr:colOff>114300</xdr:colOff>
      <xdr:row>98</xdr:row>
      <xdr:rowOff>94501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79278</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2243</xdr:rowOff>
    </xdr:from>
    <xdr:to>
      <xdr:col>20</xdr:col>
      <xdr:colOff>38100</xdr:colOff>
      <xdr:row>98</xdr:row>
      <xdr:rowOff>103843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94970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9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14920</xdr:rowOff>
    </xdr:from>
    <xdr:to>
      <xdr:col>15</xdr:col>
      <xdr:colOff>101600</xdr:colOff>
      <xdr:row>98</xdr:row>
      <xdr:rowOff>116520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1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107647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0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27070</xdr:rowOff>
    </xdr:from>
    <xdr:to>
      <xdr:col>10</xdr:col>
      <xdr:colOff>165100</xdr:colOff>
      <xdr:row>98</xdr:row>
      <xdr:rowOff>128670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2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119797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2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18396</xdr:rowOff>
    </xdr:from>
    <xdr:to>
      <xdr:col>6</xdr:col>
      <xdr:colOff>38100</xdr:colOff>
      <xdr:row>98</xdr:row>
      <xdr:rowOff>119996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111123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147082</xdr:rowOff>
    </xdr:from>
    <xdr:to>
      <xdr:col>55</xdr:col>
      <xdr:colOff>0</xdr:colOff>
      <xdr:row>57</xdr:row>
      <xdr:rowOff>161745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19732"/>
          <a:ext cx="8382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134057</xdr:rowOff>
    </xdr:from>
    <xdr:to>
      <xdr:col>50</xdr:col>
      <xdr:colOff>114300</xdr:colOff>
      <xdr:row>57</xdr:row>
      <xdr:rowOff>161745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06707"/>
          <a:ext cx="889000" cy="2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134057</xdr:rowOff>
    </xdr:from>
    <xdr:to>
      <xdr:col>45</xdr:col>
      <xdr:colOff>177800</xdr:colOff>
      <xdr:row>57</xdr:row>
      <xdr:rowOff>164754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06707"/>
          <a:ext cx="8890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128144</xdr:rowOff>
    </xdr:from>
    <xdr:to>
      <xdr:col>41</xdr:col>
      <xdr:colOff>50800</xdr:colOff>
      <xdr:row>57</xdr:row>
      <xdr:rowOff>164754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00794"/>
          <a:ext cx="889000" cy="3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96282</xdr:rowOff>
    </xdr:from>
    <xdr:to>
      <xdr:col>55</xdr:col>
      <xdr:colOff>50800</xdr:colOff>
      <xdr:row>58</xdr:row>
      <xdr:rowOff>26432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6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110945</xdr:rowOff>
    </xdr:from>
    <xdr:to>
      <xdr:col>50</xdr:col>
      <xdr:colOff>165100</xdr:colOff>
      <xdr:row>58</xdr:row>
      <xdr:rowOff>41095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8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32222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7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83257</xdr:rowOff>
    </xdr:from>
    <xdr:to>
      <xdr:col>46</xdr:col>
      <xdr:colOff>38100</xdr:colOff>
      <xdr:row>58</xdr:row>
      <xdr:rowOff>13407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5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4534</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113954</xdr:rowOff>
    </xdr:from>
    <xdr:to>
      <xdr:col>41</xdr:col>
      <xdr:colOff>101600</xdr:colOff>
      <xdr:row>58</xdr:row>
      <xdr:rowOff>44104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8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35231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7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77344</xdr:rowOff>
    </xdr:from>
    <xdr:to>
      <xdr:col>36</xdr:col>
      <xdr:colOff>165100</xdr:colOff>
      <xdr:row>58</xdr:row>
      <xdr:rowOff>7494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4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170071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4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118844</xdr:rowOff>
    </xdr:from>
    <xdr:to>
      <xdr:col>55</xdr:col>
      <xdr:colOff>0</xdr:colOff>
      <xdr:row>77</xdr:row>
      <xdr:rowOff>14591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149044"/>
          <a:ext cx="838200" cy="6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118844</xdr:rowOff>
    </xdr:from>
    <xdr:to>
      <xdr:col>50</xdr:col>
      <xdr:colOff>114300</xdr:colOff>
      <xdr:row>77</xdr:row>
      <xdr:rowOff>102011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149044"/>
          <a:ext cx="889000" cy="15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64444</xdr:rowOff>
    </xdr:from>
    <xdr:to>
      <xdr:col>45</xdr:col>
      <xdr:colOff>177800</xdr:colOff>
      <xdr:row>77</xdr:row>
      <xdr:rowOff>102011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266094"/>
          <a:ext cx="889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27770</xdr:rowOff>
    </xdr:from>
    <xdr:to>
      <xdr:col>41</xdr:col>
      <xdr:colOff>50800</xdr:colOff>
      <xdr:row>77</xdr:row>
      <xdr:rowOff>64444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2372170"/>
          <a:ext cx="889000" cy="89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135241</xdr:rowOff>
    </xdr:from>
    <xdr:to>
      <xdr:col>55</xdr:col>
      <xdr:colOff>50800</xdr:colOff>
      <xdr:row>77</xdr:row>
      <xdr:rowOff>65391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16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158118</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01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68044</xdr:rowOff>
    </xdr:from>
    <xdr:to>
      <xdr:col>50</xdr:col>
      <xdr:colOff>165100</xdr:colOff>
      <xdr:row>76</xdr:row>
      <xdr:rowOff>169644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0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14721</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39795" y="1287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51211</xdr:rowOff>
    </xdr:from>
    <xdr:to>
      <xdr:col>46</xdr:col>
      <xdr:colOff>38100</xdr:colOff>
      <xdr:row>77</xdr:row>
      <xdr:rowOff>152811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169338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2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13644</xdr:rowOff>
    </xdr:from>
    <xdr:to>
      <xdr:col>41</xdr:col>
      <xdr:colOff>101600</xdr:colOff>
      <xdr:row>77</xdr:row>
      <xdr:rowOff>115244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1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131771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9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148420</xdr:rowOff>
    </xdr:from>
    <xdr:to>
      <xdr:col>36</xdr:col>
      <xdr:colOff>165100</xdr:colOff>
      <xdr:row>72</xdr:row>
      <xdr:rowOff>78570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3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95097</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672795" y="1209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155556</xdr:rowOff>
    </xdr:from>
    <xdr:to>
      <xdr:col>55</xdr:col>
      <xdr:colOff>0</xdr:colOff>
      <xdr:row>98</xdr:row>
      <xdr:rowOff>56707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86206"/>
          <a:ext cx="838200" cy="7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56707</xdr:rowOff>
    </xdr:from>
    <xdr:to>
      <xdr:col>50</xdr:col>
      <xdr:colOff>114300</xdr:colOff>
      <xdr:row>98</xdr:row>
      <xdr:rowOff>117897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58807"/>
          <a:ext cx="889000" cy="6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29572</xdr:rowOff>
    </xdr:from>
    <xdr:to>
      <xdr:col>45</xdr:col>
      <xdr:colOff>177800</xdr:colOff>
      <xdr:row>98</xdr:row>
      <xdr:rowOff>117897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31672"/>
          <a:ext cx="889000" cy="8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29572</xdr:rowOff>
    </xdr:from>
    <xdr:to>
      <xdr:col>41</xdr:col>
      <xdr:colOff>50800</xdr:colOff>
      <xdr:row>98</xdr:row>
      <xdr:rowOff>52352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31672"/>
          <a:ext cx="889000" cy="2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104756</xdr:rowOff>
    </xdr:from>
    <xdr:to>
      <xdr:col>55</xdr:col>
      <xdr:colOff>50800</xdr:colOff>
      <xdr:row>98</xdr:row>
      <xdr:rowOff>34906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83183</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1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5907</xdr:rowOff>
    </xdr:from>
    <xdr:to>
      <xdr:col>50</xdr:col>
      <xdr:colOff>165100</xdr:colOff>
      <xdr:row>98</xdr:row>
      <xdr:rowOff>107507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98634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90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67097</xdr:rowOff>
    </xdr:from>
    <xdr:to>
      <xdr:col>46</xdr:col>
      <xdr:colOff>38100</xdr:colOff>
      <xdr:row>98</xdr:row>
      <xdr:rowOff>168697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6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159824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6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150222</xdr:rowOff>
    </xdr:from>
    <xdr:to>
      <xdr:col>41</xdr:col>
      <xdr:colOff>101600</xdr:colOff>
      <xdr:row>98</xdr:row>
      <xdr:rowOff>80372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8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71499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87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1552</xdr:rowOff>
    </xdr:from>
    <xdr:to>
      <xdr:col>36</xdr:col>
      <xdr:colOff>165100</xdr:colOff>
      <xdr:row>98</xdr:row>
      <xdr:rowOff>103152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0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94279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8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89193</xdr:rowOff>
    </xdr:from>
    <xdr:to>
      <xdr:col>85</xdr:col>
      <xdr:colOff>127000</xdr:colOff>
      <xdr:row>37</xdr:row>
      <xdr:rowOff>105940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32843"/>
          <a:ext cx="838200" cy="1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105940</xdr:rowOff>
    </xdr:from>
    <xdr:to>
      <xdr:col>81</xdr:col>
      <xdr:colOff>50800</xdr:colOff>
      <xdr:row>37</xdr:row>
      <xdr:rowOff>117576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49590"/>
          <a:ext cx="8890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105291</xdr:rowOff>
    </xdr:from>
    <xdr:to>
      <xdr:col>76</xdr:col>
      <xdr:colOff>114300</xdr:colOff>
      <xdr:row>37</xdr:row>
      <xdr:rowOff>117576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48941"/>
          <a:ext cx="889000" cy="1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74778</xdr:rowOff>
    </xdr:from>
    <xdr:to>
      <xdr:col>71</xdr:col>
      <xdr:colOff>177800</xdr:colOff>
      <xdr:row>37</xdr:row>
      <xdr:rowOff>105291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418428"/>
          <a:ext cx="889000" cy="3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38393</xdr:rowOff>
    </xdr:from>
    <xdr:to>
      <xdr:col>85</xdr:col>
      <xdr:colOff>177800</xdr:colOff>
      <xdr:row>37</xdr:row>
      <xdr:rowOff>139993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16820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55140</xdr:rowOff>
    </xdr:from>
    <xdr:to>
      <xdr:col>81</xdr:col>
      <xdr:colOff>101600</xdr:colOff>
      <xdr:row>37</xdr:row>
      <xdr:rowOff>156740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9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147867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9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66776</xdr:rowOff>
    </xdr:from>
    <xdr:to>
      <xdr:col>76</xdr:col>
      <xdr:colOff>165100</xdr:colOff>
      <xdr:row>37</xdr:row>
      <xdr:rowOff>168376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1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159503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54491</xdr:rowOff>
    </xdr:from>
    <xdr:to>
      <xdr:col>72</xdr:col>
      <xdr:colOff>38100</xdr:colOff>
      <xdr:row>37</xdr:row>
      <xdr:rowOff>156091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9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147218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9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23978</xdr:rowOff>
    </xdr:from>
    <xdr:to>
      <xdr:col>67</xdr:col>
      <xdr:colOff>101600</xdr:colOff>
      <xdr:row>37</xdr:row>
      <xdr:rowOff>125578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116705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171390</xdr:rowOff>
    </xdr:from>
    <xdr:to>
      <xdr:col>85</xdr:col>
      <xdr:colOff>127000</xdr:colOff>
      <xdr:row>58</xdr:row>
      <xdr:rowOff>20489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44040"/>
          <a:ext cx="8382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6272</xdr:rowOff>
    </xdr:from>
    <xdr:to>
      <xdr:col>81</xdr:col>
      <xdr:colOff>50800</xdr:colOff>
      <xdr:row>58</xdr:row>
      <xdr:rowOff>20489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50372"/>
          <a:ext cx="889000" cy="1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162735</xdr:rowOff>
    </xdr:from>
    <xdr:to>
      <xdr:col>76</xdr:col>
      <xdr:colOff>114300</xdr:colOff>
      <xdr:row>58</xdr:row>
      <xdr:rowOff>6272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35385"/>
          <a:ext cx="889000" cy="1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49233</xdr:rowOff>
    </xdr:from>
    <xdr:to>
      <xdr:col>71</xdr:col>
      <xdr:colOff>177800</xdr:colOff>
      <xdr:row>57</xdr:row>
      <xdr:rowOff>162735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821883"/>
          <a:ext cx="889000" cy="11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120590</xdr:rowOff>
    </xdr:from>
    <xdr:to>
      <xdr:col>85</xdr:col>
      <xdr:colOff>177800</xdr:colOff>
      <xdr:row>58</xdr:row>
      <xdr:rowOff>50740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9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35517</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0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141139</xdr:rowOff>
    </xdr:from>
    <xdr:to>
      <xdr:col>81</xdr:col>
      <xdr:colOff>101600</xdr:colOff>
      <xdr:row>58</xdr:row>
      <xdr:rowOff>71289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62416</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1000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126922</xdr:rowOff>
    </xdr:from>
    <xdr:to>
      <xdr:col>76</xdr:col>
      <xdr:colOff>165100</xdr:colOff>
      <xdr:row>58</xdr:row>
      <xdr:rowOff>57072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9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48199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99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111935</xdr:rowOff>
    </xdr:from>
    <xdr:to>
      <xdr:col>72</xdr:col>
      <xdr:colOff>38100</xdr:colOff>
      <xdr:row>58</xdr:row>
      <xdr:rowOff>42085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8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33212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97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169883</xdr:rowOff>
    </xdr:from>
    <xdr:to>
      <xdr:col>67</xdr:col>
      <xdr:colOff>101600</xdr:colOff>
      <xdr:row>57</xdr:row>
      <xdr:rowOff>100033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116560</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54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34100</xdr:rowOff>
    </xdr:from>
    <xdr:to>
      <xdr:col>85</xdr:col>
      <xdr:colOff>127000</xdr:colOff>
      <xdr:row>79</xdr:row>
      <xdr:rowOff>39274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78650"/>
          <a:ext cx="838200" cy="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39274</xdr:rowOff>
    </xdr:from>
    <xdr:to>
      <xdr:col>81</xdr:col>
      <xdr:colOff>50800</xdr:colOff>
      <xdr:row>79</xdr:row>
      <xdr:rowOff>43038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83824"/>
          <a:ext cx="8890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39568</xdr:rowOff>
    </xdr:from>
    <xdr:to>
      <xdr:col>76</xdr:col>
      <xdr:colOff>114300</xdr:colOff>
      <xdr:row>79</xdr:row>
      <xdr:rowOff>43038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4118"/>
          <a:ext cx="889000" cy="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8376</xdr:rowOff>
    </xdr:from>
    <xdr:to>
      <xdr:col>71</xdr:col>
      <xdr:colOff>177800</xdr:colOff>
      <xdr:row>79</xdr:row>
      <xdr:rowOff>39568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52926"/>
          <a:ext cx="889000" cy="3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154750</xdr:rowOff>
    </xdr:from>
    <xdr:to>
      <xdr:col>85</xdr:col>
      <xdr:colOff>177800</xdr:colOff>
      <xdr:row>79</xdr:row>
      <xdr:rowOff>84900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110975</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159924</xdr:rowOff>
    </xdr:from>
    <xdr:to>
      <xdr:col>81</xdr:col>
      <xdr:colOff>101600</xdr:colOff>
      <xdr:row>79</xdr:row>
      <xdr:rowOff>90074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81201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163688</xdr:rowOff>
    </xdr:from>
    <xdr:to>
      <xdr:col>76</xdr:col>
      <xdr:colOff>165100</xdr:colOff>
      <xdr:row>79</xdr:row>
      <xdr:rowOff>93838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84965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2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160218</xdr:rowOff>
    </xdr:from>
    <xdr:to>
      <xdr:col>72</xdr:col>
      <xdr:colOff>38100</xdr:colOff>
      <xdr:row>79</xdr:row>
      <xdr:rowOff>90368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81495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2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129026</xdr:rowOff>
    </xdr:from>
    <xdr:to>
      <xdr:col>67</xdr:col>
      <xdr:colOff>101600</xdr:colOff>
      <xdr:row>79</xdr:row>
      <xdr:rowOff>59176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75703</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27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69819</xdr:rowOff>
    </xdr:from>
    <xdr:to>
      <xdr:col>85</xdr:col>
      <xdr:colOff>127000</xdr:colOff>
      <xdr:row>97</xdr:row>
      <xdr:rowOff>86962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00469"/>
          <a:ext cx="838200" cy="1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75972</xdr:rowOff>
    </xdr:from>
    <xdr:to>
      <xdr:col>81</xdr:col>
      <xdr:colOff>50800</xdr:colOff>
      <xdr:row>97</xdr:row>
      <xdr:rowOff>86962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706622"/>
          <a:ext cx="889000" cy="1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75972</xdr:rowOff>
    </xdr:from>
    <xdr:to>
      <xdr:col>76</xdr:col>
      <xdr:colOff>114300</xdr:colOff>
      <xdr:row>97</xdr:row>
      <xdr:rowOff>86023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06622"/>
          <a:ext cx="889000" cy="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86023</xdr:rowOff>
    </xdr:from>
    <xdr:to>
      <xdr:col>71</xdr:col>
      <xdr:colOff>177800</xdr:colOff>
      <xdr:row>97</xdr:row>
      <xdr:rowOff>149343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16673"/>
          <a:ext cx="889000" cy="6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19019</xdr:rowOff>
    </xdr:from>
    <xdr:to>
      <xdr:col>85</xdr:col>
      <xdr:colOff>177800</xdr:colOff>
      <xdr:row>97</xdr:row>
      <xdr:rowOff>120619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168896</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36162</xdr:rowOff>
    </xdr:from>
    <xdr:to>
      <xdr:col>81</xdr:col>
      <xdr:colOff>101600</xdr:colOff>
      <xdr:row>97</xdr:row>
      <xdr:rowOff>137762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6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128889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75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25172</xdr:rowOff>
    </xdr:from>
    <xdr:to>
      <xdr:col>76</xdr:col>
      <xdr:colOff>165100</xdr:colOff>
      <xdr:row>97</xdr:row>
      <xdr:rowOff>126772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143299</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43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35223</xdr:rowOff>
    </xdr:from>
    <xdr:to>
      <xdr:col>72</xdr:col>
      <xdr:colOff>38100</xdr:colOff>
      <xdr:row>97</xdr:row>
      <xdr:rowOff>136823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6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153350</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44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98543</xdr:rowOff>
    </xdr:from>
    <xdr:to>
      <xdr:col>67</xdr:col>
      <xdr:colOff>101600</xdr:colOff>
      <xdr:row>98</xdr:row>
      <xdr:rowOff>28693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2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19820</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82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目的別歳出については、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項目中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項目において類似団体平均を上回っている。公債費については、住民一人当たり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166,683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％増）となっており、類似団体平均と比較して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財政調整基金残高については、前年度より</a:t>
          </a:r>
          <a:r>
            <a:rPr kumimoji="1" lang="en-US" altLang="ja-JP" sz="1400">
              <a:solidFill>
                <a:sysClr val="windowText" lastClr="000000"/>
              </a:solidFill>
              <a:latin typeface="ＭＳ ゴシック" pitchFamily="49" charset="-128"/>
              <a:ea typeface="ＭＳ ゴシック" pitchFamily="49" charset="-128"/>
            </a:rPr>
            <a:t>43</a:t>
          </a:r>
          <a:r>
            <a:rPr kumimoji="1" lang="ja-JP" altLang="en-US" sz="1400">
              <a:solidFill>
                <a:sysClr val="windowText" lastClr="000000"/>
              </a:solidFill>
              <a:latin typeface="ＭＳ ゴシック" pitchFamily="49" charset="-128"/>
              <a:ea typeface="ＭＳ ゴシック" pitchFamily="49" charset="-128"/>
            </a:rPr>
            <a:t>％増加し</a:t>
          </a:r>
          <a:r>
            <a:rPr kumimoji="1" lang="en-US" altLang="ja-JP" sz="1400">
              <a:solidFill>
                <a:sysClr val="windowText" lastClr="000000"/>
              </a:solidFill>
              <a:latin typeface="ＭＳ ゴシック" pitchFamily="49" charset="-128"/>
              <a:ea typeface="ＭＳ ゴシック" pitchFamily="49" charset="-128"/>
            </a:rPr>
            <a:t>41.25</a:t>
          </a:r>
          <a:r>
            <a:rPr kumimoji="1" lang="ja-JP" altLang="en-US" sz="1400">
              <a:solidFill>
                <a:sysClr val="windowText" lastClr="000000"/>
              </a:solidFill>
              <a:latin typeface="ＭＳ ゴシック" pitchFamily="49" charset="-128"/>
              <a:ea typeface="ＭＳ ゴシック" pitchFamily="49" charset="-128"/>
            </a:rPr>
            <a:t>％となった。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実質収支額（率）については、標準財政規模と比較し</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が望ましいとされているところだが、ふるさと納税の寄附額の伸び等もあり、</a:t>
          </a:r>
          <a:r>
            <a:rPr kumimoji="1" lang="en-US" altLang="ja-JP" sz="1400">
              <a:solidFill>
                <a:sysClr val="windowText" lastClr="000000"/>
              </a:solidFill>
              <a:latin typeface="ＭＳ ゴシック" pitchFamily="49" charset="-128"/>
              <a:ea typeface="ＭＳ ゴシック" pitchFamily="49" charset="-128"/>
            </a:rPr>
            <a:t>10.03%</a:t>
          </a:r>
          <a:r>
            <a:rPr kumimoji="1" lang="ja-JP" altLang="en-US" sz="1400">
              <a:solidFill>
                <a:sysClr val="windowText" lastClr="000000"/>
              </a:solidFill>
              <a:latin typeface="ＭＳ ゴシック" pitchFamily="49" charset="-128"/>
              <a:ea typeface="ＭＳ ゴシック" pitchFamily="49" charset="-128"/>
            </a:rPr>
            <a:t>と高い比率となっている。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各会計とも経年的に黒字となっているが、実質収支比率は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が望ましいとされているため、適正な実質収支比率になるよう健全な財政運営に努める。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過疎対策事業債など交付税措置のある地方債を優先的に活用してきている。今後も計画をしている大型事業等の実施に伴い、地方債の発行が増える見込みとなっていることから、これまでと同様に交付税措置のある有利な地方債を活用し、緊急性・住民ニーズを的確に把握した事業の選択を行いながら、計画的な発行に努める。</a:t>
          </a:r>
        </a:p>
        <a:p>
          <a:r>
            <a:rPr kumimoji="1" lang="ja-JP" altLang="en-US" sz="1400">
              <a:latin typeface="ＭＳ ゴシック" pitchFamily="49" charset="-128"/>
              <a:ea typeface="ＭＳ ゴシック" pitchFamily="49" charset="-128"/>
            </a:rPr>
            <a:t>力</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一般会計等に係る地方債の現在高が高い水準で推移しているが、そのほとんどが交付税参入率の高い過疎対策事業債となっている。また、充当可能財源等については、財政調整基金をはじめ、充当可能基金が増加傾向にあることで、将来負担比率（分子）はマイナスとなっている。</a:t>
          </a:r>
        </a:p>
        <a:p>
          <a:r>
            <a:rPr kumimoji="1" lang="ja-JP" altLang="en-US" sz="1400">
              <a:latin typeface="ＭＳ ゴシック" pitchFamily="49" charset="-128"/>
              <a:ea typeface="ＭＳ ゴシック" pitchFamily="49" charset="-128"/>
            </a:rPr>
            <a:t>　しかし、今後も計画をしている大型事業等の実施に伴う地方債の発行により、将来負担額は増加する見込みとなっているため、事業の厳選による地方債発行額の急激な増加を抑えるとともに、充当可能財源の増を図り、適正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沖縄県大宜味村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財政調整基金の積立の増加による増。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今後も、（むらづくり応援寄附金）からの「結い基金」への積立を主に、充当事業の拡充を見据えた、基金管理と運用を行う。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財産形成基金・・・公用及び公共用施設の整備費及び経済社会事情の変動等により財政が不足した場合の財政整備に充てるため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結い基金・・・大宜味村むらづくり応援寄附金の一部積立基金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産業の振興に関する事業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保健・福祉の充実に関する事業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教育・文化の振興に関する事業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生活環境の整備に関する事業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その他大宜味村を元気にするために必要な事業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人材育成事業助成基金・・・有為な人材を育み村是である「人材を以て資源と為す」を実践し心豊かな文化の薫り高いむらづくりに寄与するため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環境保全基金・・・世界自然遺産に登録された本村の多様な自然環境の保全と活用による地域振興事業の展開に資するため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財産形成基金・・・充当事業に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千円の取り崩しを行ったが、使用料・土地売払い等から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千円の積立を行い増となっている。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結い基金・・・充当事業に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千円の取り崩しを行ったが、ふるさと納税（むらづくり応援寄附金）等から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千円の積立を行い増となっている。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人材育成事業助成基金・・・利子積立による増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環境保全基金・・・充当事業に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千円の取り崩しを行ったが、ふるさと納税（むらづくり応援寄附金）から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28,694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千円の積立を行い増となっている。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今後も継続して積立を行い、目的使途へ充当を行う。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294,369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N10" sqref="BN10:BU10"/>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4970940</v>
      </c>
      <c r="BO4" s="371"/>
      <c r="BP4" s="371"/>
      <c r="BQ4" s="371"/>
      <c r="BR4" s="371"/>
      <c r="BS4" s="371"/>
      <c r="BT4" s="371"/>
      <c r="BU4" s="372"/>
      <c r="BV4" s="370">
        <v>5707047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10</v>
      </c>
      <c r="CU4" s="377"/>
      <c r="CV4" s="377"/>
      <c r="CW4" s="377"/>
      <c r="CX4" s="377"/>
      <c r="CY4" s="377"/>
      <c r="CZ4" s="377"/>
      <c r="DA4" s="378"/>
      <c r="DB4" s="376">
        <v>17.399999999999999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4703117</v>
      </c>
      <c r="BO5" s="408"/>
      <c r="BP5" s="408"/>
      <c r="BQ5" s="408"/>
      <c r="BR5" s="408"/>
      <c r="BS5" s="408"/>
      <c r="BT5" s="408"/>
      <c r="BU5" s="409"/>
      <c r="BV5" s="407">
        <v>5092005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86.5</v>
      </c>
      <c r="CU5" s="405"/>
      <c r="CV5" s="405"/>
      <c r="CW5" s="405"/>
      <c r="CX5" s="405"/>
      <c r="CY5" s="405"/>
      <c r="CZ5" s="405"/>
      <c r="DA5" s="406"/>
      <c r="DB5" s="404">
        <v>83.7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267823</v>
      </c>
      <c r="BO6" s="408"/>
      <c r="BP6" s="408"/>
      <c r="BQ6" s="408"/>
      <c r="BR6" s="408"/>
      <c r="BS6" s="408"/>
      <c r="BT6" s="408"/>
      <c r="BU6" s="409"/>
      <c r="BV6" s="407">
        <v>615042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86.9</v>
      </c>
      <c r="CU6" s="445"/>
      <c r="CV6" s="445"/>
      <c r="CW6" s="445"/>
      <c r="CX6" s="445"/>
      <c r="CY6" s="445"/>
      <c r="CZ6" s="445"/>
      <c r="DA6" s="446"/>
      <c r="DB6" s="444">
        <v>84.8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40349</v>
      </c>
      <c r="BO7" s="408"/>
      <c r="BP7" s="408"/>
      <c r="BQ7" s="408"/>
      <c r="BR7" s="408"/>
      <c r="BS7" s="408"/>
      <c r="BT7" s="408"/>
      <c r="BU7" s="409"/>
      <c r="BV7" s="407">
        <v>226306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2267363</v>
      </c>
      <c r="CU7" s="408"/>
      <c r="CV7" s="408"/>
      <c r="CW7" s="408"/>
      <c r="CX7" s="408"/>
      <c r="CY7" s="408"/>
      <c r="CZ7" s="408"/>
      <c r="DA7" s="409"/>
      <c r="DB7" s="407">
        <v>2228692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227474</v>
      </c>
      <c r="BO8" s="408"/>
      <c r="BP8" s="408"/>
      <c r="BQ8" s="408"/>
      <c r="BR8" s="408"/>
      <c r="BS8" s="408"/>
      <c r="BT8" s="408"/>
      <c r="BU8" s="409"/>
      <c r="BV8" s="407">
        <v>388736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0.38</v>
      </c>
      <c r="CU8" s="448"/>
      <c r="CV8" s="448"/>
      <c r="CW8" s="448"/>
      <c r="CX8" s="448"/>
      <c r="CY8" s="448"/>
      <c r="CZ8" s="448"/>
      <c r="DA8" s="449"/>
      <c r="DB8" s="447">
        <v>0.38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3092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-161262</v>
      </c>
      <c r="BO9" s="408"/>
      <c r="BP9" s="408"/>
      <c r="BQ9" s="408"/>
      <c r="BR9" s="408"/>
      <c r="BS9" s="408"/>
      <c r="BT9" s="408"/>
      <c r="BU9" s="409"/>
      <c r="BV9" s="407">
        <v>31035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15.6</v>
      </c>
      <c r="CU9" s="405"/>
      <c r="CV9" s="405"/>
      <c r="CW9" s="405"/>
      <c r="CX9" s="405"/>
      <c r="CY9" s="405"/>
      <c r="CZ9" s="405"/>
      <c r="DA9" s="406"/>
      <c r="DB9" s="404">
        <v>13.9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3060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294395</v>
      </c>
      <c r="BO10" s="408"/>
      <c r="BP10" s="408"/>
      <c r="BQ10" s="408"/>
      <c r="BR10" s="408"/>
      <c r="BS10" s="408"/>
      <c r="BT10" s="408"/>
      <c r="BU10" s="409"/>
      <c r="BV10" s="407">
        <v>199916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2987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378589</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2960</v>
      </c>
      <c r="S13" s="492"/>
      <c r="T13" s="492"/>
      <c r="U13" s="492"/>
      <c r="V13" s="493"/>
      <c r="W13" s="423" t="s">
        <v>131</v>
      </c>
      <c r="X13" s="424"/>
      <c r="Y13" s="424"/>
      <c r="Z13" s="424"/>
      <c r="AA13" s="424"/>
      <c r="AB13" s="414"/>
      <c r="AC13" s="458">
        <v>329</v>
      </c>
      <c r="AD13" s="459"/>
      <c r="AE13" s="459"/>
      <c r="AF13" s="459"/>
      <c r="AG13" s="501"/>
      <c r="AH13" s="458">
        <v>373</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133133</v>
      </c>
      <c r="BO13" s="408"/>
      <c r="BP13" s="408"/>
      <c r="BQ13" s="408"/>
      <c r="BR13" s="408"/>
      <c r="BS13" s="408"/>
      <c r="BT13" s="408"/>
      <c r="BU13" s="409"/>
      <c r="BV13" s="407">
        <v>-147638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8.1</v>
      </c>
      <c r="CU13" s="405"/>
      <c r="CV13" s="405"/>
      <c r="CW13" s="405"/>
      <c r="CX13" s="405"/>
      <c r="CY13" s="405"/>
      <c r="CZ13" s="405"/>
      <c r="DA13" s="406"/>
      <c r="DB13" s="404">
        <v>8.3000000000000007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3044</v>
      </c>
      <c r="S14" s="492"/>
      <c r="T14" s="492"/>
      <c r="U14" s="492"/>
      <c r="V14" s="493"/>
      <c r="W14" s="397"/>
      <c r="X14" s="398"/>
      <c r="Y14" s="398"/>
      <c r="Z14" s="398"/>
      <c r="AA14" s="398"/>
      <c r="AB14" s="387"/>
      <c r="AC14" s="494">
        <v>23.1</v>
      </c>
      <c r="AD14" s="495"/>
      <c r="AE14" s="495"/>
      <c r="AF14" s="495"/>
      <c r="AG14" s="496"/>
      <c r="AH14" s="494">
        <v>27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3012</v>
      </c>
      <c r="S15" s="492"/>
      <c r="T15" s="492"/>
      <c r="U15" s="492"/>
      <c r="V15" s="493"/>
      <c r="W15" s="423" t="s">
        <v>137</v>
      </c>
      <c r="X15" s="424"/>
      <c r="Y15" s="424"/>
      <c r="Z15" s="424"/>
      <c r="AA15" s="424"/>
      <c r="AB15" s="414"/>
      <c r="AC15" s="458">
        <v>224</v>
      </c>
      <c r="AD15" s="459"/>
      <c r="AE15" s="459"/>
      <c r="AF15" s="459"/>
      <c r="AG15" s="501"/>
      <c r="AH15" s="458">
        <v>236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832006</v>
      </c>
      <c r="BO15" s="371"/>
      <c r="BP15" s="371"/>
      <c r="BQ15" s="371"/>
      <c r="BR15" s="371"/>
      <c r="BS15" s="371"/>
      <c r="BT15" s="371"/>
      <c r="BU15" s="372"/>
      <c r="BV15" s="370">
        <v>712213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15.7</v>
      </c>
      <c r="AD16" s="495"/>
      <c r="AE16" s="495"/>
      <c r="AF16" s="495"/>
      <c r="AG16" s="496"/>
      <c r="AH16" s="494">
        <v>17.100000000000001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2006750</v>
      </c>
      <c r="BO16" s="408"/>
      <c r="BP16" s="408"/>
      <c r="BQ16" s="408"/>
      <c r="BR16" s="408"/>
      <c r="BS16" s="408"/>
      <c r="BT16" s="408"/>
      <c r="BU16" s="409"/>
      <c r="BV16" s="407">
        <v>1989933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870</v>
      </c>
      <c r="AD17" s="459"/>
      <c r="AE17" s="459"/>
      <c r="AF17" s="459"/>
      <c r="AG17" s="501"/>
      <c r="AH17" s="458">
        <v>774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1080751</v>
      </c>
      <c r="BO17" s="408"/>
      <c r="BP17" s="408"/>
      <c r="BQ17" s="408"/>
      <c r="BR17" s="408"/>
      <c r="BS17" s="408"/>
      <c r="BT17" s="408"/>
      <c r="BU17" s="409"/>
      <c r="BV17" s="407">
        <v>922438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63.63</v>
      </c>
      <c r="M18" s="531"/>
      <c r="N18" s="531"/>
      <c r="O18" s="531"/>
      <c r="P18" s="531"/>
      <c r="Q18" s="531"/>
      <c r="R18" s="532"/>
      <c r="S18" s="532"/>
      <c r="T18" s="532"/>
      <c r="U18" s="532"/>
      <c r="V18" s="533"/>
      <c r="W18" s="425"/>
      <c r="X18" s="426"/>
      <c r="Y18" s="426"/>
      <c r="Z18" s="426"/>
      <c r="AA18" s="426"/>
      <c r="AB18" s="417"/>
      <c r="AC18" s="534">
        <v>61.1</v>
      </c>
      <c r="AD18" s="535"/>
      <c r="AE18" s="535"/>
      <c r="AF18" s="535"/>
      <c r="AG18" s="536"/>
      <c r="AH18" s="534">
        <v>56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1958967</v>
      </c>
      <c r="BO18" s="408"/>
      <c r="BP18" s="408"/>
      <c r="BQ18" s="408"/>
      <c r="BR18" s="408"/>
      <c r="BS18" s="408"/>
      <c r="BT18" s="408"/>
      <c r="BU18" s="409"/>
      <c r="BV18" s="407">
        <v>1879118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49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3053366</v>
      </c>
      <c r="BO19" s="408"/>
      <c r="BP19" s="408"/>
      <c r="BQ19" s="408"/>
      <c r="BR19" s="408"/>
      <c r="BS19" s="408"/>
      <c r="BT19" s="408"/>
      <c r="BU19" s="409"/>
      <c r="BV19" s="407">
        <v>3289663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1308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5000665</v>
      </c>
      <c r="BO22" s="371"/>
      <c r="BP22" s="371"/>
      <c r="BQ22" s="371"/>
      <c r="BR22" s="371"/>
      <c r="BS22" s="371"/>
      <c r="BT22" s="371"/>
      <c r="BU22" s="372"/>
      <c r="BV22" s="370">
        <v>5078345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4150155</v>
      </c>
      <c r="BO23" s="408"/>
      <c r="BP23" s="408"/>
      <c r="BQ23" s="408"/>
      <c r="BR23" s="408"/>
      <c r="BS23" s="408"/>
      <c r="BT23" s="408"/>
      <c r="BU23" s="409"/>
      <c r="BV23" s="407">
        <v>4277099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7200</v>
      </c>
      <c r="R24" s="459"/>
      <c r="S24" s="459"/>
      <c r="T24" s="459"/>
      <c r="U24" s="459"/>
      <c r="V24" s="501"/>
      <c r="W24" s="553"/>
      <c r="X24" s="554"/>
      <c r="Y24" s="555"/>
      <c r="Z24" s="457" t="s">
        <v>162</v>
      </c>
      <c r="AA24" s="437"/>
      <c r="AB24" s="437"/>
      <c r="AC24" s="437"/>
      <c r="AD24" s="437"/>
      <c r="AE24" s="437"/>
      <c r="AF24" s="437"/>
      <c r="AG24" s="438"/>
      <c r="AH24" s="458">
        <v>65</v>
      </c>
      <c r="AI24" s="459"/>
      <c r="AJ24" s="459"/>
      <c r="AK24" s="459"/>
      <c r="AL24" s="501"/>
      <c r="AM24" s="458">
        <v>189215</v>
      </c>
      <c r="AN24" s="459"/>
      <c r="AO24" s="459"/>
      <c r="AP24" s="459"/>
      <c r="AQ24" s="459"/>
      <c r="AR24" s="501"/>
      <c r="AS24" s="458">
        <v>2911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4123496</v>
      </c>
      <c r="BO24" s="408"/>
      <c r="BP24" s="408"/>
      <c r="BQ24" s="408"/>
      <c r="BR24" s="408"/>
      <c r="BS24" s="408"/>
      <c r="BT24" s="408"/>
      <c r="BU24" s="409"/>
      <c r="BV24" s="407">
        <v>4114628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5840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41559</v>
      </c>
      <c r="BO25" s="371"/>
      <c r="BP25" s="371"/>
      <c r="BQ25" s="371"/>
      <c r="BR25" s="371"/>
      <c r="BS25" s="371"/>
      <c r="BT25" s="371"/>
      <c r="BU25" s="372"/>
      <c r="BV25" s="370">
        <v>51274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5480</v>
      </c>
      <c r="R26" s="459"/>
      <c r="S26" s="459"/>
      <c r="T26" s="459"/>
      <c r="U26" s="459"/>
      <c r="V26" s="501"/>
      <c r="W26" s="553"/>
      <c r="X26" s="554"/>
      <c r="Y26" s="555"/>
      <c r="Z26" s="457" t="s">
        <v>168</v>
      </c>
      <c r="AA26" s="559"/>
      <c r="AB26" s="559"/>
      <c r="AC26" s="559"/>
      <c r="AD26" s="559"/>
      <c r="AE26" s="559"/>
      <c r="AF26" s="559"/>
      <c r="AG26" s="560"/>
      <c r="AH26" s="458">
        <v>4</v>
      </c>
      <c r="AI26" s="459"/>
      <c r="AJ26" s="459"/>
      <c r="AK26" s="459"/>
      <c r="AL26" s="501"/>
      <c r="AM26" s="458">
        <v>11952</v>
      </c>
      <c r="AN26" s="459"/>
      <c r="AO26" s="459"/>
      <c r="AP26" s="459"/>
      <c r="AQ26" s="459"/>
      <c r="AR26" s="501"/>
      <c r="AS26" s="458">
        <v>2988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2630</v>
      </c>
      <c r="R27" s="459"/>
      <c r="S27" s="459"/>
      <c r="T27" s="459"/>
      <c r="U27" s="459"/>
      <c r="V27" s="501"/>
      <c r="W27" s="553"/>
      <c r="X27" s="554"/>
      <c r="Y27" s="555"/>
      <c r="Z27" s="457" t="s">
        <v>171</v>
      </c>
      <c r="AA27" s="437"/>
      <c r="AB27" s="437"/>
      <c r="AC27" s="437"/>
      <c r="AD27" s="437"/>
      <c r="AE27" s="437"/>
      <c r="AF27" s="437"/>
      <c r="AG27" s="438"/>
      <c r="AH27" s="458">
        <v>13</v>
      </c>
      <c r="AI27" s="459"/>
      <c r="AJ27" s="459"/>
      <c r="AK27" s="459"/>
      <c r="AL27" s="501"/>
      <c r="AM27" s="458">
        <v>32359</v>
      </c>
      <c r="AN27" s="459"/>
      <c r="AO27" s="459"/>
      <c r="AP27" s="459"/>
      <c r="AQ27" s="459"/>
      <c r="AR27" s="501"/>
      <c r="AS27" s="458">
        <v>2489</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8406</v>
      </c>
      <c r="BO27" s="527"/>
      <c r="BP27" s="527"/>
      <c r="BQ27" s="527"/>
      <c r="BR27" s="527"/>
      <c r="BS27" s="527"/>
      <c r="BT27" s="527"/>
      <c r="BU27" s="528"/>
      <c r="BV27" s="526">
        <v>8405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2180</v>
      </c>
      <c r="R28" s="459"/>
      <c r="S28" s="459"/>
      <c r="T28" s="459"/>
      <c r="U28" s="459"/>
      <c r="V28" s="501"/>
      <c r="W28" s="553"/>
      <c r="X28" s="554"/>
      <c r="Y28" s="555"/>
      <c r="Z28" s="457" t="s">
        <v>174</v>
      </c>
      <c r="AA28" s="437"/>
      <c r="AB28" s="437"/>
      <c r="AC28" s="437"/>
      <c r="AD28" s="437"/>
      <c r="AE28" s="437"/>
      <c r="AF28" s="437"/>
      <c r="AG28" s="438"/>
      <c r="AH28" s="458">
        <v>1</v>
      </c>
      <c r="AI28" s="459"/>
      <c r="AJ28" s="459"/>
      <c r="AK28" s="459"/>
      <c r="AL28" s="501"/>
      <c r="AM28" s="458" t="s">
        <v>175</v>
      </c>
      <c r="AN28" s="459"/>
      <c r="AO28" s="459"/>
      <c r="AP28" s="459"/>
      <c r="AQ28" s="459"/>
      <c r="AR28" s="501"/>
      <c r="AS28" s="458" t="s">
        <v>175</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935301</v>
      </c>
      <c r="BO28" s="371"/>
      <c r="BP28" s="371"/>
      <c r="BQ28" s="371"/>
      <c r="BR28" s="371"/>
      <c r="BS28" s="371"/>
      <c r="BT28" s="371"/>
      <c r="BU28" s="372"/>
      <c r="BV28" s="370">
        <v>640906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8</v>
      </c>
      <c r="M29" s="459"/>
      <c r="N29" s="459"/>
      <c r="O29" s="459"/>
      <c r="P29" s="501"/>
      <c r="Q29" s="458">
        <v>2030</v>
      </c>
      <c r="R29" s="459"/>
      <c r="S29" s="459"/>
      <c r="T29" s="459"/>
      <c r="U29" s="459"/>
      <c r="V29" s="501"/>
      <c r="W29" s="556"/>
      <c r="X29" s="557"/>
      <c r="Y29" s="558"/>
      <c r="Z29" s="457" t="s">
        <v>178</v>
      </c>
      <c r="AA29" s="437"/>
      <c r="AB29" s="437"/>
      <c r="AC29" s="437"/>
      <c r="AD29" s="437"/>
      <c r="AE29" s="437"/>
      <c r="AF29" s="437"/>
      <c r="AG29" s="438"/>
      <c r="AH29" s="458">
        <v>79</v>
      </c>
      <c r="AI29" s="459"/>
      <c r="AJ29" s="459"/>
      <c r="AK29" s="459"/>
      <c r="AL29" s="501"/>
      <c r="AM29" s="458">
        <v>223163</v>
      </c>
      <c r="AN29" s="459"/>
      <c r="AO29" s="459"/>
      <c r="AP29" s="459"/>
      <c r="AQ29" s="459"/>
      <c r="AR29" s="501"/>
      <c r="AS29" s="458">
        <v>2825</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36651</v>
      </c>
      <c r="BO29" s="408"/>
      <c r="BP29" s="408"/>
      <c r="BQ29" s="408"/>
      <c r="BR29" s="408"/>
      <c r="BS29" s="408"/>
      <c r="BT29" s="408"/>
      <c r="BU29" s="409"/>
      <c r="BV29" s="407">
        <v>36649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97.3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2689323</v>
      </c>
      <c r="BO30" s="527"/>
      <c r="BP30" s="527"/>
      <c r="BQ30" s="527"/>
      <c r="BR30" s="527"/>
      <c r="BS30" s="527"/>
      <c r="BT30" s="527"/>
      <c r="BU30" s="528"/>
      <c r="BV30" s="526">
        <v>2622707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工業用水道事業会計</v>
      </c>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国頭地区行政事務組合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6</v>
      </c>
      <c r="BF35" s="597"/>
      <c r="BG35" s="598" t="str">
        <f>IF('各会計、関係団体の財政状況及び健全化判断比率'!B32="","",'各会計、関係団体の財政状況及び健全化判断比率'!B32)</f>
        <v>公共下水道事業特別会計</v>
      </c>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北部広域市町村圏事務組合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沖縄県市町村総合事務組合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沖縄県市町村自治会館管理組合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沖縄県介護保険広域連合(一般会計)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沖縄県介護保険広域連合(特別会計)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沖縄県後期高齢者医療広域連合(一般会計)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沖縄県後期高齢者医療広域連合(特別会計)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MVfWrwwIN9LJrX/X279/9k87qt7eEDMXC2DYN7PU6S8FCbK5grZtHFrG/37Y5bLZA2glrfcSkr1UGdXaEYEf9A==" saltValue="nAfM3i8PCZXZh9a/WCB3y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Z45" sqref="CZ44:DC45"/>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965594</v>
      </c>
      <c r="S5" s="613"/>
      <c r="T5" s="613"/>
      <c r="U5" s="613"/>
      <c r="V5" s="613"/>
      <c r="W5" s="613"/>
      <c r="X5" s="613"/>
      <c r="Y5" s="614"/>
      <c r="Z5" s="615">
        <v>19.399999999999999</v>
      </c>
      <c r="AA5" s="615"/>
      <c r="AB5" s="615"/>
      <c r="AC5" s="615"/>
      <c r="AD5" s="616">
        <v>965594</v>
      </c>
      <c r="AE5" s="616"/>
      <c r="AF5" s="616"/>
      <c r="AG5" s="616"/>
      <c r="AH5" s="616"/>
      <c r="AI5" s="616"/>
      <c r="AJ5" s="616"/>
      <c r="AK5" s="616"/>
      <c r="AL5" s="617">
        <v>42.8</v>
      </c>
      <c r="AM5" s="618"/>
      <c r="AN5" s="618"/>
      <c r="AO5" s="619"/>
      <c r="AP5" s="609" t="s">
        <v>217</v>
      </c>
      <c r="AQ5" s="610"/>
      <c r="AR5" s="610"/>
      <c r="AS5" s="610"/>
      <c r="AT5" s="610"/>
      <c r="AU5" s="610"/>
      <c r="AV5" s="610"/>
      <c r="AW5" s="610"/>
      <c r="AX5" s="610"/>
      <c r="AY5" s="610"/>
      <c r="AZ5" s="610"/>
      <c r="BA5" s="610"/>
      <c r="BB5" s="610"/>
      <c r="BC5" s="610"/>
      <c r="BD5" s="610"/>
      <c r="BE5" s="610"/>
      <c r="BF5" s="611"/>
      <c r="BG5" s="623">
        <v>965594</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26728</v>
      </c>
      <c r="S6" s="624"/>
      <c r="T6" s="624"/>
      <c r="U6" s="624"/>
      <c r="V6" s="624"/>
      <c r="W6" s="624"/>
      <c r="X6" s="624"/>
      <c r="Y6" s="625"/>
      <c r="Z6" s="626">
        <v>0.5</v>
      </c>
      <c r="AA6" s="626"/>
      <c r="AB6" s="626"/>
      <c r="AC6" s="626"/>
      <c r="AD6" s="627">
        <v>26728</v>
      </c>
      <c r="AE6" s="627"/>
      <c r="AF6" s="627"/>
      <c r="AG6" s="627"/>
      <c r="AH6" s="627"/>
      <c r="AI6" s="627"/>
      <c r="AJ6" s="627"/>
      <c r="AK6" s="627"/>
      <c r="AL6" s="628">
        <v>1.2</v>
      </c>
      <c r="AM6" s="629"/>
      <c r="AN6" s="629"/>
      <c r="AO6" s="630"/>
      <c r="AP6" s="620" t="s">
        <v>222</v>
      </c>
      <c r="AQ6" s="621"/>
      <c r="AR6" s="621"/>
      <c r="AS6" s="621"/>
      <c r="AT6" s="621"/>
      <c r="AU6" s="621"/>
      <c r="AV6" s="621"/>
      <c r="AW6" s="621"/>
      <c r="AX6" s="621"/>
      <c r="AY6" s="621"/>
      <c r="AZ6" s="621"/>
      <c r="BA6" s="621"/>
      <c r="BB6" s="621"/>
      <c r="BC6" s="621"/>
      <c r="BD6" s="621"/>
      <c r="BE6" s="621"/>
      <c r="BF6" s="622"/>
      <c r="BG6" s="623">
        <v>965594</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59909</v>
      </c>
      <c r="CS6" s="624"/>
      <c r="CT6" s="624"/>
      <c r="CU6" s="624"/>
      <c r="CV6" s="624"/>
      <c r="CW6" s="624"/>
      <c r="CX6" s="624"/>
      <c r="CY6" s="625"/>
      <c r="CZ6" s="617">
        <v>1.3</v>
      </c>
      <c r="DA6" s="618"/>
      <c r="DB6" s="618"/>
      <c r="DC6" s="634"/>
      <c r="DD6" s="632" t="s">
        <v>122</v>
      </c>
      <c r="DE6" s="624"/>
      <c r="DF6" s="624"/>
      <c r="DG6" s="624"/>
      <c r="DH6" s="624"/>
      <c r="DI6" s="624"/>
      <c r="DJ6" s="624"/>
      <c r="DK6" s="624"/>
      <c r="DL6" s="624"/>
      <c r="DM6" s="624"/>
      <c r="DN6" s="624"/>
      <c r="DO6" s="624"/>
      <c r="DP6" s="625"/>
      <c r="DQ6" s="632">
        <v>59909</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33</v>
      </c>
      <c r="S7" s="624"/>
      <c r="T7" s="624"/>
      <c r="U7" s="624"/>
      <c r="V7" s="624"/>
      <c r="W7" s="624"/>
      <c r="X7" s="624"/>
      <c r="Y7" s="625"/>
      <c r="Z7" s="626">
        <v>0</v>
      </c>
      <c r="AA7" s="626"/>
      <c r="AB7" s="626"/>
      <c r="AC7" s="626"/>
      <c r="AD7" s="627">
        <v>33</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86677</v>
      </c>
      <c r="BH7" s="624"/>
      <c r="BI7" s="624"/>
      <c r="BJ7" s="624"/>
      <c r="BK7" s="624"/>
      <c r="BL7" s="624"/>
      <c r="BM7" s="624"/>
      <c r="BN7" s="625"/>
      <c r="BO7" s="626">
        <v>9</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1452058</v>
      </c>
      <c r="CS7" s="624"/>
      <c r="CT7" s="624"/>
      <c r="CU7" s="624"/>
      <c r="CV7" s="624"/>
      <c r="CW7" s="624"/>
      <c r="CX7" s="624"/>
      <c r="CY7" s="625"/>
      <c r="CZ7" s="626">
        <v>30.9</v>
      </c>
      <c r="DA7" s="626"/>
      <c r="DB7" s="626"/>
      <c r="DC7" s="626"/>
      <c r="DD7" s="632">
        <v>335657</v>
      </c>
      <c r="DE7" s="624"/>
      <c r="DF7" s="624"/>
      <c r="DG7" s="624"/>
      <c r="DH7" s="624"/>
      <c r="DI7" s="624"/>
      <c r="DJ7" s="624"/>
      <c r="DK7" s="624"/>
      <c r="DL7" s="624"/>
      <c r="DM7" s="624"/>
      <c r="DN7" s="624"/>
      <c r="DO7" s="624"/>
      <c r="DP7" s="625"/>
      <c r="DQ7" s="632">
        <v>961115</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430</v>
      </c>
      <c r="S8" s="624"/>
      <c r="T8" s="624"/>
      <c r="U8" s="624"/>
      <c r="V8" s="624"/>
      <c r="W8" s="624"/>
      <c r="X8" s="624"/>
      <c r="Y8" s="625"/>
      <c r="Z8" s="626">
        <v>0</v>
      </c>
      <c r="AA8" s="626"/>
      <c r="AB8" s="626"/>
      <c r="AC8" s="626"/>
      <c r="AD8" s="627">
        <v>430</v>
      </c>
      <c r="AE8" s="627"/>
      <c r="AF8" s="627"/>
      <c r="AG8" s="627"/>
      <c r="AH8" s="627"/>
      <c r="AI8" s="627"/>
      <c r="AJ8" s="627"/>
      <c r="AK8" s="627"/>
      <c r="AL8" s="628">
        <v>0</v>
      </c>
      <c r="AM8" s="629"/>
      <c r="AN8" s="629"/>
      <c r="AO8" s="630"/>
      <c r="AP8" s="620" t="s">
        <v>228</v>
      </c>
      <c r="AQ8" s="621"/>
      <c r="AR8" s="621"/>
      <c r="AS8" s="621"/>
      <c r="AT8" s="621"/>
      <c r="AU8" s="621"/>
      <c r="AV8" s="621"/>
      <c r="AW8" s="621"/>
      <c r="AX8" s="621"/>
      <c r="AY8" s="621"/>
      <c r="AZ8" s="621"/>
      <c r="BA8" s="621"/>
      <c r="BB8" s="621"/>
      <c r="BC8" s="621"/>
      <c r="BD8" s="621"/>
      <c r="BE8" s="621"/>
      <c r="BF8" s="622"/>
      <c r="BG8" s="623">
        <v>4562</v>
      </c>
      <c r="BH8" s="624"/>
      <c r="BI8" s="624"/>
      <c r="BJ8" s="624"/>
      <c r="BK8" s="624"/>
      <c r="BL8" s="624"/>
      <c r="BM8" s="624"/>
      <c r="BN8" s="625"/>
      <c r="BO8" s="626">
        <v>0.5</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839346</v>
      </c>
      <c r="CS8" s="624"/>
      <c r="CT8" s="624"/>
      <c r="CU8" s="624"/>
      <c r="CV8" s="624"/>
      <c r="CW8" s="624"/>
      <c r="CX8" s="624"/>
      <c r="CY8" s="625"/>
      <c r="CZ8" s="626">
        <v>17.8</v>
      </c>
      <c r="DA8" s="626"/>
      <c r="DB8" s="626"/>
      <c r="DC8" s="626"/>
      <c r="DD8" s="632" t="s">
        <v>122</v>
      </c>
      <c r="DE8" s="624"/>
      <c r="DF8" s="624"/>
      <c r="DG8" s="624"/>
      <c r="DH8" s="624"/>
      <c r="DI8" s="624"/>
      <c r="DJ8" s="624"/>
      <c r="DK8" s="624"/>
      <c r="DL8" s="624"/>
      <c r="DM8" s="624"/>
      <c r="DN8" s="624"/>
      <c r="DO8" s="624"/>
      <c r="DP8" s="625"/>
      <c r="DQ8" s="632">
        <v>428795</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486</v>
      </c>
      <c r="S9" s="624"/>
      <c r="T9" s="624"/>
      <c r="U9" s="624"/>
      <c r="V9" s="624"/>
      <c r="W9" s="624"/>
      <c r="X9" s="624"/>
      <c r="Y9" s="625"/>
      <c r="Z9" s="626">
        <v>0</v>
      </c>
      <c r="AA9" s="626"/>
      <c r="AB9" s="626"/>
      <c r="AC9" s="626"/>
      <c r="AD9" s="627">
        <v>486</v>
      </c>
      <c r="AE9" s="627"/>
      <c r="AF9" s="627"/>
      <c r="AG9" s="627"/>
      <c r="AH9" s="627"/>
      <c r="AI9" s="627"/>
      <c r="AJ9" s="627"/>
      <c r="AK9" s="627"/>
      <c r="AL9" s="628">
        <v>0</v>
      </c>
      <c r="AM9" s="629"/>
      <c r="AN9" s="629"/>
      <c r="AO9" s="630"/>
      <c r="AP9" s="620" t="s">
        <v>231</v>
      </c>
      <c r="AQ9" s="621"/>
      <c r="AR9" s="621"/>
      <c r="AS9" s="621"/>
      <c r="AT9" s="621"/>
      <c r="AU9" s="621"/>
      <c r="AV9" s="621"/>
      <c r="AW9" s="621"/>
      <c r="AX9" s="621"/>
      <c r="AY9" s="621"/>
      <c r="AZ9" s="621"/>
      <c r="BA9" s="621"/>
      <c r="BB9" s="621"/>
      <c r="BC9" s="621"/>
      <c r="BD9" s="621"/>
      <c r="BE9" s="621"/>
      <c r="BF9" s="622"/>
      <c r="BG9" s="623">
        <v>71461</v>
      </c>
      <c r="BH9" s="624"/>
      <c r="BI9" s="624"/>
      <c r="BJ9" s="624"/>
      <c r="BK9" s="624"/>
      <c r="BL9" s="624"/>
      <c r="BM9" s="624"/>
      <c r="BN9" s="625"/>
      <c r="BO9" s="626">
        <v>7.4</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270003</v>
      </c>
      <c r="CS9" s="624"/>
      <c r="CT9" s="624"/>
      <c r="CU9" s="624"/>
      <c r="CV9" s="624"/>
      <c r="CW9" s="624"/>
      <c r="CX9" s="624"/>
      <c r="CY9" s="625"/>
      <c r="CZ9" s="626">
        <v>5.7</v>
      </c>
      <c r="DA9" s="626"/>
      <c r="DB9" s="626"/>
      <c r="DC9" s="626"/>
      <c r="DD9" s="632">
        <v>24574</v>
      </c>
      <c r="DE9" s="624"/>
      <c r="DF9" s="624"/>
      <c r="DG9" s="624"/>
      <c r="DH9" s="624"/>
      <c r="DI9" s="624"/>
      <c r="DJ9" s="624"/>
      <c r="DK9" s="624"/>
      <c r="DL9" s="624"/>
      <c r="DM9" s="624"/>
      <c r="DN9" s="624"/>
      <c r="DO9" s="624"/>
      <c r="DP9" s="625"/>
      <c r="DQ9" s="632">
        <v>189543</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7519</v>
      </c>
      <c r="BH10" s="624"/>
      <c r="BI10" s="624"/>
      <c r="BJ10" s="624"/>
      <c r="BK10" s="624"/>
      <c r="BL10" s="624"/>
      <c r="BM10" s="624"/>
      <c r="BN10" s="625"/>
      <c r="BO10" s="626">
        <v>0.8</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67785</v>
      </c>
      <c r="S11" s="624"/>
      <c r="T11" s="624"/>
      <c r="U11" s="624"/>
      <c r="V11" s="624"/>
      <c r="W11" s="624"/>
      <c r="X11" s="624"/>
      <c r="Y11" s="625"/>
      <c r="Z11" s="628">
        <v>1.4</v>
      </c>
      <c r="AA11" s="629"/>
      <c r="AB11" s="629"/>
      <c r="AC11" s="635"/>
      <c r="AD11" s="632">
        <v>67785</v>
      </c>
      <c r="AE11" s="624"/>
      <c r="AF11" s="624"/>
      <c r="AG11" s="624"/>
      <c r="AH11" s="624"/>
      <c r="AI11" s="624"/>
      <c r="AJ11" s="624"/>
      <c r="AK11" s="625"/>
      <c r="AL11" s="628">
        <v>3</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3135</v>
      </c>
      <c r="BH11" s="624"/>
      <c r="BI11" s="624"/>
      <c r="BJ11" s="624"/>
      <c r="BK11" s="624"/>
      <c r="BL11" s="624"/>
      <c r="BM11" s="624"/>
      <c r="BN11" s="625"/>
      <c r="BO11" s="626">
        <v>0.3</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260117</v>
      </c>
      <c r="CS11" s="624"/>
      <c r="CT11" s="624"/>
      <c r="CU11" s="624"/>
      <c r="CV11" s="624"/>
      <c r="CW11" s="624"/>
      <c r="CX11" s="624"/>
      <c r="CY11" s="625"/>
      <c r="CZ11" s="626">
        <v>5.5</v>
      </c>
      <c r="DA11" s="626"/>
      <c r="DB11" s="626"/>
      <c r="DC11" s="626"/>
      <c r="DD11" s="632">
        <v>34668</v>
      </c>
      <c r="DE11" s="624"/>
      <c r="DF11" s="624"/>
      <c r="DG11" s="624"/>
      <c r="DH11" s="624"/>
      <c r="DI11" s="624"/>
      <c r="DJ11" s="624"/>
      <c r="DK11" s="624"/>
      <c r="DL11" s="624"/>
      <c r="DM11" s="624"/>
      <c r="DN11" s="624"/>
      <c r="DO11" s="624"/>
      <c r="DP11" s="625"/>
      <c r="DQ11" s="632">
        <v>75825</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852730</v>
      </c>
      <c r="BH12" s="624"/>
      <c r="BI12" s="624"/>
      <c r="BJ12" s="624"/>
      <c r="BK12" s="624"/>
      <c r="BL12" s="624"/>
      <c r="BM12" s="624"/>
      <c r="BN12" s="625"/>
      <c r="BO12" s="626">
        <v>88.3</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292239</v>
      </c>
      <c r="CS12" s="624"/>
      <c r="CT12" s="624"/>
      <c r="CU12" s="624"/>
      <c r="CV12" s="624"/>
      <c r="CW12" s="624"/>
      <c r="CX12" s="624"/>
      <c r="CY12" s="625"/>
      <c r="CZ12" s="626">
        <v>6.2</v>
      </c>
      <c r="DA12" s="626"/>
      <c r="DB12" s="626"/>
      <c r="DC12" s="626"/>
      <c r="DD12" s="632">
        <v>60</v>
      </c>
      <c r="DE12" s="624"/>
      <c r="DF12" s="624"/>
      <c r="DG12" s="624"/>
      <c r="DH12" s="624"/>
      <c r="DI12" s="624"/>
      <c r="DJ12" s="624"/>
      <c r="DK12" s="624"/>
      <c r="DL12" s="624"/>
      <c r="DM12" s="624"/>
      <c r="DN12" s="624"/>
      <c r="DO12" s="624"/>
      <c r="DP12" s="625"/>
      <c r="DQ12" s="632">
        <v>62438</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129538</v>
      </c>
      <c r="BH13" s="624"/>
      <c r="BI13" s="624"/>
      <c r="BJ13" s="624"/>
      <c r="BK13" s="624"/>
      <c r="BL13" s="624"/>
      <c r="BM13" s="624"/>
      <c r="BN13" s="625"/>
      <c r="BO13" s="626">
        <v>13.4</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523589</v>
      </c>
      <c r="CS13" s="624"/>
      <c r="CT13" s="624"/>
      <c r="CU13" s="624"/>
      <c r="CV13" s="624"/>
      <c r="CW13" s="624"/>
      <c r="CX13" s="624"/>
      <c r="CY13" s="625"/>
      <c r="CZ13" s="626">
        <v>11.1</v>
      </c>
      <c r="DA13" s="626"/>
      <c r="DB13" s="626"/>
      <c r="DC13" s="626"/>
      <c r="DD13" s="632">
        <v>402873</v>
      </c>
      <c r="DE13" s="624"/>
      <c r="DF13" s="624"/>
      <c r="DG13" s="624"/>
      <c r="DH13" s="624"/>
      <c r="DI13" s="624"/>
      <c r="DJ13" s="624"/>
      <c r="DK13" s="624"/>
      <c r="DL13" s="624"/>
      <c r="DM13" s="624"/>
      <c r="DN13" s="624"/>
      <c r="DO13" s="624"/>
      <c r="DP13" s="625"/>
      <c r="DQ13" s="632">
        <v>109934</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243</v>
      </c>
      <c r="S14" s="624"/>
      <c r="T14" s="624"/>
      <c r="U14" s="624"/>
      <c r="V14" s="624"/>
      <c r="W14" s="624"/>
      <c r="X14" s="624"/>
      <c r="Y14" s="625"/>
      <c r="Z14" s="626">
        <v>0</v>
      </c>
      <c r="AA14" s="626"/>
      <c r="AB14" s="626"/>
      <c r="AC14" s="626"/>
      <c r="AD14" s="627">
        <v>243</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12754</v>
      </c>
      <c r="BH14" s="624"/>
      <c r="BI14" s="624"/>
      <c r="BJ14" s="624"/>
      <c r="BK14" s="624"/>
      <c r="BL14" s="624"/>
      <c r="BM14" s="624"/>
      <c r="BN14" s="625"/>
      <c r="BO14" s="626">
        <v>1.3</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145010</v>
      </c>
      <c r="CS14" s="624"/>
      <c r="CT14" s="624"/>
      <c r="CU14" s="624"/>
      <c r="CV14" s="624"/>
      <c r="CW14" s="624"/>
      <c r="CX14" s="624"/>
      <c r="CY14" s="625"/>
      <c r="CZ14" s="626">
        <v>3.1</v>
      </c>
      <c r="DA14" s="626"/>
      <c r="DB14" s="626"/>
      <c r="DC14" s="626"/>
      <c r="DD14" s="632" t="s">
        <v>122</v>
      </c>
      <c r="DE14" s="624"/>
      <c r="DF14" s="624"/>
      <c r="DG14" s="624"/>
      <c r="DH14" s="624"/>
      <c r="DI14" s="624"/>
      <c r="DJ14" s="624"/>
      <c r="DK14" s="624"/>
      <c r="DL14" s="624"/>
      <c r="DM14" s="624"/>
      <c r="DN14" s="624"/>
      <c r="DO14" s="624"/>
      <c r="DP14" s="625"/>
      <c r="DQ14" s="632">
        <v>145010</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13433</v>
      </c>
      <c r="BH15" s="624"/>
      <c r="BI15" s="624"/>
      <c r="BJ15" s="624"/>
      <c r="BK15" s="624"/>
      <c r="BL15" s="624"/>
      <c r="BM15" s="624"/>
      <c r="BN15" s="625"/>
      <c r="BO15" s="626">
        <v>1.4</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338621</v>
      </c>
      <c r="CS15" s="624"/>
      <c r="CT15" s="624"/>
      <c r="CU15" s="624"/>
      <c r="CV15" s="624"/>
      <c r="CW15" s="624"/>
      <c r="CX15" s="624"/>
      <c r="CY15" s="625"/>
      <c r="CZ15" s="626">
        <v>7.2</v>
      </c>
      <c r="DA15" s="626"/>
      <c r="DB15" s="626"/>
      <c r="DC15" s="626"/>
      <c r="DD15" s="632">
        <v>13571</v>
      </c>
      <c r="DE15" s="624"/>
      <c r="DF15" s="624"/>
      <c r="DG15" s="624"/>
      <c r="DH15" s="624"/>
      <c r="DI15" s="624"/>
      <c r="DJ15" s="624"/>
      <c r="DK15" s="624"/>
      <c r="DL15" s="624"/>
      <c r="DM15" s="624"/>
      <c r="DN15" s="624"/>
      <c r="DO15" s="624"/>
      <c r="DP15" s="625"/>
      <c r="DQ15" s="632">
        <v>264350</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2671</v>
      </c>
      <c r="S16" s="624"/>
      <c r="T16" s="624"/>
      <c r="U16" s="624"/>
      <c r="V16" s="624"/>
      <c r="W16" s="624"/>
      <c r="X16" s="624"/>
      <c r="Y16" s="625"/>
      <c r="Z16" s="626">
        <v>0.1</v>
      </c>
      <c r="AA16" s="626"/>
      <c r="AB16" s="626"/>
      <c r="AC16" s="626"/>
      <c r="AD16" s="627">
        <v>2671</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24344</v>
      </c>
      <c r="CS16" s="624"/>
      <c r="CT16" s="624"/>
      <c r="CU16" s="624"/>
      <c r="CV16" s="624"/>
      <c r="CW16" s="624"/>
      <c r="CX16" s="624"/>
      <c r="CY16" s="625"/>
      <c r="CZ16" s="626">
        <v>0.5</v>
      </c>
      <c r="DA16" s="626"/>
      <c r="DB16" s="626"/>
      <c r="DC16" s="626"/>
      <c r="DD16" s="632" t="s">
        <v>122</v>
      </c>
      <c r="DE16" s="624"/>
      <c r="DF16" s="624"/>
      <c r="DG16" s="624"/>
      <c r="DH16" s="624"/>
      <c r="DI16" s="624"/>
      <c r="DJ16" s="624"/>
      <c r="DK16" s="624"/>
      <c r="DL16" s="624"/>
      <c r="DM16" s="624"/>
      <c r="DN16" s="624"/>
      <c r="DO16" s="624"/>
      <c r="DP16" s="625"/>
      <c r="DQ16" s="632">
        <v>16078</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3974</v>
      </c>
      <c r="S17" s="624"/>
      <c r="T17" s="624"/>
      <c r="U17" s="624"/>
      <c r="V17" s="624"/>
      <c r="W17" s="624"/>
      <c r="X17" s="624"/>
      <c r="Y17" s="625"/>
      <c r="Z17" s="626">
        <v>0.1</v>
      </c>
      <c r="AA17" s="626"/>
      <c r="AB17" s="626"/>
      <c r="AC17" s="626"/>
      <c r="AD17" s="627">
        <v>3974</v>
      </c>
      <c r="AE17" s="627"/>
      <c r="AF17" s="627"/>
      <c r="AG17" s="627"/>
      <c r="AH17" s="627"/>
      <c r="AI17" s="627"/>
      <c r="AJ17" s="627"/>
      <c r="AK17" s="627"/>
      <c r="AL17" s="628">
        <v>0.2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497881</v>
      </c>
      <c r="CS17" s="624"/>
      <c r="CT17" s="624"/>
      <c r="CU17" s="624"/>
      <c r="CV17" s="624"/>
      <c r="CW17" s="624"/>
      <c r="CX17" s="624"/>
      <c r="CY17" s="625"/>
      <c r="CZ17" s="626">
        <v>10.6</v>
      </c>
      <c r="DA17" s="626"/>
      <c r="DB17" s="626"/>
      <c r="DC17" s="626"/>
      <c r="DD17" s="632" t="s">
        <v>122</v>
      </c>
      <c r="DE17" s="624"/>
      <c r="DF17" s="624"/>
      <c r="DG17" s="624"/>
      <c r="DH17" s="624"/>
      <c r="DI17" s="624"/>
      <c r="DJ17" s="624"/>
      <c r="DK17" s="624"/>
      <c r="DL17" s="624"/>
      <c r="DM17" s="624"/>
      <c r="DN17" s="624"/>
      <c r="DO17" s="624"/>
      <c r="DP17" s="625"/>
      <c r="DQ17" s="632">
        <v>477546</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1302</v>
      </c>
      <c r="S18" s="624"/>
      <c r="T18" s="624"/>
      <c r="U18" s="624"/>
      <c r="V18" s="624"/>
      <c r="W18" s="624"/>
      <c r="X18" s="624"/>
      <c r="Y18" s="625"/>
      <c r="Z18" s="626">
        <v>0</v>
      </c>
      <c r="AA18" s="626"/>
      <c r="AB18" s="626"/>
      <c r="AC18" s="626"/>
      <c r="AD18" s="627">
        <v>1302</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1302</v>
      </c>
      <c r="S19" s="624"/>
      <c r="T19" s="624"/>
      <c r="U19" s="624"/>
      <c r="V19" s="624"/>
      <c r="W19" s="624"/>
      <c r="X19" s="624"/>
      <c r="Y19" s="625"/>
      <c r="Z19" s="626">
        <v>0</v>
      </c>
      <c r="AA19" s="626"/>
      <c r="AB19" s="626"/>
      <c r="AC19" s="626"/>
      <c r="AD19" s="627">
        <v>1302</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4703117</v>
      </c>
      <c r="CS20" s="624"/>
      <c r="CT20" s="624"/>
      <c r="CU20" s="624"/>
      <c r="CV20" s="624"/>
      <c r="CW20" s="624"/>
      <c r="CX20" s="624"/>
      <c r="CY20" s="625"/>
      <c r="CZ20" s="626">
        <v>100</v>
      </c>
      <c r="DA20" s="626"/>
      <c r="DB20" s="626"/>
      <c r="DC20" s="626"/>
      <c r="DD20" s="632">
        <v>811403</v>
      </c>
      <c r="DE20" s="624"/>
      <c r="DF20" s="624"/>
      <c r="DG20" s="624"/>
      <c r="DH20" s="624"/>
      <c r="DI20" s="624"/>
      <c r="DJ20" s="624"/>
      <c r="DK20" s="624"/>
      <c r="DL20" s="624"/>
      <c r="DM20" s="624"/>
      <c r="DN20" s="624"/>
      <c r="DO20" s="624"/>
      <c r="DP20" s="625"/>
      <c r="DQ20" s="632">
        <v>2790543</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1311206</v>
      </c>
      <c r="S21" s="624"/>
      <c r="T21" s="624"/>
      <c r="U21" s="624"/>
      <c r="V21" s="624"/>
      <c r="W21" s="624"/>
      <c r="X21" s="624"/>
      <c r="Y21" s="625"/>
      <c r="Z21" s="626">
        <v>26.4</v>
      </c>
      <c r="AA21" s="626"/>
      <c r="AB21" s="626"/>
      <c r="AC21" s="626"/>
      <c r="AD21" s="627">
        <v>1174744</v>
      </c>
      <c r="AE21" s="627"/>
      <c r="AF21" s="627"/>
      <c r="AG21" s="627"/>
      <c r="AH21" s="627"/>
      <c r="AI21" s="627"/>
      <c r="AJ21" s="627"/>
      <c r="AK21" s="627"/>
      <c r="AL21" s="628">
        <v>52.1</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1174744</v>
      </c>
      <c r="S22" s="624"/>
      <c r="T22" s="624"/>
      <c r="U22" s="624"/>
      <c r="V22" s="624"/>
      <c r="W22" s="624"/>
      <c r="X22" s="624"/>
      <c r="Y22" s="625"/>
      <c r="Z22" s="626">
        <v>23.6</v>
      </c>
      <c r="AA22" s="626"/>
      <c r="AB22" s="626"/>
      <c r="AC22" s="626"/>
      <c r="AD22" s="627">
        <v>1174744</v>
      </c>
      <c r="AE22" s="627"/>
      <c r="AF22" s="627"/>
      <c r="AG22" s="627"/>
      <c r="AH22" s="627"/>
      <c r="AI22" s="627"/>
      <c r="AJ22" s="627"/>
      <c r="AK22" s="627"/>
      <c r="AL22" s="628">
        <v>52.1</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136462</v>
      </c>
      <c r="S23" s="624"/>
      <c r="T23" s="624"/>
      <c r="U23" s="624"/>
      <c r="V23" s="624"/>
      <c r="W23" s="624"/>
      <c r="X23" s="624"/>
      <c r="Y23" s="625"/>
      <c r="Z23" s="626">
        <v>2.7</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1664192</v>
      </c>
      <c r="CS24" s="613"/>
      <c r="CT24" s="613"/>
      <c r="CU24" s="613"/>
      <c r="CV24" s="613"/>
      <c r="CW24" s="613"/>
      <c r="CX24" s="613"/>
      <c r="CY24" s="614"/>
      <c r="CZ24" s="617">
        <v>35.4</v>
      </c>
      <c r="DA24" s="618"/>
      <c r="DB24" s="618"/>
      <c r="DC24" s="634"/>
      <c r="DD24" s="653">
        <v>1339196</v>
      </c>
      <c r="DE24" s="613"/>
      <c r="DF24" s="613"/>
      <c r="DG24" s="613"/>
      <c r="DH24" s="613"/>
      <c r="DI24" s="613"/>
      <c r="DJ24" s="613"/>
      <c r="DK24" s="614"/>
      <c r="DL24" s="653">
        <v>1249398</v>
      </c>
      <c r="DM24" s="613"/>
      <c r="DN24" s="613"/>
      <c r="DO24" s="613"/>
      <c r="DP24" s="613"/>
      <c r="DQ24" s="613"/>
      <c r="DR24" s="613"/>
      <c r="DS24" s="613"/>
      <c r="DT24" s="613"/>
      <c r="DU24" s="613"/>
      <c r="DV24" s="614"/>
      <c r="DW24" s="617">
        <v>55.1</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2380452</v>
      </c>
      <c r="S25" s="624"/>
      <c r="T25" s="624"/>
      <c r="U25" s="624"/>
      <c r="V25" s="624"/>
      <c r="W25" s="624"/>
      <c r="X25" s="624"/>
      <c r="Y25" s="625"/>
      <c r="Z25" s="626">
        <v>47.9</v>
      </c>
      <c r="AA25" s="626"/>
      <c r="AB25" s="626"/>
      <c r="AC25" s="626"/>
      <c r="AD25" s="627">
        <v>2243990</v>
      </c>
      <c r="AE25" s="627"/>
      <c r="AF25" s="627"/>
      <c r="AG25" s="627"/>
      <c r="AH25" s="627"/>
      <c r="AI25" s="627"/>
      <c r="AJ25" s="627"/>
      <c r="AK25" s="627"/>
      <c r="AL25" s="628">
        <v>99.6</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858641</v>
      </c>
      <c r="CS25" s="656"/>
      <c r="CT25" s="656"/>
      <c r="CU25" s="656"/>
      <c r="CV25" s="656"/>
      <c r="CW25" s="656"/>
      <c r="CX25" s="656"/>
      <c r="CY25" s="657"/>
      <c r="CZ25" s="628">
        <v>18.3</v>
      </c>
      <c r="DA25" s="654"/>
      <c r="DB25" s="654"/>
      <c r="DC25" s="658"/>
      <c r="DD25" s="632">
        <v>770446</v>
      </c>
      <c r="DE25" s="656"/>
      <c r="DF25" s="656"/>
      <c r="DG25" s="656"/>
      <c r="DH25" s="656"/>
      <c r="DI25" s="656"/>
      <c r="DJ25" s="656"/>
      <c r="DK25" s="657"/>
      <c r="DL25" s="632">
        <v>680689</v>
      </c>
      <c r="DM25" s="656"/>
      <c r="DN25" s="656"/>
      <c r="DO25" s="656"/>
      <c r="DP25" s="656"/>
      <c r="DQ25" s="656"/>
      <c r="DR25" s="656"/>
      <c r="DS25" s="656"/>
      <c r="DT25" s="656"/>
      <c r="DU25" s="656"/>
      <c r="DV25" s="657"/>
      <c r="DW25" s="628">
        <v>30</v>
      </c>
      <c r="DX25" s="654"/>
      <c r="DY25" s="654"/>
      <c r="DZ25" s="654"/>
      <c r="EA25" s="654"/>
      <c r="EB25" s="654"/>
      <c r="EC25" s="655"/>
    </row>
    <row r="26" spans="2:133" ht="11.25" customHeight="1" x14ac:dyDescent="0.15">
      <c r="B26" s="620" t="s">
        <v>284</v>
      </c>
      <c r="C26" s="621"/>
      <c r="D26" s="621"/>
      <c r="E26" s="621"/>
      <c r="F26" s="621"/>
      <c r="G26" s="621"/>
      <c r="H26" s="621"/>
      <c r="I26" s="621"/>
      <c r="J26" s="621"/>
      <c r="K26" s="621"/>
      <c r="L26" s="621"/>
      <c r="M26" s="621"/>
      <c r="N26" s="621"/>
      <c r="O26" s="621"/>
      <c r="P26" s="621"/>
      <c r="Q26" s="622"/>
      <c r="R26" s="623">
        <v>557</v>
      </c>
      <c r="S26" s="624"/>
      <c r="T26" s="624"/>
      <c r="U26" s="624"/>
      <c r="V26" s="624"/>
      <c r="W26" s="624"/>
      <c r="X26" s="624"/>
      <c r="Y26" s="625"/>
      <c r="Z26" s="626">
        <v>0</v>
      </c>
      <c r="AA26" s="626"/>
      <c r="AB26" s="626"/>
      <c r="AC26" s="626"/>
      <c r="AD26" s="627">
        <v>557</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411922</v>
      </c>
      <c r="CS26" s="624"/>
      <c r="CT26" s="624"/>
      <c r="CU26" s="624"/>
      <c r="CV26" s="624"/>
      <c r="CW26" s="624"/>
      <c r="CX26" s="624"/>
      <c r="CY26" s="625"/>
      <c r="CZ26" s="628">
        <v>8.8000000000000007</v>
      </c>
      <c r="DA26" s="654"/>
      <c r="DB26" s="654"/>
      <c r="DC26" s="658"/>
      <c r="DD26" s="632">
        <v>392358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287</v>
      </c>
      <c r="C27" s="621"/>
      <c r="D27" s="621"/>
      <c r="E27" s="621"/>
      <c r="F27" s="621"/>
      <c r="G27" s="621"/>
      <c r="H27" s="621"/>
      <c r="I27" s="621"/>
      <c r="J27" s="621"/>
      <c r="K27" s="621"/>
      <c r="L27" s="621"/>
      <c r="M27" s="621"/>
      <c r="N27" s="621"/>
      <c r="O27" s="621"/>
      <c r="P27" s="621"/>
      <c r="Q27" s="622"/>
      <c r="R27" s="623" t="s">
        <v>122</v>
      </c>
      <c r="S27" s="624"/>
      <c r="T27" s="624"/>
      <c r="U27" s="624"/>
      <c r="V27" s="624"/>
      <c r="W27" s="624"/>
      <c r="X27" s="624"/>
      <c r="Y27" s="625"/>
      <c r="Z27" s="626" t="s">
        <v>122</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965594</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307670</v>
      </c>
      <c r="CS27" s="656"/>
      <c r="CT27" s="656"/>
      <c r="CU27" s="656"/>
      <c r="CV27" s="656"/>
      <c r="CW27" s="656"/>
      <c r="CX27" s="656"/>
      <c r="CY27" s="657"/>
      <c r="CZ27" s="628">
        <v>6.5</v>
      </c>
      <c r="DA27" s="654"/>
      <c r="DB27" s="654"/>
      <c r="DC27" s="658"/>
      <c r="DD27" s="632">
        <v>91204</v>
      </c>
      <c r="DE27" s="656"/>
      <c r="DF27" s="656"/>
      <c r="DG27" s="656"/>
      <c r="DH27" s="656"/>
      <c r="DI27" s="656"/>
      <c r="DJ27" s="656"/>
      <c r="DK27" s="657"/>
      <c r="DL27" s="632">
        <v>91163</v>
      </c>
      <c r="DM27" s="656"/>
      <c r="DN27" s="656"/>
      <c r="DO27" s="656"/>
      <c r="DP27" s="656"/>
      <c r="DQ27" s="656"/>
      <c r="DR27" s="656"/>
      <c r="DS27" s="656"/>
      <c r="DT27" s="656"/>
      <c r="DU27" s="656"/>
      <c r="DV27" s="657"/>
      <c r="DW27" s="628">
        <v>4</v>
      </c>
      <c r="DX27" s="654"/>
      <c r="DY27" s="654"/>
      <c r="DZ27" s="654"/>
      <c r="EA27" s="654"/>
      <c r="EB27" s="654"/>
      <c r="EC27" s="655"/>
    </row>
    <row r="28" spans="2:133" ht="11.25" customHeight="1" x14ac:dyDescent="0.15">
      <c r="B28" s="620" t="s">
        <v>290</v>
      </c>
      <c r="C28" s="621"/>
      <c r="D28" s="621"/>
      <c r="E28" s="621"/>
      <c r="F28" s="621"/>
      <c r="G28" s="621"/>
      <c r="H28" s="621"/>
      <c r="I28" s="621"/>
      <c r="J28" s="621"/>
      <c r="K28" s="621"/>
      <c r="L28" s="621"/>
      <c r="M28" s="621"/>
      <c r="N28" s="621"/>
      <c r="O28" s="621"/>
      <c r="P28" s="621"/>
      <c r="Q28" s="622"/>
      <c r="R28" s="623">
        <v>52560</v>
      </c>
      <c r="S28" s="624"/>
      <c r="T28" s="624"/>
      <c r="U28" s="624"/>
      <c r="V28" s="624"/>
      <c r="W28" s="624"/>
      <c r="X28" s="624"/>
      <c r="Y28" s="625"/>
      <c r="Z28" s="626">
        <v>1.1000000000000001</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497881</v>
      </c>
      <c r="CS28" s="624"/>
      <c r="CT28" s="624"/>
      <c r="CU28" s="624"/>
      <c r="CV28" s="624"/>
      <c r="CW28" s="624"/>
      <c r="CX28" s="624"/>
      <c r="CY28" s="625"/>
      <c r="CZ28" s="628">
        <v>10.6</v>
      </c>
      <c r="DA28" s="654"/>
      <c r="DB28" s="654"/>
      <c r="DC28" s="658"/>
      <c r="DD28" s="632">
        <v>477546</v>
      </c>
      <c r="DE28" s="624"/>
      <c r="DF28" s="624"/>
      <c r="DG28" s="624"/>
      <c r="DH28" s="624"/>
      <c r="DI28" s="624"/>
      <c r="DJ28" s="624"/>
      <c r="DK28" s="625"/>
      <c r="DL28" s="632">
        <v>477546</v>
      </c>
      <c r="DM28" s="624"/>
      <c r="DN28" s="624"/>
      <c r="DO28" s="624"/>
      <c r="DP28" s="624"/>
      <c r="DQ28" s="624"/>
      <c r="DR28" s="624"/>
      <c r="DS28" s="624"/>
      <c r="DT28" s="624"/>
      <c r="DU28" s="624"/>
      <c r="DV28" s="625"/>
      <c r="DW28" s="628">
        <v>21.1</v>
      </c>
      <c r="DX28" s="654"/>
      <c r="DY28" s="654"/>
      <c r="DZ28" s="654"/>
      <c r="EA28" s="654"/>
      <c r="EB28" s="654"/>
      <c r="EC28" s="655"/>
    </row>
    <row r="29" spans="2:133" ht="11.25" customHeight="1" x14ac:dyDescent="0.15">
      <c r="B29" s="620" t="s">
        <v>292</v>
      </c>
      <c r="C29" s="621"/>
      <c r="D29" s="621"/>
      <c r="E29" s="621"/>
      <c r="F29" s="621"/>
      <c r="G29" s="621"/>
      <c r="H29" s="621"/>
      <c r="I29" s="621"/>
      <c r="J29" s="621"/>
      <c r="K29" s="621"/>
      <c r="L29" s="621"/>
      <c r="M29" s="621"/>
      <c r="N29" s="621"/>
      <c r="O29" s="621"/>
      <c r="P29" s="621"/>
      <c r="Q29" s="622"/>
      <c r="R29" s="623">
        <v>2967</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497456</v>
      </c>
      <c r="CS29" s="656"/>
      <c r="CT29" s="656"/>
      <c r="CU29" s="656"/>
      <c r="CV29" s="656"/>
      <c r="CW29" s="656"/>
      <c r="CX29" s="656"/>
      <c r="CY29" s="657"/>
      <c r="CZ29" s="628">
        <v>10.6</v>
      </c>
      <c r="DA29" s="654"/>
      <c r="DB29" s="654"/>
      <c r="DC29" s="658"/>
      <c r="DD29" s="632">
        <v>477121</v>
      </c>
      <c r="DE29" s="656"/>
      <c r="DF29" s="656"/>
      <c r="DG29" s="656"/>
      <c r="DH29" s="656"/>
      <c r="DI29" s="656"/>
      <c r="DJ29" s="656"/>
      <c r="DK29" s="657"/>
      <c r="DL29" s="632">
        <v>477121</v>
      </c>
      <c r="DM29" s="656"/>
      <c r="DN29" s="656"/>
      <c r="DO29" s="656"/>
      <c r="DP29" s="656"/>
      <c r="DQ29" s="656"/>
      <c r="DR29" s="656"/>
      <c r="DS29" s="656"/>
      <c r="DT29" s="656"/>
      <c r="DU29" s="656"/>
      <c r="DV29" s="657"/>
      <c r="DW29" s="628">
        <v>21.1</v>
      </c>
      <c r="DX29" s="654"/>
      <c r="DY29" s="654"/>
      <c r="DZ29" s="654"/>
      <c r="EA29" s="654"/>
      <c r="EB29" s="654"/>
      <c r="EC29" s="655"/>
    </row>
    <row r="30" spans="2:133" ht="11.25" customHeight="1" x14ac:dyDescent="0.15">
      <c r="B30" s="620" t="s">
        <v>294</v>
      </c>
      <c r="C30" s="621"/>
      <c r="D30" s="621"/>
      <c r="E30" s="621"/>
      <c r="F30" s="621"/>
      <c r="G30" s="621"/>
      <c r="H30" s="621"/>
      <c r="I30" s="621"/>
      <c r="J30" s="621"/>
      <c r="K30" s="621"/>
      <c r="L30" s="621"/>
      <c r="M30" s="621"/>
      <c r="N30" s="621"/>
      <c r="O30" s="621"/>
      <c r="P30" s="621"/>
      <c r="Q30" s="622"/>
      <c r="R30" s="623">
        <v>513911</v>
      </c>
      <c r="S30" s="624"/>
      <c r="T30" s="624"/>
      <c r="U30" s="624"/>
      <c r="V30" s="624"/>
      <c r="W30" s="624"/>
      <c r="X30" s="624"/>
      <c r="Y30" s="625"/>
      <c r="Z30" s="626">
        <v>10.3</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476648</v>
      </c>
      <c r="CS30" s="624"/>
      <c r="CT30" s="624"/>
      <c r="CU30" s="624"/>
      <c r="CV30" s="624"/>
      <c r="CW30" s="624"/>
      <c r="CX30" s="624"/>
      <c r="CY30" s="625"/>
      <c r="CZ30" s="628">
        <v>10.1</v>
      </c>
      <c r="DA30" s="654"/>
      <c r="DB30" s="654"/>
      <c r="DC30" s="658"/>
      <c r="DD30" s="632">
        <v>457932</v>
      </c>
      <c r="DE30" s="624"/>
      <c r="DF30" s="624"/>
      <c r="DG30" s="624"/>
      <c r="DH30" s="624"/>
      <c r="DI30" s="624"/>
      <c r="DJ30" s="624"/>
      <c r="DK30" s="625"/>
      <c r="DL30" s="632">
        <v>457932</v>
      </c>
      <c r="DM30" s="624"/>
      <c r="DN30" s="624"/>
      <c r="DO30" s="624"/>
      <c r="DP30" s="624"/>
      <c r="DQ30" s="624"/>
      <c r="DR30" s="624"/>
      <c r="DS30" s="624"/>
      <c r="DT30" s="624"/>
      <c r="DU30" s="624"/>
      <c r="DV30" s="625"/>
      <c r="DW30" s="628">
        <v>20.2</v>
      </c>
      <c r="DX30" s="654"/>
      <c r="DY30" s="654"/>
      <c r="DZ30" s="654"/>
      <c r="EA30" s="654"/>
      <c r="EB30" s="654"/>
      <c r="EC30" s="655"/>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99.3</v>
      </c>
      <c r="BH31" s="667"/>
      <c r="BI31" s="667"/>
      <c r="BJ31" s="667"/>
      <c r="BK31" s="667"/>
      <c r="BL31" s="667"/>
      <c r="BM31" s="618">
        <v>98.2</v>
      </c>
      <c r="BN31" s="667"/>
      <c r="BO31" s="667"/>
      <c r="BP31" s="667"/>
      <c r="BQ31" s="668"/>
      <c r="BR31" s="679">
        <v>99.3</v>
      </c>
      <c r="BS31" s="667"/>
      <c r="BT31" s="667"/>
      <c r="BU31" s="667"/>
      <c r="BV31" s="667"/>
      <c r="BW31" s="667"/>
      <c r="BX31" s="618">
        <v>98.3</v>
      </c>
      <c r="BY31" s="667"/>
      <c r="BZ31" s="667"/>
      <c r="CA31" s="667"/>
      <c r="CB31" s="668"/>
      <c r="CD31" s="661"/>
      <c r="CE31" s="662"/>
      <c r="CF31" s="620" t="s">
        <v>301</v>
      </c>
      <c r="CG31" s="621"/>
      <c r="CH31" s="621"/>
      <c r="CI31" s="621"/>
      <c r="CJ31" s="621"/>
      <c r="CK31" s="621"/>
      <c r="CL31" s="621"/>
      <c r="CM31" s="621"/>
      <c r="CN31" s="621"/>
      <c r="CO31" s="621"/>
      <c r="CP31" s="621"/>
      <c r="CQ31" s="622"/>
      <c r="CR31" s="623">
        <v>20808</v>
      </c>
      <c r="CS31" s="656"/>
      <c r="CT31" s="656"/>
      <c r="CU31" s="656"/>
      <c r="CV31" s="656"/>
      <c r="CW31" s="656"/>
      <c r="CX31" s="656"/>
      <c r="CY31" s="657"/>
      <c r="CZ31" s="628">
        <v>0.4</v>
      </c>
      <c r="DA31" s="654"/>
      <c r="DB31" s="654"/>
      <c r="DC31" s="658"/>
      <c r="DD31" s="632">
        <v>19189</v>
      </c>
      <c r="DE31" s="656"/>
      <c r="DF31" s="656"/>
      <c r="DG31" s="656"/>
      <c r="DH31" s="656"/>
      <c r="DI31" s="656"/>
      <c r="DJ31" s="656"/>
      <c r="DK31" s="657"/>
      <c r="DL31" s="632">
        <v>19189</v>
      </c>
      <c r="DM31" s="656"/>
      <c r="DN31" s="656"/>
      <c r="DO31" s="656"/>
      <c r="DP31" s="656"/>
      <c r="DQ31" s="656"/>
      <c r="DR31" s="656"/>
      <c r="DS31" s="656"/>
      <c r="DT31" s="656"/>
      <c r="DU31" s="656"/>
      <c r="DV31" s="657"/>
      <c r="DW31" s="628">
        <v>0.8</v>
      </c>
      <c r="DX31" s="654"/>
      <c r="DY31" s="654"/>
      <c r="DZ31" s="654"/>
      <c r="EA31" s="654"/>
      <c r="EB31" s="654"/>
      <c r="EC31" s="655"/>
    </row>
    <row r="32" spans="2:133" ht="11.25" customHeight="1" x14ac:dyDescent="0.15">
      <c r="B32" s="620" t="s">
        <v>302</v>
      </c>
      <c r="C32" s="621"/>
      <c r="D32" s="621"/>
      <c r="E32" s="621"/>
      <c r="F32" s="621"/>
      <c r="G32" s="621"/>
      <c r="H32" s="621"/>
      <c r="I32" s="621"/>
      <c r="J32" s="621"/>
      <c r="K32" s="621"/>
      <c r="L32" s="621"/>
      <c r="M32" s="621"/>
      <c r="N32" s="621"/>
      <c r="O32" s="621"/>
      <c r="P32" s="621"/>
      <c r="Q32" s="622"/>
      <c r="R32" s="623">
        <v>314669</v>
      </c>
      <c r="S32" s="624"/>
      <c r="T32" s="624"/>
      <c r="U32" s="624"/>
      <c r="V32" s="624"/>
      <c r="W32" s="624"/>
      <c r="X32" s="624"/>
      <c r="Y32" s="625"/>
      <c r="Z32" s="626">
        <v>6.3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98.8</v>
      </c>
      <c r="BH32" s="656"/>
      <c r="BI32" s="656"/>
      <c r="BJ32" s="656"/>
      <c r="BK32" s="656"/>
      <c r="BL32" s="656"/>
      <c r="BM32" s="629">
        <v>97.9</v>
      </c>
      <c r="BN32" s="656"/>
      <c r="BO32" s="656"/>
      <c r="BP32" s="656"/>
      <c r="BQ32" s="678"/>
      <c r="BR32" s="680">
        <v>99.2</v>
      </c>
      <c r="BS32" s="656"/>
      <c r="BT32" s="656"/>
      <c r="BU32" s="656"/>
      <c r="BV32" s="656"/>
      <c r="BW32" s="656"/>
      <c r="BX32" s="629">
        <v>98.4</v>
      </c>
      <c r="BY32" s="656"/>
      <c r="BZ32" s="656"/>
      <c r="CA32" s="656"/>
      <c r="CB32" s="678"/>
      <c r="CD32" s="663"/>
      <c r="CE32" s="664"/>
      <c r="CF32" s="620" t="s">
        <v>305</v>
      </c>
      <c r="CG32" s="621"/>
      <c r="CH32" s="621"/>
      <c r="CI32" s="621"/>
      <c r="CJ32" s="621"/>
      <c r="CK32" s="621"/>
      <c r="CL32" s="621"/>
      <c r="CM32" s="621"/>
      <c r="CN32" s="621"/>
      <c r="CO32" s="621"/>
      <c r="CP32" s="621"/>
      <c r="CQ32" s="622"/>
      <c r="CR32" s="623">
        <v>425</v>
      </c>
      <c r="CS32" s="624"/>
      <c r="CT32" s="624"/>
      <c r="CU32" s="624"/>
      <c r="CV32" s="624"/>
      <c r="CW32" s="624"/>
      <c r="CX32" s="624"/>
      <c r="CY32" s="625"/>
      <c r="CZ32" s="628">
        <v>0</v>
      </c>
      <c r="DA32" s="654"/>
      <c r="DB32" s="654"/>
      <c r="DC32" s="658"/>
      <c r="DD32" s="632">
        <v>425</v>
      </c>
      <c r="DE32" s="624"/>
      <c r="DF32" s="624"/>
      <c r="DG32" s="624"/>
      <c r="DH32" s="624"/>
      <c r="DI32" s="624"/>
      <c r="DJ32" s="624"/>
      <c r="DK32" s="625"/>
      <c r="DL32" s="632">
        <v>425</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306</v>
      </c>
      <c r="C33" s="621"/>
      <c r="D33" s="621"/>
      <c r="E33" s="621"/>
      <c r="F33" s="621"/>
      <c r="G33" s="621"/>
      <c r="H33" s="621"/>
      <c r="I33" s="621"/>
      <c r="J33" s="621"/>
      <c r="K33" s="621"/>
      <c r="L33" s="621"/>
      <c r="M33" s="621"/>
      <c r="N33" s="621"/>
      <c r="O33" s="621"/>
      <c r="P33" s="621"/>
      <c r="Q33" s="622"/>
      <c r="R33" s="623">
        <v>35181</v>
      </c>
      <c r="S33" s="624"/>
      <c r="T33" s="624"/>
      <c r="U33" s="624"/>
      <c r="V33" s="624"/>
      <c r="W33" s="624"/>
      <c r="X33" s="624"/>
      <c r="Y33" s="625"/>
      <c r="Z33" s="626">
        <v>0.7</v>
      </c>
      <c r="AA33" s="626"/>
      <c r="AB33" s="626"/>
      <c r="AC33" s="626"/>
      <c r="AD33" s="627">
        <v>6062</v>
      </c>
      <c r="AE33" s="627"/>
      <c r="AF33" s="627"/>
      <c r="AG33" s="627"/>
      <c r="AH33" s="627"/>
      <c r="AI33" s="627"/>
      <c r="AJ33" s="627"/>
      <c r="AK33" s="627"/>
      <c r="AL33" s="628">
        <v>0.3</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95.8</v>
      </c>
      <c r="BH33" s="682"/>
      <c r="BI33" s="682"/>
      <c r="BJ33" s="682"/>
      <c r="BK33" s="682"/>
      <c r="BL33" s="682"/>
      <c r="BM33" s="683">
        <v>89.8</v>
      </c>
      <c r="BN33" s="682"/>
      <c r="BO33" s="682"/>
      <c r="BP33" s="682"/>
      <c r="BQ33" s="684"/>
      <c r="BR33" s="681">
        <v>96.6</v>
      </c>
      <c r="BS33" s="682"/>
      <c r="BT33" s="682"/>
      <c r="BU33" s="682"/>
      <c r="BV33" s="682"/>
      <c r="BW33" s="682"/>
      <c r="BX33" s="683">
        <v>91.5</v>
      </c>
      <c r="BY33" s="682"/>
      <c r="BZ33" s="682"/>
      <c r="CA33" s="682"/>
      <c r="CB33" s="684"/>
      <c r="CD33" s="620" t="s">
        <v>308</v>
      </c>
      <c r="CE33" s="621"/>
      <c r="CF33" s="621"/>
      <c r="CG33" s="621"/>
      <c r="CH33" s="621"/>
      <c r="CI33" s="621"/>
      <c r="CJ33" s="621"/>
      <c r="CK33" s="621"/>
      <c r="CL33" s="621"/>
      <c r="CM33" s="621"/>
      <c r="CN33" s="621"/>
      <c r="CO33" s="621"/>
      <c r="CP33" s="621"/>
      <c r="CQ33" s="622"/>
      <c r="CR33" s="623">
        <v>2203178</v>
      </c>
      <c r="CS33" s="656"/>
      <c r="CT33" s="656"/>
      <c r="CU33" s="656"/>
      <c r="CV33" s="656"/>
      <c r="CW33" s="656"/>
      <c r="CX33" s="656"/>
      <c r="CY33" s="657"/>
      <c r="CZ33" s="628">
        <v>46.8</v>
      </c>
      <c r="DA33" s="654"/>
      <c r="DB33" s="654"/>
      <c r="DC33" s="658"/>
      <c r="DD33" s="632">
        <v>1202709</v>
      </c>
      <c r="DE33" s="656"/>
      <c r="DF33" s="656"/>
      <c r="DG33" s="656"/>
      <c r="DH33" s="656"/>
      <c r="DI33" s="656"/>
      <c r="DJ33" s="656"/>
      <c r="DK33" s="657"/>
      <c r="DL33" s="632">
        <v>709569</v>
      </c>
      <c r="DM33" s="656"/>
      <c r="DN33" s="656"/>
      <c r="DO33" s="656"/>
      <c r="DP33" s="656"/>
      <c r="DQ33" s="656"/>
      <c r="DR33" s="656"/>
      <c r="DS33" s="656"/>
      <c r="DT33" s="656"/>
      <c r="DU33" s="656"/>
      <c r="DV33" s="657"/>
      <c r="DW33" s="628">
        <v>31.3</v>
      </c>
      <c r="DX33" s="654"/>
      <c r="DY33" s="654"/>
      <c r="DZ33" s="654"/>
      <c r="EA33" s="654"/>
      <c r="EB33" s="654"/>
      <c r="EC33" s="655"/>
    </row>
    <row r="34" spans="2:133" ht="11.25" customHeight="1" x14ac:dyDescent="0.15">
      <c r="B34" s="620" t="s">
        <v>309</v>
      </c>
      <c r="C34" s="621"/>
      <c r="D34" s="621"/>
      <c r="E34" s="621"/>
      <c r="F34" s="621"/>
      <c r="G34" s="621"/>
      <c r="H34" s="621"/>
      <c r="I34" s="621"/>
      <c r="J34" s="621"/>
      <c r="K34" s="621"/>
      <c r="L34" s="621"/>
      <c r="M34" s="621"/>
      <c r="N34" s="621"/>
      <c r="O34" s="621"/>
      <c r="P34" s="621"/>
      <c r="Q34" s="622"/>
      <c r="R34" s="623">
        <v>294589</v>
      </c>
      <c r="S34" s="624"/>
      <c r="T34" s="624"/>
      <c r="U34" s="624"/>
      <c r="V34" s="624"/>
      <c r="W34" s="624"/>
      <c r="X34" s="624"/>
      <c r="Y34" s="625"/>
      <c r="Z34" s="626">
        <v>5.9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628740</v>
      </c>
      <c r="CS34" s="624"/>
      <c r="CT34" s="624"/>
      <c r="CU34" s="624"/>
      <c r="CV34" s="624"/>
      <c r="CW34" s="624"/>
      <c r="CX34" s="624"/>
      <c r="CY34" s="625"/>
      <c r="CZ34" s="628">
        <v>13.4</v>
      </c>
      <c r="DA34" s="654"/>
      <c r="DB34" s="654"/>
      <c r="DC34" s="658"/>
      <c r="DD34" s="632">
        <v>293888</v>
      </c>
      <c r="DE34" s="624"/>
      <c r="DF34" s="624"/>
      <c r="DG34" s="624"/>
      <c r="DH34" s="624"/>
      <c r="DI34" s="624"/>
      <c r="DJ34" s="624"/>
      <c r="DK34" s="625"/>
      <c r="DL34" s="632">
        <v>219150</v>
      </c>
      <c r="DM34" s="624"/>
      <c r="DN34" s="624"/>
      <c r="DO34" s="624"/>
      <c r="DP34" s="624"/>
      <c r="DQ34" s="624"/>
      <c r="DR34" s="624"/>
      <c r="DS34" s="624"/>
      <c r="DT34" s="624"/>
      <c r="DU34" s="624"/>
      <c r="DV34" s="625"/>
      <c r="DW34" s="628">
        <v>9.6999999999999993</v>
      </c>
      <c r="DX34" s="654"/>
      <c r="DY34" s="654"/>
      <c r="DZ34" s="654"/>
      <c r="EA34" s="654"/>
      <c r="EB34" s="654"/>
      <c r="EC34" s="655"/>
    </row>
    <row r="35" spans="2:133" ht="11.25" customHeight="1" x14ac:dyDescent="0.15">
      <c r="B35" s="620" t="s">
        <v>311</v>
      </c>
      <c r="C35" s="621"/>
      <c r="D35" s="621"/>
      <c r="E35" s="621"/>
      <c r="F35" s="621"/>
      <c r="G35" s="621"/>
      <c r="H35" s="621"/>
      <c r="I35" s="621"/>
      <c r="J35" s="621"/>
      <c r="K35" s="621"/>
      <c r="L35" s="621"/>
      <c r="M35" s="621"/>
      <c r="N35" s="621"/>
      <c r="O35" s="621"/>
      <c r="P35" s="621"/>
      <c r="Q35" s="622"/>
      <c r="R35" s="623">
        <v>271709</v>
      </c>
      <c r="S35" s="624"/>
      <c r="T35" s="624"/>
      <c r="U35" s="624"/>
      <c r="V35" s="624"/>
      <c r="W35" s="624"/>
      <c r="X35" s="624"/>
      <c r="Y35" s="625"/>
      <c r="Z35" s="626">
        <v>5.5</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48993</v>
      </c>
      <c r="CS35" s="656"/>
      <c r="CT35" s="656"/>
      <c r="CU35" s="656"/>
      <c r="CV35" s="656"/>
      <c r="CW35" s="656"/>
      <c r="CX35" s="656"/>
      <c r="CY35" s="657"/>
      <c r="CZ35" s="628">
        <v>1</v>
      </c>
      <c r="DA35" s="654"/>
      <c r="DB35" s="654"/>
      <c r="DC35" s="658"/>
      <c r="DD35" s="632">
        <v>18749</v>
      </c>
      <c r="DE35" s="656"/>
      <c r="DF35" s="656"/>
      <c r="DG35" s="656"/>
      <c r="DH35" s="656"/>
      <c r="DI35" s="656"/>
      <c r="DJ35" s="656"/>
      <c r="DK35" s="657"/>
      <c r="DL35" s="632">
        <v>14893</v>
      </c>
      <c r="DM35" s="656"/>
      <c r="DN35" s="656"/>
      <c r="DO35" s="656"/>
      <c r="DP35" s="656"/>
      <c r="DQ35" s="656"/>
      <c r="DR35" s="656"/>
      <c r="DS35" s="656"/>
      <c r="DT35" s="656"/>
      <c r="DU35" s="656"/>
      <c r="DV35" s="657"/>
      <c r="DW35" s="628">
        <v>0.7</v>
      </c>
      <c r="DX35" s="654"/>
      <c r="DY35" s="654"/>
      <c r="DZ35" s="654"/>
      <c r="EA35" s="654"/>
      <c r="EB35" s="654"/>
      <c r="EC35" s="655"/>
    </row>
    <row r="36" spans="2:133" ht="11.25" customHeight="1" x14ac:dyDescent="0.15">
      <c r="B36" s="620" t="s">
        <v>315</v>
      </c>
      <c r="C36" s="621"/>
      <c r="D36" s="621"/>
      <c r="E36" s="621"/>
      <c r="F36" s="621"/>
      <c r="G36" s="621"/>
      <c r="H36" s="621"/>
      <c r="I36" s="621"/>
      <c r="J36" s="621"/>
      <c r="K36" s="621"/>
      <c r="L36" s="621"/>
      <c r="M36" s="621"/>
      <c r="N36" s="621"/>
      <c r="O36" s="621"/>
      <c r="P36" s="621"/>
      <c r="Q36" s="622"/>
      <c r="R36" s="623">
        <v>615042</v>
      </c>
      <c r="S36" s="624"/>
      <c r="T36" s="624"/>
      <c r="U36" s="624"/>
      <c r="V36" s="624"/>
      <c r="W36" s="624"/>
      <c r="X36" s="624"/>
      <c r="Y36" s="625"/>
      <c r="Z36" s="626">
        <v>12.4</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294953</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108470</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600919</v>
      </c>
      <c r="CS36" s="624"/>
      <c r="CT36" s="624"/>
      <c r="CU36" s="624"/>
      <c r="CV36" s="624"/>
      <c r="CW36" s="624"/>
      <c r="CX36" s="624"/>
      <c r="CY36" s="625"/>
      <c r="CZ36" s="628">
        <v>12.8</v>
      </c>
      <c r="DA36" s="654"/>
      <c r="DB36" s="654"/>
      <c r="DC36" s="658"/>
      <c r="DD36" s="632">
        <v>330505</v>
      </c>
      <c r="DE36" s="624"/>
      <c r="DF36" s="624"/>
      <c r="DG36" s="624"/>
      <c r="DH36" s="624"/>
      <c r="DI36" s="624"/>
      <c r="DJ36" s="624"/>
      <c r="DK36" s="625"/>
      <c r="DL36" s="632">
        <v>283557</v>
      </c>
      <c r="DM36" s="624"/>
      <c r="DN36" s="624"/>
      <c r="DO36" s="624"/>
      <c r="DP36" s="624"/>
      <c r="DQ36" s="624"/>
      <c r="DR36" s="624"/>
      <c r="DS36" s="624"/>
      <c r="DT36" s="624"/>
      <c r="DU36" s="624"/>
      <c r="DV36" s="625"/>
      <c r="DW36" s="628">
        <v>12.5</v>
      </c>
      <c r="DX36" s="654"/>
      <c r="DY36" s="654"/>
      <c r="DZ36" s="654"/>
      <c r="EA36" s="654"/>
      <c r="EB36" s="654"/>
      <c r="EC36" s="655"/>
    </row>
    <row r="37" spans="2:133" ht="11.25" customHeight="1" x14ac:dyDescent="0.15">
      <c r="B37" s="620" t="s">
        <v>319</v>
      </c>
      <c r="C37" s="621"/>
      <c r="D37" s="621"/>
      <c r="E37" s="621"/>
      <c r="F37" s="621"/>
      <c r="G37" s="621"/>
      <c r="H37" s="621"/>
      <c r="I37" s="621"/>
      <c r="J37" s="621"/>
      <c r="K37" s="621"/>
      <c r="L37" s="621"/>
      <c r="M37" s="621"/>
      <c r="N37" s="621"/>
      <c r="O37" s="621"/>
      <c r="P37" s="621"/>
      <c r="Q37" s="622"/>
      <c r="R37" s="623">
        <v>90335</v>
      </c>
      <c r="S37" s="624"/>
      <c r="T37" s="624"/>
      <c r="U37" s="624"/>
      <c r="V37" s="624"/>
      <c r="W37" s="624"/>
      <c r="X37" s="624"/>
      <c r="Y37" s="625"/>
      <c r="Z37" s="626">
        <v>1.8</v>
      </c>
      <c r="AA37" s="626"/>
      <c r="AB37" s="626"/>
      <c r="AC37" s="626"/>
      <c r="AD37" s="627">
        <v>3131</v>
      </c>
      <c r="AE37" s="627"/>
      <c r="AF37" s="627"/>
      <c r="AG37" s="627"/>
      <c r="AH37" s="627"/>
      <c r="AI37" s="627"/>
      <c r="AJ37" s="627"/>
      <c r="AK37" s="627"/>
      <c r="AL37" s="628">
        <v>0.1</v>
      </c>
      <c r="AM37" s="629"/>
      <c r="AN37" s="629"/>
      <c r="AO37" s="630"/>
      <c r="AQ37" s="686" t="s">
        <v>320</v>
      </c>
      <c r="AR37" s="687"/>
      <c r="AS37" s="687"/>
      <c r="AT37" s="687"/>
      <c r="AU37" s="687"/>
      <c r="AV37" s="687"/>
      <c r="AW37" s="687"/>
      <c r="AX37" s="687"/>
      <c r="AY37" s="688"/>
      <c r="AZ37" s="623">
        <v>53947</v>
      </c>
      <c r="BA37" s="624"/>
      <c r="BB37" s="624"/>
      <c r="BC37" s="624"/>
      <c r="BD37" s="656"/>
      <c r="BE37" s="656"/>
      <c r="BF37" s="678"/>
      <c r="BG37" s="620" t="s">
        <v>321</v>
      </c>
      <c r="BH37" s="621"/>
      <c r="BI37" s="621"/>
      <c r="BJ37" s="621"/>
      <c r="BK37" s="621"/>
      <c r="BL37" s="621"/>
      <c r="BM37" s="621"/>
      <c r="BN37" s="621"/>
      <c r="BO37" s="621"/>
      <c r="BP37" s="621"/>
      <c r="BQ37" s="621"/>
      <c r="BR37" s="621"/>
      <c r="BS37" s="621"/>
      <c r="BT37" s="621"/>
      <c r="BU37" s="622"/>
      <c r="BV37" s="623">
        <v>108470</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265974</v>
      </c>
      <c r="CS37" s="656"/>
      <c r="CT37" s="656"/>
      <c r="CU37" s="656"/>
      <c r="CV37" s="656"/>
      <c r="CW37" s="656"/>
      <c r="CX37" s="656"/>
      <c r="CY37" s="657"/>
      <c r="CZ37" s="628">
        <v>5.7</v>
      </c>
      <c r="DA37" s="654"/>
      <c r="DB37" s="654"/>
      <c r="DC37" s="658"/>
      <c r="DD37" s="632">
        <v>251074</v>
      </c>
      <c r="DE37" s="656"/>
      <c r="DF37" s="656"/>
      <c r="DG37" s="656"/>
      <c r="DH37" s="656"/>
      <c r="DI37" s="656"/>
      <c r="DJ37" s="656"/>
      <c r="DK37" s="657"/>
      <c r="DL37" s="632">
        <v>221853</v>
      </c>
      <c r="DM37" s="656"/>
      <c r="DN37" s="656"/>
      <c r="DO37" s="656"/>
      <c r="DP37" s="656"/>
      <c r="DQ37" s="656"/>
      <c r="DR37" s="656"/>
      <c r="DS37" s="656"/>
      <c r="DT37" s="656"/>
      <c r="DU37" s="656"/>
      <c r="DV37" s="657"/>
      <c r="DW37" s="628">
        <v>9.8000000000000007</v>
      </c>
      <c r="DX37" s="654"/>
      <c r="DY37" s="654"/>
      <c r="DZ37" s="654"/>
      <c r="EA37" s="654"/>
      <c r="EB37" s="654"/>
      <c r="EC37" s="655"/>
    </row>
    <row r="38" spans="2:133" ht="11.25" customHeight="1" x14ac:dyDescent="0.15">
      <c r="B38" s="620" t="s">
        <v>323</v>
      </c>
      <c r="C38" s="621"/>
      <c r="D38" s="621"/>
      <c r="E38" s="621"/>
      <c r="F38" s="621"/>
      <c r="G38" s="621"/>
      <c r="H38" s="621"/>
      <c r="I38" s="621"/>
      <c r="J38" s="621"/>
      <c r="K38" s="621"/>
      <c r="L38" s="621"/>
      <c r="M38" s="621"/>
      <c r="N38" s="621"/>
      <c r="O38" s="621"/>
      <c r="P38" s="621"/>
      <c r="Q38" s="622"/>
      <c r="R38" s="623">
        <v>398968</v>
      </c>
      <c r="S38" s="624"/>
      <c r="T38" s="624"/>
      <c r="U38" s="624"/>
      <c r="V38" s="624"/>
      <c r="W38" s="624"/>
      <c r="X38" s="624"/>
      <c r="Y38" s="625"/>
      <c r="Z38" s="626">
        <v>8</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39151</v>
      </c>
      <c r="BA38" s="624"/>
      <c r="BB38" s="624"/>
      <c r="BC38" s="624"/>
      <c r="BD38" s="656"/>
      <c r="BE38" s="656"/>
      <c r="BF38" s="678"/>
      <c r="BG38" s="620" t="s">
        <v>325</v>
      </c>
      <c r="BH38" s="621"/>
      <c r="BI38" s="621"/>
      <c r="BJ38" s="621"/>
      <c r="BK38" s="621"/>
      <c r="BL38" s="621"/>
      <c r="BM38" s="621"/>
      <c r="BN38" s="621"/>
      <c r="BO38" s="621"/>
      <c r="BP38" s="621"/>
      <c r="BQ38" s="621"/>
      <c r="BR38" s="621"/>
      <c r="BS38" s="621"/>
      <c r="BT38" s="621"/>
      <c r="BU38" s="622"/>
      <c r="BV38" s="623">
        <v>725</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292427</v>
      </c>
      <c r="CS38" s="624"/>
      <c r="CT38" s="624"/>
      <c r="CU38" s="624"/>
      <c r="CV38" s="624"/>
      <c r="CW38" s="624"/>
      <c r="CX38" s="624"/>
      <c r="CY38" s="625"/>
      <c r="CZ38" s="628">
        <v>6.2</v>
      </c>
      <c r="DA38" s="654"/>
      <c r="DB38" s="654"/>
      <c r="DC38" s="658"/>
      <c r="DD38" s="632">
        <v>249876</v>
      </c>
      <c r="DE38" s="624"/>
      <c r="DF38" s="624"/>
      <c r="DG38" s="624"/>
      <c r="DH38" s="624"/>
      <c r="DI38" s="624"/>
      <c r="DJ38" s="624"/>
      <c r="DK38" s="625"/>
      <c r="DL38" s="632">
        <v>191969</v>
      </c>
      <c r="DM38" s="624"/>
      <c r="DN38" s="624"/>
      <c r="DO38" s="624"/>
      <c r="DP38" s="624"/>
      <c r="DQ38" s="624"/>
      <c r="DR38" s="624"/>
      <c r="DS38" s="624"/>
      <c r="DT38" s="624"/>
      <c r="DU38" s="624"/>
      <c r="DV38" s="625"/>
      <c r="DW38" s="628">
        <v>8.5</v>
      </c>
      <c r="DX38" s="654"/>
      <c r="DY38" s="654"/>
      <c r="DZ38" s="654"/>
      <c r="EA38" s="654"/>
      <c r="EB38" s="654"/>
      <c r="EC38" s="655"/>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2526</v>
      </c>
      <c r="BA39" s="624"/>
      <c r="BB39" s="624"/>
      <c r="BC39" s="624"/>
      <c r="BD39" s="656"/>
      <c r="BE39" s="656"/>
      <c r="BF39" s="678"/>
      <c r="BG39" s="620" t="s">
        <v>329</v>
      </c>
      <c r="BH39" s="621"/>
      <c r="BI39" s="621"/>
      <c r="BJ39" s="621"/>
      <c r="BK39" s="621"/>
      <c r="BL39" s="621"/>
      <c r="BM39" s="621"/>
      <c r="BN39" s="621"/>
      <c r="BO39" s="621"/>
      <c r="BP39" s="621"/>
      <c r="BQ39" s="621"/>
      <c r="BR39" s="621"/>
      <c r="BS39" s="621"/>
      <c r="BT39" s="621"/>
      <c r="BU39" s="622"/>
      <c r="BV39" s="623">
        <v>997</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632099</v>
      </c>
      <c r="CS39" s="656"/>
      <c r="CT39" s="656"/>
      <c r="CU39" s="656"/>
      <c r="CV39" s="656"/>
      <c r="CW39" s="656"/>
      <c r="CX39" s="656"/>
      <c r="CY39" s="657"/>
      <c r="CZ39" s="628">
        <v>13.4</v>
      </c>
      <c r="DA39" s="654"/>
      <c r="DB39" s="654"/>
      <c r="DC39" s="658"/>
      <c r="DD39" s="632">
        <v>309691</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331</v>
      </c>
      <c r="C40" s="621"/>
      <c r="D40" s="621"/>
      <c r="E40" s="621"/>
      <c r="F40" s="621"/>
      <c r="G40" s="621"/>
      <c r="H40" s="621"/>
      <c r="I40" s="621"/>
      <c r="J40" s="621"/>
      <c r="K40" s="621"/>
      <c r="L40" s="621"/>
      <c r="M40" s="621"/>
      <c r="N40" s="621"/>
      <c r="O40" s="621"/>
      <c r="P40" s="621"/>
      <c r="Q40" s="622"/>
      <c r="R40" s="623">
        <v>11868</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78"/>
      <c r="BG40" s="671" t="s">
        <v>333</v>
      </c>
      <c r="BH40" s="672"/>
      <c r="BI40" s="672"/>
      <c r="BJ40" s="672"/>
      <c r="BK40" s="672"/>
      <c r="BL40" s="223"/>
      <c r="BM40" s="621" t="s">
        <v>334</v>
      </c>
      <c r="BN40" s="621"/>
      <c r="BO40" s="621"/>
      <c r="BP40" s="621"/>
      <c r="BQ40" s="621"/>
      <c r="BR40" s="621"/>
      <c r="BS40" s="621"/>
      <c r="BT40" s="621"/>
      <c r="BU40" s="622"/>
      <c r="BV40" s="623">
        <v>62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4"/>
      <c r="DB40" s="654"/>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336</v>
      </c>
      <c r="C41" s="645"/>
      <c r="D41" s="645"/>
      <c r="E41" s="645"/>
      <c r="F41" s="645"/>
      <c r="G41" s="645"/>
      <c r="H41" s="645"/>
      <c r="I41" s="645"/>
      <c r="J41" s="645"/>
      <c r="K41" s="645"/>
      <c r="L41" s="645"/>
      <c r="M41" s="645"/>
      <c r="N41" s="645"/>
      <c r="O41" s="645"/>
      <c r="P41" s="645"/>
      <c r="Q41" s="646"/>
      <c r="R41" s="695">
        <v>4970940</v>
      </c>
      <c r="S41" s="696"/>
      <c r="T41" s="696"/>
      <c r="U41" s="696"/>
      <c r="V41" s="696"/>
      <c r="W41" s="696"/>
      <c r="X41" s="696"/>
      <c r="Y41" s="700"/>
      <c r="Z41" s="701">
        <v>100</v>
      </c>
      <c r="AA41" s="701"/>
      <c r="AB41" s="701"/>
      <c r="AC41" s="701"/>
      <c r="AD41" s="702">
        <v>2253740</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54868</v>
      </c>
      <c r="BA41" s="624"/>
      <c r="BB41" s="624"/>
      <c r="BC41" s="624"/>
      <c r="BD41" s="656"/>
      <c r="BE41" s="656"/>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144461</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334</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835747</v>
      </c>
      <c r="CS42" s="656"/>
      <c r="CT42" s="656"/>
      <c r="CU42" s="656"/>
      <c r="CV42" s="656"/>
      <c r="CW42" s="656"/>
      <c r="CX42" s="656"/>
      <c r="CY42" s="657"/>
      <c r="CZ42" s="628">
        <v>17.8</v>
      </c>
      <c r="DA42" s="654"/>
      <c r="DB42" s="654"/>
      <c r="DC42" s="658"/>
      <c r="DD42" s="632">
        <v>248638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t="s">
        <v>122</v>
      </c>
      <c r="CS43" s="656"/>
      <c r="CT43" s="656"/>
      <c r="CU43" s="656"/>
      <c r="CV43" s="656"/>
      <c r="CW43" s="656"/>
      <c r="CX43" s="656"/>
      <c r="CY43" s="657"/>
      <c r="CZ43" s="628" t="s">
        <v>122</v>
      </c>
      <c r="DA43" s="654"/>
      <c r="DB43" s="654"/>
      <c r="DC43" s="658"/>
      <c r="DD43" s="632" t="s">
        <v>122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811403</v>
      </c>
      <c r="CS44" s="624"/>
      <c r="CT44" s="624"/>
      <c r="CU44" s="624"/>
      <c r="CV44" s="624"/>
      <c r="CW44" s="624"/>
      <c r="CX44" s="624"/>
      <c r="CY44" s="625"/>
      <c r="CZ44" s="628">
        <v>17.3</v>
      </c>
      <c r="DA44" s="629"/>
      <c r="DB44" s="629"/>
      <c r="DC44" s="635"/>
      <c r="DD44" s="632">
        <v>232560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417708</v>
      </c>
      <c r="CS45" s="656"/>
      <c r="CT45" s="656"/>
      <c r="CU45" s="656"/>
      <c r="CV45" s="656"/>
      <c r="CW45" s="656"/>
      <c r="CX45" s="656"/>
      <c r="CY45" s="657"/>
      <c r="CZ45" s="628">
        <v>8.9</v>
      </c>
      <c r="DA45" s="654"/>
      <c r="DB45" s="654"/>
      <c r="DC45" s="658"/>
      <c r="DD45" s="632">
        <v>46565</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384470</v>
      </c>
      <c r="CS46" s="624"/>
      <c r="CT46" s="624"/>
      <c r="CU46" s="624"/>
      <c r="CV46" s="624"/>
      <c r="CW46" s="624"/>
      <c r="CX46" s="624"/>
      <c r="CY46" s="625"/>
      <c r="CZ46" s="628">
        <v>8.1999999999999993</v>
      </c>
      <c r="DA46" s="629"/>
      <c r="DB46" s="629"/>
      <c r="DC46" s="635"/>
      <c r="DD46" s="632">
        <v>185970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v>24344</v>
      </c>
      <c r="CS47" s="656"/>
      <c r="CT47" s="656"/>
      <c r="CU47" s="656"/>
      <c r="CV47" s="656"/>
      <c r="CW47" s="656"/>
      <c r="CX47" s="656"/>
      <c r="CY47" s="657"/>
      <c r="CZ47" s="628">
        <v>0.5</v>
      </c>
      <c r="DA47" s="654"/>
      <c r="DB47" s="654"/>
      <c r="DC47" s="658"/>
      <c r="DD47" s="632">
        <v>16078</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4703117</v>
      </c>
      <c r="CS49" s="682"/>
      <c r="CT49" s="682"/>
      <c r="CU49" s="682"/>
      <c r="CV49" s="682"/>
      <c r="CW49" s="682"/>
      <c r="CX49" s="682"/>
      <c r="CY49" s="711"/>
      <c r="CZ49" s="703">
        <v>100</v>
      </c>
      <c r="DA49" s="712"/>
      <c r="DB49" s="712"/>
      <c r="DC49" s="713"/>
      <c r="DD49" s="714">
        <v>2790543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K/SyJ69pYX4jO1CBKy4frWIzSMx8oAUv7/QI/4Go6hAkC3JioleTFXnzhHQ0r76d7Qw7WNR8wnvicUE95PgHcQ==" saltValue="mSCSVaS4EuQ1dsGNTjZfF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25" zoomScaleSheetLayoutView="70" workbookViewId="0">
      <selection activeCell="AF79" sqref="AF79:AJ7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4971</v>
      </c>
      <c r="R7" s="753"/>
      <c r="S7" s="753"/>
      <c r="T7" s="753"/>
      <c r="U7" s="753"/>
      <c r="V7" s="753">
        <v>4703</v>
      </c>
      <c r="W7" s="753"/>
      <c r="X7" s="753"/>
      <c r="Y7" s="753"/>
      <c r="Z7" s="753"/>
      <c r="AA7" s="753">
        <v>268</v>
      </c>
      <c r="AB7" s="753"/>
      <c r="AC7" s="753"/>
      <c r="AD7" s="753"/>
      <c r="AE7" s="754"/>
      <c r="AF7" s="755">
        <v>227</v>
      </c>
      <c r="AG7" s="756"/>
      <c r="AH7" s="756"/>
      <c r="AI7" s="756"/>
      <c r="AJ7" s="757"/>
      <c r="AK7" s="758">
        <v>271</v>
      </c>
      <c r="AL7" s="759"/>
      <c r="AM7" s="759"/>
      <c r="AN7" s="759"/>
      <c r="AO7" s="759"/>
      <c r="AP7" s="759">
        <v>5000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227</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590</v>
      </c>
      <c r="R28" s="823"/>
      <c r="S28" s="823"/>
      <c r="T28" s="823"/>
      <c r="U28" s="823"/>
      <c r="V28" s="823">
        <v>482</v>
      </c>
      <c r="W28" s="823"/>
      <c r="X28" s="823"/>
      <c r="Y28" s="823"/>
      <c r="Z28" s="823"/>
      <c r="AA28" s="823">
        <v>108</v>
      </c>
      <c r="AB28" s="823"/>
      <c r="AC28" s="823"/>
      <c r="AD28" s="823"/>
      <c r="AE28" s="824"/>
      <c r="AF28" s="825">
        <v>108</v>
      </c>
      <c r="AG28" s="823"/>
      <c r="AH28" s="823"/>
      <c r="AI28" s="823"/>
      <c r="AJ28" s="826"/>
      <c r="AK28" s="827">
        <v>47</v>
      </c>
      <c r="AL28" s="828"/>
      <c r="AM28" s="828"/>
      <c r="AN28" s="828"/>
      <c r="AO28" s="828"/>
      <c r="AP28" s="828" t="s">
        <v>555</v>
      </c>
      <c r="AQ28" s="828"/>
      <c r="AR28" s="828"/>
      <c r="AS28" s="828"/>
      <c r="AT28" s="828"/>
      <c r="AU28" s="828" t="s">
        <v>555</v>
      </c>
      <c r="AV28" s="828"/>
      <c r="AW28" s="828"/>
      <c r="AX28" s="828"/>
      <c r="AY28" s="828"/>
      <c r="AZ28" s="829" t="s">
        <v>555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39</v>
      </c>
      <c r="R29" s="784"/>
      <c r="S29" s="784"/>
      <c r="T29" s="784"/>
      <c r="U29" s="784"/>
      <c r="V29" s="784">
        <v>39</v>
      </c>
      <c r="W29" s="784"/>
      <c r="X29" s="784"/>
      <c r="Y29" s="784"/>
      <c r="Z29" s="784"/>
      <c r="AA29" s="784">
        <v>0</v>
      </c>
      <c r="AB29" s="784"/>
      <c r="AC29" s="784"/>
      <c r="AD29" s="784"/>
      <c r="AE29" s="785"/>
      <c r="AF29" s="786">
        <v>0</v>
      </c>
      <c r="AG29" s="787"/>
      <c r="AH29" s="787"/>
      <c r="AI29" s="787"/>
      <c r="AJ29" s="788"/>
      <c r="AK29" s="834">
        <v>14</v>
      </c>
      <c r="AL29" s="830"/>
      <c r="AM29" s="830"/>
      <c r="AN29" s="830"/>
      <c r="AO29" s="830"/>
      <c r="AP29" s="830" t="s">
        <v>555</v>
      </c>
      <c r="AQ29" s="830"/>
      <c r="AR29" s="830"/>
      <c r="AS29" s="830"/>
      <c r="AT29" s="830"/>
      <c r="AU29" s="830" t="s">
        <v>555</v>
      </c>
      <c r="AV29" s="830"/>
      <c r="AW29" s="830"/>
      <c r="AX29" s="830"/>
      <c r="AY29" s="830"/>
      <c r="AZ29" s="831" t="s">
        <v>555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5</v>
      </c>
      <c r="R30" s="784"/>
      <c r="S30" s="784"/>
      <c r="T30" s="784"/>
      <c r="U30" s="784"/>
      <c r="V30" s="784">
        <v>5</v>
      </c>
      <c r="W30" s="784"/>
      <c r="X30" s="784"/>
      <c r="Y30" s="784"/>
      <c r="Z30" s="784"/>
      <c r="AA30" s="784"/>
      <c r="AB30" s="784"/>
      <c r="AC30" s="784"/>
      <c r="AD30" s="784"/>
      <c r="AE30" s="785"/>
      <c r="AF30" s="786">
        <v>16</v>
      </c>
      <c r="AG30" s="787"/>
      <c r="AH30" s="787"/>
      <c r="AI30" s="787"/>
      <c r="AJ30" s="788"/>
      <c r="AK30" s="834">
        <v>2</v>
      </c>
      <c r="AL30" s="830"/>
      <c r="AM30" s="830"/>
      <c r="AN30" s="830"/>
      <c r="AO30" s="830"/>
      <c r="AP30" s="830" t="s">
        <v>555</v>
      </c>
      <c r="AQ30" s="830"/>
      <c r="AR30" s="830"/>
      <c r="AS30" s="830"/>
      <c r="AT30" s="830"/>
      <c r="AU30" s="830" t="s">
        <v>555</v>
      </c>
      <c r="AV30" s="830"/>
      <c r="AW30" s="830"/>
      <c r="AX30" s="830"/>
      <c r="AY30" s="830"/>
      <c r="AZ30" s="831" t="s">
        <v>555</v>
      </c>
      <c r="BA30" s="831"/>
      <c r="BB30" s="831"/>
      <c r="BC30" s="831"/>
      <c r="BD30" s="831"/>
      <c r="BE30" s="832" t="s">
        <v>392</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158</v>
      </c>
      <c r="R31" s="784"/>
      <c r="S31" s="784"/>
      <c r="T31" s="784"/>
      <c r="U31" s="784"/>
      <c r="V31" s="784">
        <v>129</v>
      </c>
      <c r="W31" s="784"/>
      <c r="X31" s="784"/>
      <c r="Y31" s="784"/>
      <c r="Z31" s="784"/>
      <c r="AA31" s="784">
        <v>29</v>
      </c>
      <c r="AB31" s="784"/>
      <c r="AC31" s="784"/>
      <c r="AD31" s="784"/>
      <c r="AE31" s="785"/>
      <c r="AF31" s="786">
        <v>29</v>
      </c>
      <c r="AG31" s="787"/>
      <c r="AH31" s="787"/>
      <c r="AI31" s="787"/>
      <c r="AJ31" s="788"/>
      <c r="AK31" s="834">
        <v>54</v>
      </c>
      <c r="AL31" s="830"/>
      <c r="AM31" s="830"/>
      <c r="AN31" s="830"/>
      <c r="AO31" s="830"/>
      <c r="AP31" s="830">
        <v>298</v>
      </c>
      <c r="AQ31" s="830"/>
      <c r="AR31" s="830"/>
      <c r="AS31" s="830"/>
      <c r="AT31" s="830"/>
      <c r="AU31" s="830">
        <v>149</v>
      </c>
      <c r="AV31" s="830"/>
      <c r="AW31" s="830"/>
      <c r="AX31" s="830"/>
      <c r="AY31" s="830"/>
      <c r="AZ31" s="831" t="s">
        <v>555</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395</v>
      </c>
      <c r="C32" s="781"/>
      <c r="D32" s="781"/>
      <c r="E32" s="781"/>
      <c r="F32" s="781"/>
      <c r="G32" s="781"/>
      <c r="H32" s="781"/>
      <c r="I32" s="781"/>
      <c r="J32" s="781"/>
      <c r="K32" s="781"/>
      <c r="L32" s="781"/>
      <c r="M32" s="781"/>
      <c r="N32" s="781"/>
      <c r="O32" s="781"/>
      <c r="P32" s="782"/>
      <c r="Q32" s="783">
        <v>48</v>
      </c>
      <c r="R32" s="784"/>
      <c r="S32" s="784"/>
      <c r="T32" s="784"/>
      <c r="U32" s="784"/>
      <c r="V32" s="784">
        <v>35</v>
      </c>
      <c r="W32" s="784"/>
      <c r="X32" s="784"/>
      <c r="Y32" s="784"/>
      <c r="Z32" s="784"/>
      <c r="AA32" s="784">
        <v>13</v>
      </c>
      <c r="AB32" s="784"/>
      <c r="AC32" s="784"/>
      <c r="AD32" s="784"/>
      <c r="AE32" s="785"/>
      <c r="AF32" s="786">
        <v>13</v>
      </c>
      <c r="AG32" s="787"/>
      <c r="AH32" s="787"/>
      <c r="AI32" s="787"/>
      <c r="AJ32" s="788"/>
      <c r="AK32" s="834">
        <v>39</v>
      </c>
      <c r="AL32" s="830"/>
      <c r="AM32" s="830"/>
      <c r="AN32" s="830"/>
      <c r="AO32" s="830"/>
      <c r="AP32" s="830">
        <v>51</v>
      </c>
      <c r="AQ32" s="830"/>
      <c r="AR32" s="830"/>
      <c r="AS32" s="830"/>
      <c r="AT32" s="830"/>
      <c r="AU32" s="830">
        <v>39</v>
      </c>
      <c r="AV32" s="830"/>
      <c r="AW32" s="830"/>
      <c r="AX32" s="830"/>
      <c r="AY32" s="830"/>
      <c r="AZ32" s="831" t="s">
        <v>555</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167</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400</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546</v>
      </c>
      <c r="C68" s="870"/>
      <c r="D68" s="870"/>
      <c r="E68" s="870"/>
      <c r="F68" s="870"/>
      <c r="G68" s="870"/>
      <c r="H68" s="870"/>
      <c r="I68" s="870"/>
      <c r="J68" s="870"/>
      <c r="K68" s="870"/>
      <c r="L68" s="870"/>
      <c r="M68" s="870"/>
      <c r="N68" s="870"/>
      <c r="O68" s="870"/>
      <c r="P68" s="871"/>
      <c r="Q68" s="872">
        <v>733</v>
      </c>
      <c r="R68" s="866"/>
      <c r="S68" s="866"/>
      <c r="T68" s="866"/>
      <c r="U68" s="866"/>
      <c r="V68" s="866">
        <v>716</v>
      </c>
      <c r="W68" s="866"/>
      <c r="X68" s="866"/>
      <c r="Y68" s="866"/>
      <c r="Z68" s="866"/>
      <c r="AA68" s="866">
        <v>17</v>
      </c>
      <c r="AB68" s="866"/>
      <c r="AC68" s="866"/>
      <c r="AD68" s="866"/>
      <c r="AE68" s="866"/>
      <c r="AF68" s="866">
        <v>17</v>
      </c>
      <c r="AG68" s="866"/>
      <c r="AH68" s="866"/>
      <c r="AI68" s="866"/>
      <c r="AJ68" s="866"/>
      <c r="AK68" s="866">
        <v>0</v>
      </c>
      <c r="AL68" s="866"/>
      <c r="AM68" s="866"/>
      <c r="AN68" s="866"/>
      <c r="AO68" s="866"/>
      <c r="AP68" s="866">
        <v>152</v>
      </c>
      <c r="AQ68" s="866"/>
      <c r="AR68" s="866"/>
      <c r="AS68" s="866"/>
      <c r="AT68" s="866"/>
      <c r="AU68" s="866">
        <v>15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547</v>
      </c>
      <c r="C69" s="874"/>
      <c r="D69" s="874"/>
      <c r="E69" s="874"/>
      <c r="F69" s="874"/>
      <c r="G69" s="874"/>
      <c r="H69" s="874"/>
      <c r="I69" s="874"/>
      <c r="J69" s="874"/>
      <c r="K69" s="874"/>
      <c r="L69" s="874"/>
      <c r="M69" s="874"/>
      <c r="N69" s="874"/>
      <c r="O69" s="874"/>
      <c r="P69" s="875"/>
      <c r="Q69" s="876">
        <v>4471</v>
      </c>
      <c r="R69" s="830"/>
      <c r="S69" s="830"/>
      <c r="T69" s="830"/>
      <c r="U69" s="830"/>
      <c r="V69" s="830">
        <v>4284</v>
      </c>
      <c r="W69" s="830"/>
      <c r="X69" s="830"/>
      <c r="Y69" s="830"/>
      <c r="Z69" s="830"/>
      <c r="AA69" s="830">
        <v>187</v>
      </c>
      <c r="AB69" s="830"/>
      <c r="AC69" s="830"/>
      <c r="AD69" s="830"/>
      <c r="AE69" s="830"/>
      <c r="AF69" s="830">
        <v>135</v>
      </c>
      <c r="AG69" s="830"/>
      <c r="AH69" s="830"/>
      <c r="AI69" s="830"/>
      <c r="AJ69" s="830"/>
      <c r="AK69" s="830">
        <v>1615</v>
      </c>
      <c r="AL69" s="830"/>
      <c r="AM69" s="830"/>
      <c r="AN69" s="830"/>
      <c r="AO69" s="830"/>
      <c r="AP69" s="830">
        <v>29</v>
      </c>
      <c r="AQ69" s="830"/>
      <c r="AR69" s="830"/>
      <c r="AS69" s="830"/>
      <c r="AT69" s="830"/>
      <c r="AU69" s="830">
        <v>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548</v>
      </c>
      <c r="C70" s="874"/>
      <c r="D70" s="874"/>
      <c r="E70" s="874"/>
      <c r="F70" s="874"/>
      <c r="G70" s="874"/>
      <c r="H70" s="874"/>
      <c r="I70" s="874"/>
      <c r="J70" s="874"/>
      <c r="K70" s="874"/>
      <c r="L70" s="874"/>
      <c r="M70" s="874"/>
      <c r="N70" s="874"/>
      <c r="O70" s="874"/>
      <c r="P70" s="875"/>
      <c r="Q70" s="876">
        <v>7663</v>
      </c>
      <c r="R70" s="830"/>
      <c r="S70" s="830"/>
      <c r="T70" s="830"/>
      <c r="U70" s="830"/>
      <c r="V70" s="830">
        <v>7152</v>
      </c>
      <c r="W70" s="830"/>
      <c r="X70" s="830"/>
      <c r="Y70" s="830"/>
      <c r="Z70" s="830"/>
      <c r="AA70" s="830">
        <v>511</v>
      </c>
      <c r="AB70" s="830"/>
      <c r="AC70" s="830"/>
      <c r="AD70" s="830"/>
      <c r="AE70" s="830"/>
      <c r="AF70" s="830">
        <v>511</v>
      </c>
      <c r="AG70" s="830"/>
      <c r="AH70" s="830"/>
      <c r="AI70" s="830"/>
      <c r="AJ70" s="830"/>
      <c r="AK70" s="830" t="s">
        <v>555</v>
      </c>
      <c r="AL70" s="830"/>
      <c r="AM70" s="830"/>
      <c r="AN70" s="830"/>
      <c r="AO70" s="830"/>
      <c r="AP70" s="830" t="s">
        <v>554</v>
      </c>
      <c r="AQ70" s="830"/>
      <c r="AR70" s="830"/>
      <c r="AS70" s="830"/>
      <c r="AT70" s="830"/>
      <c r="AU70" s="830" t="s">
        <v>554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549</v>
      </c>
      <c r="C71" s="874"/>
      <c r="D71" s="874"/>
      <c r="E71" s="874"/>
      <c r="F71" s="874"/>
      <c r="G71" s="874"/>
      <c r="H71" s="874"/>
      <c r="I71" s="874"/>
      <c r="J71" s="874"/>
      <c r="K71" s="874"/>
      <c r="L71" s="874"/>
      <c r="M71" s="874"/>
      <c r="N71" s="874"/>
      <c r="O71" s="874"/>
      <c r="P71" s="875"/>
      <c r="Q71" s="876">
        <v>214</v>
      </c>
      <c r="R71" s="830"/>
      <c r="S71" s="830"/>
      <c r="T71" s="830"/>
      <c r="U71" s="830"/>
      <c r="V71" s="830">
        <v>200</v>
      </c>
      <c r="W71" s="830"/>
      <c r="X71" s="830"/>
      <c r="Y71" s="830"/>
      <c r="Z71" s="830"/>
      <c r="AA71" s="830">
        <v>14</v>
      </c>
      <c r="AB71" s="830"/>
      <c r="AC71" s="830"/>
      <c r="AD71" s="830"/>
      <c r="AE71" s="830"/>
      <c r="AF71" s="830">
        <v>14</v>
      </c>
      <c r="AG71" s="830"/>
      <c r="AH71" s="830"/>
      <c r="AI71" s="830"/>
      <c r="AJ71" s="830"/>
      <c r="AK71" s="830" t="s">
        <v>555</v>
      </c>
      <c r="AL71" s="830"/>
      <c r="AM71" s="830"/>
      <c r="AN71" s="830"/>
      <c r="AO71" s="830"/>
      <c r="AP71" s="830" t="s">
        <v>554</v>
      </c>
      <c r="AQ71" s="830"/>
      <c r="AR71" s="830"/>
      <c r="AS71" s="830"/>
      <c r="AT71" s="830"/>
      <c r="AU71" s="830" t="s">
        <v>554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550</v>
      </c>
      <c r="C72" s="874"/>
      <c r="D72" s="874"/>
      <c r="E72" s="874"/>
      <c r="F72" s="874"/>
      <c r="G72" s="874"/>
      <c r="H72" s="874"/>
      <c r="I72" s="874"/>
      <c r="J72" s="874"/>
      <c r="K72" s="874"/>
      <c r="L72" s="874"/>
      <c r="M72" s="874"/>
      <c r="N72" s="874"/>
      <c r="O72" s="874"/>
      <c r="P72" s="875"/>
      <c r="Q72" s="876">
        <v>1779</v>
      </c>
      <c r="R72" s="830"/>
      <c r="S72" s="830"/>
      <c r="T72" s="830"/>
      <c r="U72" s="830"/>
      <c r="V72" s="830">
        <v>1740</v>
      </c>
      <c r="W72" s="830"/>
      <c r="X72" s="830"/>
      <c r="Y72" s="830"/>
      <c r="Z72" s="830"/>
      <c r="AA72" s="830">
        <v>39</v>
      </c>
      <c r="AB72" s="830"/>
      <c r="AC72" s="830"/>
      <c r="AD72" s="830"/>
      <c r="AE72" s="830"/>
      <c r="AF72" s="830">
        <v>39</v>
      </c>
      <c r="AG72" s="830"/>
      <c r="AH72" s="830"/>
      <c r="AI72" s="830"/>
      <c r="AJ72" s="830"/>
      <c r="AK72" s="830">
        <v>75</v>
      </c>
      <c r="AL72" s="830"/>
      <c r="AM72" s="830"/>
      <c r="AN72" s="830"/>
      <c r="AO72" s="830"/>
      <c r="AP72" s="830" t="s">
        <v>554</v>
      </c>
      <c r="AQ72" s="830"/>
      <c r="AR72" s="830"/>
      <c r="AS72" s="830"/>
      <c r="AT72" s="830"/>
      <c r="AU72" s="830" t="s">
        <v>554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551</v>
      </c>
      <c r="C73" s="874"/>
      <c r="D73" s="874"/>
      <c r="E73" s="874"/>
      <c r="F73" s="874"/>
      <c r="G73" s="874"/>
      <c r="H73" s="874"/>
      <c r="I73" s="874"/>
      <c r="J73" s="874"/>
      <c r="K73" s="874"/>
      <c r="L73" s="874"/>
      <c r="M73" s="874"/>
      <c r="N73" s="874"/>
      <c r="O73" s="874"/>
      <c r="P73" s="875"/>
      <c r="Q73" s="876">
        <v>38927</v>
      </c>
      <c r="R73" s="830"/>
      <c r="S73" s="830"/>
      <c r="T73" s="830"/>
      <c r="U73" s="830"/>
      <c r="V73" s="830">
        <v>37577</v>
      </c>
      <c r="W73" s="830"/>
      <c r="X73" s="830"/>
      <c r="Y73" s="830"/>
      <c r="Z73" s="830"/>
      <c r="AA73" s="830">
        <v>1350</v>
      </c>
      <c r="AB73" s="830"/>
      <c r="AC73" s="830"/>
      <c r="AD73" s="830"/>
      <c r="AE73" s="830"/>
      <c r="AF73" s="830">
        <v>1350</v>
      </c>
      <c r="AG73" s="830"/>
      <c r="AH73" s="830"/>
      <c r="AI73" s="830"/>
      <c r="AJ73" s="830"/>
      <c r="AK73" s="830">
        <v>1111</v>
      </c>
      <c r="AL73" s="830"/>
      <c r="AM73" s="830"/>
      <c r="AN73" s="830"/>
      <c r="AO73" s="830"/>
      <c r="AP73" s="830" t="s">
        <v>554</v>
      </c>
      <c r="AQ73" s="830"/>
      <c r="AR73" s="830"/>
      <c r="AS73" s="830"/>
      <c r="AT73" s="830"/>
      <c r="AU73" s="830" t="s">
        <v>554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552</v>
      </c>
      <c r="C74" s="874"/>
      <c r="D74" s="874"/>
      <c r="E74" s="874"/>
      <c r="F74" s="874"/>
      <c r="G74" s="874"/>
      <c r="H74" s="874"/>
      <c r="I74" s="874"/>
      <c r="J74" s="874"/>
      <c r="K74" s="874"/>
      <c r="L74" s="874"/>
      <c r="M74" s="874"/>
      <c r="N74" s="874"/>
      <c r="O74" s="874"/>
      <c r="P74" s="875"/>
      <c r="Q74" s="876">
        <v>298</v>
      </c>
      <c r="R74" s="830"/>
      <c r="S74" s="830"/>
      <c r="T74" s="830"/>
      <c r="U74" s="830"/>
      <c r="V74" s="830">
        <v>271</v>
      </c>
      <c r="W74" s="830"/>
      <c r="X74" s="830"/>
      <c r="Y74" s="830"/>
      <c r="Z74" s="830"/>
      <c r="AA74" s="830">
        <v>27</v>
      </c>
      <c r="AB74" s="830"/>
      <c r="AC74" s="830"/>
      <c r="AD74" s="830"/>
      <c r="AE74" s="830"/>
      <c r="AF74" s="830">
        <v>27</v>
      </c>
      <c r="AG74" s="830"/>
      <c r="AH74" s="830"/>
      <c r="AI74" s="830"/>
      <c r="AJ74" s="830"/>
      <c r="AK74" s="830" t="s">
        <v>555</v>
      </c>
      <c r="AL74" s="830"/>
      <c r="AM74" s="830"/>
      <c r="AN74" s="830"/>
      <c r="AO74" s="830"/>
      <c r="AP74" s="830" t="s">
        <v>554</v>
      </c>
      <c r="AQ74" s="830"/>
      <c r="AR74" s="830"/>
      <c r="AS74" s="830"/>
      <c r="AT74" s="830"/>
      <c r="AU74" s="830" t="s">
        <v>554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553</v>
      </c>
      <c r="C75" s="874"/>
      <c r="D75" s="874"/>
      <c r="E75" s="874"/>
      <c r="F75" s="874"/>
      <c r="G75" s="874"/>
      <c r="H75" s="874"/>
      <c r="I75" s="874"/>
      <c r="J75" s="874"/>
      <c r="K75" s="874"/>
      <c r="L75" s="874"/>
      <c r="M75" s="874"/>
      <c r="N75" s="874"/>
      <c r="O75" s="874"/>
      <c r="P75" s="875"/>
      <c r="Q75" s="877">
        <v>157646</v>
      </c>
      <c r="R75" s="878"/>
      <c r="S75" s="878"/>
      <c r="T75" s="878"/>
      <c r="U75" s="834"/>
      <c r="V75" s="879">
        <v>152544</v>
      </c>
      <c r="W75" s="878"/>
      <c r="X75" s="878"/>
      <c r="Y75" s="878"/>
      <c r="Z75" s="834"/>
      <c r="AA75" s="879">
        <v>5102</v>
      </c>
      <c r="AB75" s="878"/>
      <c r="AC75" s="878"/>
      <c r="AD75" s="878"/>
      <c r="AE75" s="834"/>
      <c r="AF75" s="879">
        <v>5102</v>
      </c>
      <c r="AG75" s="878"/>
      <c r="AH75" s="878"/>
      <c r="AI75" s="878"/>
      <c r="AJ75" s="834"/>
      <c r="AK75" s="879" t="s">
        <v>555</v>
      </c>
      <c r="AL75" s="878"/>
      <c r="AM75" s="878"/>
      <c r="AN75" s="878"/>
      <c r="AO75" s="834"/>
      <c r="AP75" s="879" t="s">
        <v>554</v>
      </c>
      <c r="AQ75" s="878"/>
      <c r="AR75" s="878"/>
      <c r="AS75" s="878"/>
      <c r="AT75" s="834"/>
      <c r="AU75" s="879" t="s">
        <v>554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295</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295</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295</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494840</v>
      </c>
      <c r="AB110" s="900"/>
      <c r="AC110" s="900"/>
      <c r="AD110" s="900"/>
      <c r="AE110" s="901"/>
      <c r="AF110" s="902">
        <v>479236</v>
      </c>
      <c r="AG110" s="900"/>
      <c r="AH110" s="900"/>
      <c r="AI110" s="900"/>
      <c r="AJ110" s="901"/>
      <c r="AK110" s="902">
        <v>497456</v>
      </c>
      <c r="AL110" s="900"/>
      <c r="AM110" s="900"/>
      <c r="AN110" s="900"/>
      <c r="AO110" s="901"/>
      <c r="AP110" s="903">
        <v>26</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4523806</v>
      </c>
      <c r="BR110" s="931"/>
      <c r="BS110" s="931"/>
      <c r="BT110" s="931"/>
      <c r="BU110" s="931"/>
      <c r="BV110" s="931">
        <v>5078345</v>
      </c>
      <c r="BW110" s="931"/>
      <c r="BX110" s="931"/>
      <c r="BY110" s="931"/>
      <c r="BZ110" s="931"/>
      <c r="CA110" s="931">
        <v>5000665</v>
      </c>
      <c r="CB110" s="931"/>
      <c r="CC110" s="931"/>
      <c r="CD110" s="931"/>
      <c r="CE110" s="931"/>
      <c r="CF110" s="944">
        <v>261.5</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v>832637</v>
      </c>
      <c r="BW111" s="926"/>
      <c r="BX111" s="926"/>
      <c r="BY111" s="926"/>
      <c r="BZ111" s="926"/>
      <c r="CA111" s="926">
        <v>41559</v>
      </c>
      <c r="CB111" s="926"/>
      <c r="CC111" s="926"/>
      <c r="CD111" s="926"/>
      <c r="CE111" s="926"/>
      <c r="CF111" s="920">
        <v>2.2000000000000002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235702</v>
      </c>
      <c r="BR112" s="926"/>
      <c r="BS112" s="926"/>
      <c r="BT112" s="926"/>
      <c r="BU112" s="926"/>
      <c r="BV112" s="926">
        <v>239953</v>
      </c>
      <c r="BW112" s="926"/>
      <c r="BX112" s="926"/>
      <c r="BY112" s="926"/>
      <c r="BZ112" s="926"/>
      <c r="CA112" s="926">
        <v>232914</v>
      </c>
      <c r="CB112" s="926"/>
      <c r="CC112" s="926"/>
      <c r="CD112" s="926"/>
      <c r="CE112" s="926"/>
      <c r="CF112" s="920">
        <v>12.2</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31328</v>
      </c>
      <c r="AB113" s="938"/>
      <c r="AC113" s="938"/>
      <c r="AD113" s="938"/>
      <c r="AE113" s="939"/>
      <c r="AF113" s="940">
        <v>30105</v>
      </c>
      <c r="AG113" s="938"/>
      <c r="AH113" s="938"/>
      <c r="AI113" s="938"/>
      <c r="AJ113" s="939"/>
      <c r="AK113" s="940">
        <v>29217</v>
      </c>
      <c r="AL113" s="938"/>
      <c r="AM113" s="938"/>
      <c r="AN113" s="938"/>
      <c r="AO113" s="939"/>
      <c r="AP113" s="941">
        <v>1.5</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36417</v>
      </c>
      <c r="BR113" s="926"/>
      <c r="BS113" s="926"/>
      <c r="BT113" s="926"/>
      <c r="BU113" s="926"/>
      <c r="BV113" s="926">
        <v>26514</v>
      </c>
      <c r="BW113" s="926"/>
      <c r="BX113" s="926"/>
      <c r="BY113" s="926"/>
      <c r="BZ113" s="926"/>
      <c r="CA113" s="926">
        <v>15975</v>
      </c>
      <c r="CB113" s="926"/>
      <c r="CC113" s="926"/>
      <c r="CD113" s="926"/>
      <c r="CE113" s="926"/>
      <c r="CF113" s="920">
        <v>0.8</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14183</v>
      </c>
      <c r="AB114" s="959"/>
      <c r="AC114" s="959"/>
      <c r="AD114" s="959"/>
      <c r="AE114" s="960"/>
      <c r="AF114" s="961">
        <v>15129</v>
      </c>
      <c r="AG114" s="959"/>
      <c r="AH114" s="959"/>
      <c r="AI114" s="959"/>
      <c r="AJ114" s="960"/>
      <c r="AK114" s="961">
        <v>15071</v>
      </c>
      <c r="AL114" s="959"/>
      <c r="AM114" s="959"/>
      <c r="AN114" s="959"/>
      <c r="AO114" s="960"/>
      <c r="AP114" s="962">
        <v>0.8</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t="s">
        <v>122</v>
      </c>
      <c r="BR114" s="926"/>
      <c r="BS114" s="926"/>
      <c r="BT114" s="926"/>
      <c r="BU114" s="926"/>
      <c r="BV114" s="926" t="s">
        <v>122</v>
      </c>
      <c r="BW114" s="926"/>
      <c r="BX114" s="926"/>
      <c r="BY114" s="926"/>
      <c r="BZ114" s="926"/>
      <c r="CA114" s="926">
        <v>380591</v>
      </c>
      <c r="CB114" s="926"/>
      <c r="CC114" s="926"/>
      <c r="CD114" s="926"/>
      <c r="CE114" s="926"/>
      <c r="CF114" s="920">
        <v>19.899999999999999</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110</v>
      </c>
      <c r="AB116" s="959"/>
      <c r="AC116" s="959"/>
      <c r="AD116" s="959"/>
      <c r="AE116" s="960"/>
      <c r="AF116" s="961">
        <v>752</v>
      </c>
      <c r="AG116" s="959"/>
      <c r="AH116" s="959"/>
      <c r="AI116" s="959"/>
      <c r="AJ116" s="960"/>
      <c r="AK116" s="961">
        <v>425</v>
      </c>
      <c r="AL116" s="959"/>
      <c r="AM116" s="959"/>
      <c r="AN116" s="959"/>
      <c r="AO116" s="960"/>
      <c r="AP116" s="962">
        <v>0</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540461</v>
      </c>
      <c r="AB117" s="979"/>
      <c r="AC117" s="979"/>
      <c r="AD117" s="979"/>
      <c r="AE117" s="980"/>
      <c r="AF117" s="981">
        <v>525222</v>
      </c>
      <c r="AG117" s="979"/>
      <c r="AH117" s="979"/>
      <c r="AI117" s="979"/>
      <c r="AJ117" s="980"/>
      <c r="AK117" s="981">
        <v>542169</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295</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442</v>
      </c>
      <c r="BP119" s="1005"/>
      <c r="BQ119" s="999">
        <v>4795925</v>
      </c>
      <c r="BR119" s="1000"/>
      <c r="BS119" s="1000"/>
      <c r="BT119" s="1000"/>
      <c r="BU119" s="1000"/>
      <c r="BV119" s="1000">
        <v>6177449</v>
      </c>
      <c r="BW119" s="1000"/>
      <c r="BX119" s="1000"/>
      <c r="BY119" s="1000"/>
      <c r="BZ119" s="1000"/>
      <c r="CA119" s="1000">
        <v>5671704</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v>832637</v>
      </c>
      <c r="DM119" s="986"/>
      <c r="DN119" s="986"/>
      <c r="DO119" s="986"/>
      <c r="DP119" s="987"/>
      <c r="DQ119" s="985">
        <v>41559</v>
      </c>
      <c r="DR119" s="986"/>
      <c r="DS119" s="986"/>
      <c r="DT119" s="986"/>
      <c r="DU119" s="987"/>
      <c r="DV119" s="988">
        <v>2.2000000000000002</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3412416</v>
      </c>
      <c r="BR120" s="931"/>
      <c r="BS120" s="931"/>
      <c r="BT120" s="931"/>
      <c r="BU120" s="931"/>
      <c r="BV120" s="931">
        <v>3264245</v>
      </c>
      <c r="BW120" s="931"/>
      <c r="BX120" s="931"/>
      <c r="BY120" s="931"/>
      <c r="BZ120" s="931"/>
      <c r="CA120" s="931">
        <v>3589799</v>
      </c>
      <c r="CB120" s="931"/>
      <c r="CC120" s="931"/>
      <c r="CD120" s="931"/>
      <c r="CE120" s="931"/>
      <c r="CF120" s="944">
        <v>187.7</v>
      </c>
      <c r="CG120" s="945"/>
      <c r="CH120" s="945"/>
      <c r="CI120" s="945"/>
      <c r="CJ120" s="945"/>
      <c r="CK120" s="1006" t="s">
        <v>446</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184166</v>
      </c>
      <c r="DH120" s="931"/>
      <c r="DI120" s="931"/>
      <c r="DJ120" s="931"/>
      <c r="DK120" s="931"/>
      <c r="DL120" s="931">
        <v>186022</v>
      </c>
      <c r="DM120" s="931"/>
      <c r="DN120" s="931"/>
      <c r="DO120" s="931"/>
      <c r="DP120" s="931"/>
      <c r="DQ120" s="931">
        <v>181673</v>
      </c>
      <c r="DR120" s="931"/>
      <c r="DS120" s="931"/>
      <c r="DT120" s="931"/>
      <c r="DU120" s="931"/>
      <c r="DV120" s="932">
        <v>9.5</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190000</v>
      </c>
      <c r="BR121" s="926"/>
      <c r="BS121" s="926"/>
      <c r="BT121" s="926"/>
      <c r="BU121" s="926"/>
      <c r="BV121" s="926">
        <v>208212</v>
      </c>
      <c r="BW121" s="926"/>
      <c r="BX121" s="926"/>
      <c r="BY121" s="926"/>
      <c r="BZ121" s="926"/>
      <c r="CA121" s="926">
        <v>200027</v>
      </c>
      <c r="CB121" s="926"/>
      <c r="CC121" s="926"/>
      <c r="CD121" s="926"/>
      <c r="CE121" s="926"/>
      <c r="CF121" s="920">
        <v>10.5</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51536</v>
      </c>
      <c r="DH121" s="926"/>
      <c r="DI121" s="926"/>
      <c r="DJ121" s="926"/>
      <c r="DK121" s="926"/>
      <c r="DL121" s="926">
        <v>53931</v>
      </c>
      <c r="DM121" s="926"/>
      <c r="DN121" s="926"/>
      <c r="DO121" s="926"/>
      <c r="DP121" s="926"/>
      <c r="DQ121" s="926">
        <v>51241</v>
      </c>
      <c r="DR121" s="926"/>
      <c r="DS121" s="926"/>
      <c r="DT121" s="926"/>
      <c r="DU121" s="926"/>
      <c r="DV121" s="927">
        <v>2.7</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3240259</v>
      </c>
      <c r="BR122" s="1000"/>
      <c r="BS122" s="1000"/>
      <c r="BT122" s="1000"/>
      <c r="BU122" s="1000"/>
      <c r="BV122" s="1000">
        <v>3216555</v>
      </c>
      <c r="BW122" s="1000"/>
      <c r="BX122" s="1000"/>
      <c r="BY122" s="1000"/>
      <c r="BZ122" s="1000"/>
      <c r="CA122" s="1000">
        <v>3048533</v>
      </c>
      <c r="CB122" s="1000"/>
      <c r="CC122" s="1000"/>
      <c r="CD122" s="1000"/>
      <c r="CE122" s="1000"/>
      <c r="CF122" s="1017">
        <v>159.4</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450</v>
      </c>
      <c r="BP123" s="1005"/>
      <c r="BQ123" s="1063">
        <v>6842675</v>
      </c>
      <c r="BR123" s="1064"/>
      <c r="BS123" s="1064"/>
      <c r="BT123" s="1064"/>
      <c r="BU123" s="1064"/>
      <c r="BV123" s="1064">
        <v>6689012</v>
      </c>
      <c r="BW123" s="1064"/>
      <c r="BX123" s="1064"/>
      <c r="BY123" s="1064"/>
      <c r="BZ123" s="1064"/>
      <c r="CA123" s="1064">
        <v>6838359</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24197</v>
      </c>
      <c r="AB128" s="1046"/>
      <c r="AC128" s="1046"/>
      <c r="AD128" s="1046"/>
      <c r="AE128" s="1047"/>
      <c r="AF128" s="1048">
        <v>22273</v>
      </c>
      <c r="AG128" s="1046"/>
      <c r="AH128" s="1046"/>
      <c r="AI128" s="1046"/>
      <c r="AJ128" s="1047"/>
      <c r="AK128" s="1048">
        <v>20402</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2102917</v>
      </c>
      <c r="AB129" s="959"/>
      <c r="AC129" s="959"/>
      <c r="AD129" s="959"/>
      <c r="AE129" s="960"/>
      <c r="AF129" s="961">
        <v>2228692</v>
      </c>
      <c r="AG129" s="959"/>
      <c r="AH129" s="959"/>
      <c r="AI129" s="959"/>
      <c r="AJ129" s="960"/>
      <c r="AK129" s="961">
        <v>2267363</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364084</v>
      </c>
      <c r="AB130" s="959"/>
      <c r="AC130" s="959"/>
      <c r="AD130" s="959"/>
      <c r="AE130" s="960"/>
      <c r="AF130" s="961">
        <v>374296</v>
      </c>
      <c r="AG130" s="959"/>
      <c r="AH130" s="959"/>
      <c r="AI130" s="959"/>
      <c r="AJ130" s="960"/>
      <c r="AK130" s="961">
        <v>355175</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8.1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1738833</v>
      </c>
      <c r="AB131" s="986"/>
      <c r="AC131" s="986"/>
      <c r="AD131" s="986"/>
      <c r="AE131" s="987"/>
      <c r="AF131" s="985">
        <v>1854396</v>
      </c>
      <c r="AG131" s="986"/>
      <c r="AH131" s="986"/>
      <c r="AI131" s="986"/>
      <c r="AJ131" s="987"/>
      <c r="AK131" s="985">
        <v>1912188</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8.7518467849999997</v>
      </c>
      <c r="AB132" s="1097"/>
      <c r="AC132" s="1097"/>
      <c r="AD132" s="1097"/>
      <c r="AE132" s="1098"/>
      <c r="AF132" s="1099">
        <v>6.9377306680000004</v>
      </c>
      <c r="AG132" s="1097"/>
      <c r="AH132" s="1097"/>
      <c r="AI132" s="1097"/>
      <c r="AJ132" s="1098"/>
      <c r="AK132" s="1099">
        <v>8.7121140809999993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8.6</v>
      </c>
      <c r="AB133" s="1080"/>
      <c r="AC133" s="1080"/>
      <c r="AD133" s="1080"/>
      <c r="AE133" s="1081"/>
      <c r="AF133" s="1079">
        <v>8.3000000000000007</v>
      </c>
      <c r="AG133" s="1080"/>
      <c r="AH133" s="1080"/>
      <c r="AI133" s="1080"/>
      <c r="AJ133" s="1081"/>
      <c r="AK133" s="1079">
        <v>8.1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ey0RfNcGxjdAaGlziljbHGFhIltBsJ23SFCjIkf0k0QWvuezTybOSQs1BGg7ZrWGmu8Q/Ucu6PN1fNXXs5A8A==" saltValue="sL69QRG3ogm8Iw3NeSfA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61" zoomScaleNormal="85" zoomScaleSheetLayoutView="100" workbookViewId="0">
      <selection activeCell="AU74" sqref="AU7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39ulxn89U8ARBGequUBnm9ZdchNVIHY/hGH+PweRxskVW/k8IgVQCQeZdZfi0lSeO/W/59tTnr8ZY5ps+Dag==" saltValue="Ped1toZSOfb5lsQY1bs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52"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2XdMR5wNJ/u9HFCmUBvnqnYi1FNjlMpzo9mS6Ic8JS/uqHQJ38cIhEhi/C758x5kZavsY+rvO6ZlM39943JkA==" saltValue="k93Ls9bjCeeU0csEFd6oQ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B1"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858641</v>
      </c>
      <c r="AP9" s="281">
        <v>287459</v>
      </c>
      <c r="AQ9" s="282">
        <v>243450</v>
      </c>
      <c r="AR9" s="283">
        <v>18.100000000000001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136186</v>
      </c>
      <c r="AP10" s="284">
        <v>45593</v>
      </c>
      <c r="AQ10" s="285">
        <v>36828</v>
      </c>
      <c r="AR10" s="286">
        <v>23.8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2575</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t="s">
        <v>487</v>
      </c>
      <c r="AP13" s="284" t="s">
        <v>487</v>
      </c>
      <c r="AQ13" s="285">
        <v>11862</v>
      </c>
      <c r="AR13" s="286" t="s">
        <v>487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t="s">
        <v>487</v>
      </c>
      <c r="AP14" s="284" t="s">
        <v>487</v>
      </c>
      <c r="AQ14" s="285">
        <v>4647</v>
      </c>
      <c r="AR14" s="286" t="s">
        <v>487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-63285</v>
      </c>
      <c r="AP15" s="284">
        <v>-21187</v>
      </c>
      <c r="AQ15" s="285">
        <v>-13358</v>
      </c>
      <c r="AR15" s="286">
        <v>58.6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931542</v>
      </c>
      <c r="AP16" s="284">
        <v>311865</v>
      </c>
      <c r="AQ16" s="285">
        <v>286004</v>
      </c>
      <c r="AR16" s="286">
        <v>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26.45</v>
      </c>
      <c r="AP21" s="298">
        <v>24.25</v>
      </c>
      <c r="AQ21" s="299">
        <v>2.2000000000000002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97.3</v>
      </c>
      <c r="AP22" s="303">
        <v>95.4</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497456</v>
      </c>
      <c r="AP32" s="312">
        <v>166540</v>
      </c>
      <c r="AQ32" s="313">
        <v>167387</v>
      </c>
      <c r="AR32" s="314">
        <v>-0.5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v>5</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29217</v>
      </c>
      <c r="AP35" s="312">
        <v>9781</v>
      </c>
      <c r="AQ35" s="313">
        <v>34589</v>
      </c>
      <c r="AR35" s="314">
        <v>-71.7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15071</v>
      </c>
      <c r="AP36" s="312">
        <v>5046</v>
      </c>
      <c r="AQ36" s="313">
        <v>2508</v>
      </c>
      <c r="AR36" s="314">
        <v>101.2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487</v>
      </c>
      <c r="AP37" s="312" t="s">
        <v>487</v>
      </c>
      <c r="AQ37" s="313">
        <v>1525</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v>425</v>
      </c>
      <c r="AP38" s="315">
        <v>142</v>
      </c>
      <c r="AQ38" s="316">
        <v>44</v>
      </c>
      <c r="AR38" s="304">
        <v>222.7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-20402</v>
      </c>
      <c r="AP39" s="312">
        <v>-6830</v>
      </c>
      <c r="AQ39" s="313">
        <v>-7489</v>
      </c>
      <c r="AR39" s="314">
        <v>-8.8000000000000007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-355175</v>
      </c>
      <c r="AP40" s="312">
        <v>-118907</v>
      </c>
      <c r="AQ40" s="313">
        <v>-138932</v>
      </c>
      <c r="AR40" s="314">
        <v>-14.4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166592</v>
      </c>
      <c r="AP41" s="312">
        <v>55772</v>
      </c>
      <c r="AQ41" s="313">
        <v>59636</v>
      </c>
      <c r="AR41" s="314">
        <v>-6.5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2060947</v>
      </c>
      <c r="AN51" s="334">
        <v>671975</v>
      </c>
      <c r="AO51" s="335">
        <v>133.80000000000001</v>
      </c>
      <c r="AP51" s="336">
        <v>268375</v>
      </c>
      <c r="AQ51" s="337">
        <v>-1.2</v>
      </c>
      <c r="AR51" s="338">
        <v>135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55134</v>
      </c>
      <c r="AN52" s="342">
        <v>17977</v>
      </c>
      <c r="AO52" s="343">
        <v>74.400000000000006</v>
      </c>
      <c r="AP52" s="344">
        <v>119602</v>
      </c>
      <c r="AQ52" s="345">
        <v>1.5</v>
      </c>
      <c r="AR52" s="346">
        <v>72.900000000000006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541103</v>
      </c>
      <c r="AN53" s="334">
        <v>176026</v>
      </c>
      <c r="AO53" s="335">
        <v>-73.8</v>
      </c>
      <c r="AP53" s="336">
        <v>301035</v>
      </c>
      <c r="AQ53" s="337">
        <v>12.2</v>
      </c>
      <c r="AR53" s="338">
        <v>-86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112153</v>
      </c>
      <c r="AN54" s="342">
        <v>36484</v>
      </c>
      <c r="AO54" s="343">
        <v>102.9</v>
      </c>
      <c r="AP54" s="344">
        <v>154376</v>
      </c>
      <c r="AQ54" s="345">
        <v>29.1</v>
      </c>
      <c r="AR54" s="346">
        <v>73.8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740186</v>
      </c>
      <c r="AN55" s="334">
        <v>242764</v>
      </c>
      <c r="AO55" s="335">
        <v>37.9</v>
      </c>
      <c r="AP55" s="336">
        <v>277467</v>
      </c>
      <c r="AQ55" s="337">
        <v>-7.8</v>
      </c>
      <c r="AR55" s="338">
        <v>45.7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403384</v>
      </c>
      <c r="AN56" s="342">
        <v>132300</v>
      </c>
      <c r="AO56" s="343">
        <v>262.60000000000002</v>
      </c>
      <c r="AP56" s="344">
        <v>128378</v>
      </c>
      <c r="AQ56" s="345">
        <v>-16.8</v>
      </c>
      <c r="AR56" s="346">
        <v>279.39999999999998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1475048</v>
      </c>
      <c r="AN57" s="334">
        <v>484576</v>
      </c>
      <c r="AO57" s="335">
        <v>99.6</v>
      </c>
      <c r="AP57" s="336">
        <v>282256</v>
      </c>
      <c r="AQ57" s="337">
        <v>1.7</v>
      </c>
      <c r="AR57" s="338">
        <v>97.9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1170348</v>
      </c>
      <c r="AN58" s="342">
        <v>384477</v>
      </c>
      <c r="AO58" s="343">
        <v>190.6</v>
      </c>
      <c r="AP58" s="344">
        <v>145453</v>
      </c>
      <c r="AQ58" s="345">
        <v>13.3</v>
      </c>
      <c r="AR58" s="346">
        <v>177.3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811403</v>
      </c>
      <c r="AN59" s="334">
        <v>271645</v>
      </c>
      <c r="AO59" s="335">
        <v>-43.9</v>
      </c>
      <c r="AP59" s="336">
        <v>295341</v>
      </c>
      <c r="AQ59" s="337">
        <v>4.5999999999999996</v>
      </c>
      <c r="AR59" s="338">
        <v>-48.5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384470</v>
      </c>
      <c r="AN60" s="342">
        <v>128714</v>
      </c>
      <c r="AO60" s="343">
        <v>-66.5</v>
      </c>
      <c r="AP60" s="344">
        <v>137402</v>
      </c>
      <c r="AQ60" s="345">
        <v>-5.5</v>
      </c>
      <c r="AR60" s="346">
        <v>-61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1125737</v>
      </c>
      <c r="AN61" s="349">
        <v>369397</v>
      </c>
      <c r="AO61" s="350">
        <v>30.7</v>
      </c>
      <c r="AP61" s="351">
        <v>284895</v>
      </c>
      <c r="AQ61" s="352">
        <v>1.9</v>
      </c>
      <c r="AR61" s="338">
        <v>28.8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425098</v>
      </c>
      <c r="AN62" s="342">
        <v>139990</v>
      </c>
      <c r="AO62" s="343">
        <v>112.8</v>
      </c>
      <c r="AP62" s="344">
        <v>137042</v>
      </c>
      <c r="AQ62" s="345">
        <v>4.3</v>
      </c>
      <c r="AR62" s="346">
        <v>108.5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EGw/AnkXOwWHJtO5vobG0IWTrCXURWuhtG2hizw99KKwRrdrgdIfhhH9gzAjuV9b6PaV+VnUYf+ApnvAvgQUg==" saltValue="xcdFrldTSXYdoLHrtz16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6" zoomScaleNormal="100" zoomScaleSheetLayoutView="55" workbookViewId="0">
      <selection activeCell="AF25" sqref="AF25"/>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u6xNPlAn/nhuh3MSH9Y44E7DBLDR5haYaZa/qdA40KPiBInUZ6LlJ6Ai27L0Us+H9LLkRAfXf9kKsjV9VCqKfA==" saltValue="yRHIs/vgsCDzK42iTElm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0" zoomScaleNormal="100" zoomScaleSheetLayoutView="55" workbookViewId="0">
      <selection activeCell="DC100" sqref="DC100"/>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qIX36I2e2JdbSWFZOGmXAMBIQ67Q+hc4kvv3fHdqDksMWX69sPw0T+/D4JI0lav5YMktcdJZZ30bUjJWEuk1Yw==" saltValue="O00WpN9scvEEoCCfNXiE/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47.5</v>
      </c>
      <c r="G47" s="12">
        <v>47.06</v>
      </c>
      <c r="H47" s="12">
        <v>38.97</v>
      </c>
      <c r="I47" s="12">
        <v>28.76</v>
      </c>
      <c r="J47" s="13">
        <v>41.25</v>
      </c>
    </row>
    <row r="48" spans="2:10" ht="57.75" customHeight="1" x14ac:dyDescent="0.15">
      <c r="B48" s="14"/>
      <c r="C48" s="1141" t="s">
        <v>4</v>
      </c>
      <c r="D48" s="1141"/>
      <c r="E48" s="1142"/>
      <c r="F48" s="15">
        <v>12.77</v>
      </c>
      <c r="G48" s="16">
        <v>10.89</v>
      </c>
      <c r="H48" s="16">
        <v>17.010000000000002</v>
      </c>
      <c r="I48" s="16">
        <v>17.440000000000001</v>
      </c>
      <c r="J48" s="17">
        <v>10.029999999999999</v>
      </c>
    </row>
    <row r="49" spans="2:10" ht="57.75" customHeight="1" thickBot="1" x14ac:dyDescent="0.2">
      <c r="B49" s="18"/>
      <c r="C49" s="1143" t="s">
        <v>5</v>
      </c>
      <c r="D49" s="1143"/>
      <c r="E49" s="1144"/>
      <c r="F49" s="19">
        <v>7.71</v>
      </c>
      <c r="G49" s="20">
        <v>1.77</v>
      </c>
      <c r="H49" s="20" t="s">
        <v>531</v>
      </c>
      <c r="I49" s="20" t="s">
        <v>532</v>
      </c>
      <c r="J49" s="21">
        <v>5.87</v>
      </c>
    </row>
    <row r="50" spans="2:10" x14ac:dyDescent="0.15"/>
  </sheetData>
  <sheetProtection algorithmName="SHA-512" hashValue="9SeuRpB0RSEvuZNzcldnUlvCeBFtdI1QeeiKRYNHewq3PyHwW4z4s25plwZdzdzDsHyUiHv+WEVzfSIWwnufyQ==" saltValue="5JRBKkbKrZYOD9CZaFQz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533</v>
      </c>
      <c r="D34" s="1151"/>
      <c r="E34" s="1152"/>
      <c r="F34" s="32">
        <v>12.77</v>
      </c>
      <c r="G34" s="33">
        <v>10.89</v>
      </c>
      <c r="H34" s="33">
        <v>17</v>
      </c>
      <c r="I34" s="33">
        <v>17.440000000000001</v>
      </c>
      <c r="J34" s="34">
        <v>10.029999999999999</v>
      </c>
      <c r="K34" s="22"/>
      <c r="L34" s="22"/>
      <c r="M34" s="22"/>
      <c r="N34" s="22"/>
      <c r="O34" s="22"/>
      <c r="P34" s="22"/>
    </row>
    <row r="35" spans="1:16" ht="39" customHeight="1" x14ac:dyDescent="0.15">
      <c r="A35" s="22"/>
      <c r="B35" s="35"/>
      <c r="C35" s="1145" t="s">
        <v>534</v>
      </c>
      <c r="D35" s="1146"/>
      <c r="E35" s="1147"/>
      <c r="F35" s="36">
        <v>2.25</v>
      </c>
      <c r="G35" s="37">
        <v>2.54</v>
      </c>
      <c r="H35" s="37">
        <v>3.58</v>
      </c>
      <c r="I35" s="37">
        <v>4.0199999999999996</v>
      </c>
      <c r="J35" s="38">
        <v>4.78</v>
      </c>
      <c r="K35" s="22"/>
      <c r="L35" s="22"/>
      <c r="M35" s="22"/>
      <c r="N35" s="22"/>
      <c r="O35" s="22"/>
      <c r="P35" s="22"/>
    </row>
    <row r="36" spans="1:16" ht="39" customHeight="1" x14ac:dyDescent="0.15">
      <c r="A36" s="22"/>
      <c r="B36" s="35"/>
      <c r="C36" s="1145" t="s">
        <v>535</v>
      </c>
      <c r="D36" s="1146"/>
      <c r="E36" s="1147"/>
      <c r="F36" s="36">
        <v>0.44</v>
      </c>
      <c r="G36" s="37">
        <v>0.95</v>
      </c>
      <c r="H36" s="37">
        <v>0.45</v>
      </c>
      <c r="I36" s="37">
        <v>0.46</v>
      </c>
      <c r="J36" s="38">
        <v>1.28</v>
      </c>
      <c r="K36" s="22"/>
      <c r="L36" s="22"/>
      <c r="M36" s="22"/>
      <c r="N36" s="22"/>
      <c r="O36" s="22"/>
      <c r="P36" s="22"/>
    </row>
    <row r="37" spans="1:16" ht="39" customHeight="1" x14ac:dyDescent="0.15">
      <c r="A37" s="22"/>
      <c r="B37" s="35"/>
      <c r="C37" s="1145" t="s">
        <v>536</v>
      </c>
      <c r="D37" s="1146"/>
      <c r="E37" s="1147"/>
      <c r="F37" s="36">
        <v>0.66</v>
      </c>
      <c r="G37" s="37">
        <v>0.71</v>
      </c>
      <c r="H37" s="37">
        <v>0.68</v>
      </c>
      <c r="I37" s="37">
        <v>0.73</v>
      </c>
      <c r="J37" s="38">
        <v>0.69</v>
      </c>
      <c r="K37" s="22"/>
      <c r="L37" s="22"/>
      <c r="M37" s="22"/>
      <c r="N37" s="22"/>
      <c r="O37" s="22"/>
      <c r="P37" s="22"/>
    </row>
    <row r="38" spans="1:16" ht="39" customHeight="1" x14ac:dyDescent="0.15">
      <c r="A38" s="22"/>
      <c r="B38" s="35"/>
      <c r="C38" s="1145" t="s">
        <v>537</v>
      </c>
      <c r="D38" s="1146"/>
      <c r="E38" s="1147"/>
      <c r="F38" s="36">
        <v>0.05</v>
      </c>
      <c r="G38" s="37">
        <v>0.4</v>
      </c>
      <c r="H38" s="37">
        <v>0.26</v>
      </c>
      <c r="I38" s="37">
        <v>0.17</v>
      </c>
      <c r="J38" s="38">
        <v>0.57999999999999996</v>
      </c>
      <c r="K38" s="22"/>
      <c r="L38" s="22"/>
      <c r="M38" s="22"/>
      <c r="N38" s="22"/>
      <c r="O38" s="22"/>
      <c r="P38" s="22"/>
    </row>
    <row r="39" spans="1:16" ht="39" customHeight="1" x14ac:dyDescent="0.15">
      <c r="A39" s="22"/>
      <c r="B39" s="35"/>
      <c r="C39" s="1145" t="s">
        <v>538</v>
      </c>
      <c r="D39" s="1146"/>
      <c r="E39" s="1147"/>
      <c r="F39" s="36">
        <v>0.02</v>
      </c>
      <c r="G39" s="37">
        <v>0.01</v>
      </c>
      <c r="H39" s="37">
        <v>0.16</v>
      </c>
      <c r="I39" s="37">
        <v>0</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540</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OPdUJ6sH6BwHtbZHVQXVL70S9BohSXQDUznWqg2imbRGvWCOOCa1Ds3OJJNKz/CPla2jj9QBikjzu5P0C8oPA==" saltValue="M8ziQsuBpNN+3bMRvvlA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383</v>
      </c>
      <c r="L45" s="60">
        <v>486</v>
      </c>
      <c r="M45" s="60">
        <v>491</v>
      </c>
      <c r="N45" s="60">
        <v>479</v>
      </c>
      <c r="O45" s="61">
        <v>497</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31</v>
      </c>
      <c r="L48" s="64">
        <v>36</v>
      </c>
      <c r="M48" s="64">
        <v>31</v>
      </c>
      <c r="N48" s="64">
        <v>30</v>
      </c>
      <c r="O48" s="65">
        <v>29</v>
      </c>
      <c r="P48" s="48"/>
      <c r="Q48" s="48"/>
      <c r="R48" s="48"/>
      <c r="S48" s="48"/>
      <c r="T48" s="48"/>
      <c r="U48" s="48"/>
    </row>
    <row r="49" spans="1:21" ht="30.75" customHeight="1" x14ac:dyDescent="0.15">
      <c r="A49" s="48"/>
      <c r="B49" s="1155"/>
      <c r="C49" s="1156"/>
      <c r="D49" s="62"/>
      <c r="E49" s="1161" t="s">
        <v>14</v>
      </c>
      <c r="F49" s="1161"/>
      <c r="G49" s="1161"/>
      <c r="H49" s="1161"/>
      <c r="I49" s="1161"/>
      <c r="J49" s="1162"/>
      <c r="K49" s="63">
        <v>41</v>
      </c>
      <c r="L49" s="64">
        <v>28</v>
      </c>
      <c r="M49" s="64">
        <v>14</v>
      </c>
      <c r="N49" s="64">
        <v>15</v>
      </c>
      <c r="O49" s="65">
        <v>15</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487</v>
      </c>
      <c r="L50" s="64" t="s">
        <v>487</v>
      </c>
      <c r="M50" s="64" t="s">
        <v>487</v>
      </c>
      <c r="N50" s="64" t="s">
        <v>487</v>
      </c>
      <c r="O50" s="65" t="s">
        <v>487</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1</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327</v>
      </c>
      <c r="L52" s="64">
        <v>392</v>
      </c>
      <c r="M52" s="64">
        <v>388</v>
      </c>
      <c r="N52" s="64">
        <v>396</v>
      </c>
      <c r="O52" s="65">
        <v>375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128</v>
      </c>
      <c r="L53" s="69">
        <v>158</v>
      </c>
      <c r="M53" s="69">
        <v>148</v>
      </c>
      <c r="N53" s="69">
        <v>129</v>
      </c>
      <c r="O53" s="70">
        <v>166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1UY3Lmv3DHA1MiSDcazIvdUuJBjbrWOaZxg3YPvdFu8j1Rsdfm3ebZgiZ+tt58epqM/tDazrOF38xD7bO2a5w==" saltValue="xHqgtGcgX0rcMFCnQe72X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K39" sqref="K3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4769</v>
      </c>
      <c r="J41" s="356">
        <v>4562</v>
      </c>
      <c r="K41" s="356">
        <v>4524</v>
      </c>
      <c r="L41" s="356">
        <v>5078</v>
      </c>
      <c r="M41" s="357">
        <v>5001</v>
      </c>
    </row>
    <row r="42" spans="2:13" ht="27.75" customHeight="1" x14ac:dyDescent="0.15">
      <c r="B42" s="1186"/>
      <c r="C42" s="1187"/>
      <c r="D42" s="106"/>
      <c r="E42" s="1192" t="s">
        <v>32</v>
      </c>
      <c r="F42" s="1192"/>
      <c r="G42" s="1192"/>
      <c r="H42" s="1193"/>
      <c r="I42" s="358" t="s">
        <v>487</v>
      </c>
      <c r="J42" s="359" t="s">
        <v>487</v>
      </c>
      <c r="K42" s="359" t="s">
        <v>487</v>
      </c>
      <c r="L42" s="359">
        <v>833</v>
      </c>
      <c r="M42" s="360">
        <v>42</v>
      </c>
    </row>
    <row r="43" spans="2:13" ht="27.75" customHeight="1" x14ac:dyDescent="0.15">
      <c r="B43" s="1186"/>
      <c r="C43" s="1187"/>
      <c r="D43" s="106"/>
      <c r="E43" s="1192" t="s">
        <v>33</v>
      </c>
      <c r="F43" s="1192"/>
      <c r="G43" s="1192"/>
      <c r="H43" s="1193"/>
      <c r="I43" s="358">
        <v>303</v>
      </c>
      <c r="J43" s="359">
        <v>305</v>
      </c>
      <c r="K43" s="359">
        <v>236</v>
      </c>
      <c r="L43" s="359">
        <v>240</v>
      </c>
      <c r="M43" s="360">
        <v>233</v>
      </c>
    </row>
    <row r="44" spans="2:13" ht="27.75" customHeight="1" x14ac:dyDescent="0.15">
      <c r="B44" s="1186"/>
      <c r="C44" s="1187"/>
      <c r="D44" s="106"/>
      <c r="E44" s="1192" t="s">
        <v>34</v>
      </c>
      <c r="F44" s="1192"/>
      <c r="G44" s="1192"/>
      <c r="H44" s="1193"/>
      <c r="I44" s="358">
        <v>70</v>
      </c>
      <c r="J44" s="359">
        <v>44</v>
      </c>
      <c r="K44" s="359">
        <v>36</v>
      </c>
      <c r="L44" s="359">
        <v>27</v>
      </c>
      <c r="M44" s="360">
        <v>16</v>
      </c>
    </row>
    <row r="45" spans="2:13" ht="27.75" customHeight="1" x14ac:dyDescent="0.15">
      <c r="B45" s="1186"/>
      <c r="C45" s="1187"/>
      <c r="D45" s="106"/>
      <c r="E45" s="1192" t="s">
        <v>35</v>
      </c>
      <c r="F45" s="1192"/>
      <c r="G45" s="1192"/>
      <c r="H45" s="1193"/>
      <c r="I45" s="358">
        <v>297</v>
      </c>
      <c r="J45" s="359" t="s">
        <v>487</v>
      </c>
      <c r="K45" s="359" t="s">
        <v>487</v>
      </c>
      <c r="L45" s="359" t="s">
        <v>487</v>
      </c>
      <c r="M45" s="360">
        <v>381</v>
      </c>
    </row>
    <row r="46" spans="2:13" ht="27.75" customHeight="1" x14ac:dyDescent="0.15">
      <c r="B46" s="1186"/>
      <c r="C46" s="1187"/>
      <c r="D46" s="107"/>
      <c r="E46" s="1192" t="s">
        <v>36</v>
      </c>
      <c r="F46" s="1192"/>
      <c r="G46" s="1192"/>
      <c r="H46" s="1193"/>
      <c r="I46" s="358" t="s">
        <v>487</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3275</v>
      </c>
      <c r="J50" s="359">
        <v>3447</v>
      </c>
      <c r="K50" s="359">
        <v>3412</v>
      </c>
      <c r="L50" s="359">
        <v>3264</v>
      </c>
      <c r="M50" s="360">
        <v>3590</v>
      </c>
    </row>
    <row r="51" spans="2:13" ht="27.75" customHeight="1" x14ac:dyDescent="0.15">
      <c r="B51" s="1186"/>
      <c r="C51" s="1187"/>
      <c r="D51" s="106"/>
      <c r="E51" s="1192" t="s">
        <v>42</v>
      </c>
      <c r="F51" s="1192"/>
      <c r="G51" s="1192"/>
      <c r="H51" s="1193"/>
      <c r="I51" s="358">
        <v>280</v>
      </c>
      <c r="J51" s="359">
        <v>203</v>
      </c>
      <c r="K51" s="359">
        <v>190</v>
      </c>
      <c r="L51" s="359">
        <v>208</v>
      </c>
      <c r="M51" s="360">
        <v>200</v>
      </c>
    </row>
    <row r="52" spans="2:13" ht="27.75" customHeight="1" x14ac:dyDescent="0.15">
      <c r="B52" s="1188"/>
      <c r="C52" s="1189"/>
      <c r="D52" s="106"/>
      <c r="E52" s="1192" t="s">
        <v>43</v>
      </c>
      <c r="F52" s="1192"/>
      <c r="G52" s="1192"/>
      <c r="H52" s="1193"/>
      <c r="I52" s="358">
        <v>3486</v>
      </c>
      <c r="J52" s="359">
        <v>3348</v>
      </c>
      <c r="K52" s="359">
        <v>3240</v>
      </c>
      <c r="L52" s="359">
        <v>3217</v>
      </c>
      <c r="M52" s="360">
        <v>3049</v>
      </c>
    </row>
    <row r="53" spans="2:13" ht="27.75" customHeight="1" thickBot="1" x14ac:dyDescent="0.2">
      <c r="B53" s="1199" t="s">
        <v>19</v>
      </c>
      <c r="C53" s="1200"/>
      <c r="D53" s="110"/>
      <c r="E53" s="1201" t="s">
        <v>44</v>
      </c>
      <c r="F53" s="1201"/>
      <c r="G53" s="1201"/>
      <c r="H53" s="1202"/>
      <c r="I53" s="361">
        <v>-1604</v>
      </c>
      <c r="J53" s="362">
        <v>-2088</v>
      </c>
      <c r="K53" s="362">
        <v>-2047</v>
      </c>
      <c r="L53" s="362">
        <v>-512</v>
      </c>
      <c r="M53" s="363">
        <v>-1167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KMZBxkfwQoz+xS2lxOYkwy/mcbeSobQdirsqGbILNrsCnoRuBwiPRVJfPBipB3lqSUG0uSwB03WC67T9j9S25g==" saltValue="OQn0/8Ry9WJZE+AtbVCm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1" zoomScale="70" zoomScaleNormal="70" zoomScaleSheetLayoutView="100" workbookViewId="0">
      <selection activeCell="H55" sqref="H55:H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820</v>
      </c>
      <c r="G55" s="122">
        <v>641</v>
      </c>
      <c r="H55" s="123">
        <v>935</v>
      </c>
    </row>
    <row r="56" spans="2:8" ht="52.5" customHeight="1" x14ac:dyDescent="0.15">
      <c r="B56" s="124"/>
      <c r="C56" s="1213" t="s">
        <v>47</v>
      </c>
      <c r="D56" s="1213"/>
      <c r="E56" s="1214"/>
      <c r="F56" s="125">
        <v>37</v>
      </c>
      <c r="G56" s="125">
        <v>37</v>
      </c>
      <c r="H56" s="126">
        <v>37</v>
      </c>
    </row>
    <row r="57" spans="2:8" ht="53.25" customHeight="1" x14ac:dyDescent="0.15">
      <c r="B57" s="124"/>
      <c r="C57" s="1215" t="s">
        <v>48</v>
      </c>
      <c r="D57" s="1215"/>
      <c r="E57" s="1216"/>
      <c r="F57" s="127">
        <v>2550</v>
      </c>
      <c r="G57" s="127">
        <v>2623</v>
      </c>
      <c r="H57" s="128">
        <v>2689</v>
      </c>
    </row>
    <row r="58" spans="2:8" ht="45.75" customHeight="1" x14ac:dyDescent="0.15">
      <c r="B58" s="129"/>
      <c r="C58" s="1203" t="s">
        <v>556</v>
      </c>
      <c r="D58" s="1204"/>
      <c r="E58" s="1205"/>
      <c r="F58" s="130">
        <v>2018</v>
      </c>
      <c r="G58" s="130">
        <v>2029</v>
      </c>
      <c r="H58" s="131">
        <v>2050</v>
      </c>
    </row>
    <row r="59" spans="2:8" ht="45.75" customHeight="1" x14ac:dyDescent="0.15">
      <c r="B59" s="129"/>
      <c r="C59" s="1203" t="s">
        <v>557</v>
      </c>
      <c r="D59" s="1204"/>
      <c r="E59" s="1205"/>
      <c r="F59" s="130">
        <v>268</v>
      </c>
      <c r="G59" s="130">
        <v>278</v>
      </c>
      <c r="H59" s="131">
        <v>293</v>
      </c>
    </row>
    <row r="60" spans="2:8" ht="45.75" customHeight="1" x14ac:dyDescent="0.15">
      <c r="B60" s="129"/>
      <c r="C60" s="1203" t="s">
        <v>558</v>
      </c>
      <c r="D60" s="1204"/>
      <c r="E60" s="1205"/>
      <c r="F60" s="130">
        <v>213</v>
      </c>
      <c r="G60" s="130">
        <v>221</v>
      </c>
      <c r="H60" s="131">
        <v>222</v>
      </c>
    </row>
    <row r="61" spans="2:8" ht="45.75" customHeight="1" x14ac:dyDescent="0.15">
      <c r="B61" s="129"/>
      <c r="C61" s="1203" t="s">
        <v>559</v>
      </c>
      <c r="D61" s="1204"/>
      <c r="E61" s="1205"/>
      <c r="F61" s="130">
        <v>0</v>
      </c>
      <c r="G61" s="130">
        <v>42</v>
      </c>
      <c r="H61" s="131">
        <v>69</v>
      </c>
    </row>
    <row r="62" spans="2:8" ht="45.75" customHeight="1" thickBot="1" x14ac:dyDescent="0.2">
      <c r="B62" s="132"/>
      <c r="C62" s="1206" t="s">
        <v>560</v>
      </c>
      <c r="D62" s="1207"/>
      <c r="E62" s="1208"/>
      <c r="F62" s="133">
        <v>21</v>
      </c>
      <c r="G62" s="133">
        <v>21</v>
      </c>
      <c r="H62" s="134">
        <v>21</v>
      </c>
    </row>
    <row r="63" spans="2:8" ht="52.5" customHeight="1" thickBot="1" x14ac:dyDescent="0.2">
      <c r="B63" s="135"/>
      <c r="C63" s="1209" t="s">
        <v>49</v>
      </c>
      <c r="D63" s="1209"/>
      <c r="E63" s="1210"/>
      <c r="F63" s="136">
        <v>3406</v>
      </c>
      <c r="G63" s="136">
        <v>3300</v>
      </c>
      <c r="H63" s="137">
        <v>3661</v>
      </c>
    </row>
    <row r="64" spans="2:8" x14ac:dyDescent="0.15"/>
  </sheetData>
  <sheetProtection algorithmName="SHA-512" hashValue="TPaQStnQWHMtMFLx8XHyh+bWLOA6v0f8hnNI4j4FQnDES/3mM4gFd1ZAgkUFwg5+h3xwTJCk85cqGGZCY6jWJA==" saltValue="j+m/Cp8lnBJugsgWLgkD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671975</v>
      </c>
      <c r="E3" s="156"/>
      <c r="F3" s="157">
        <v>268375</v>
      </c>
      <c r="G3" s="158"/>
      <c r="H3" s="159"/>
    </row>
    <row r="4" spans="1:8" x14ac:dyDescent="0.15">
      <c r="A4" s="160"/>
      <c r="B4" s="161"/>
      <c r="C4" s="162"/>
      <c r="D4" s="163">
        <v>17977</v>
      </c>
      <c r="E4" s="164"/>
      <c r="F4" s="165">
        <v>119602</v>
      </c>
      <c r="G4" s="166"/>
      <c r="H4" s="167"/>
    </row>
    <row r="5" spans="1:8" x14ac:dyDescent="0.15">
      <c r="A5" s="148" t="s">
        <v>520</v>
      </c>
      <c r="B5" s="153"/>
      <c r="C5" s="154"/>
      <c r="D5" s="155">
        <v>176026</v>
      </c>
      <c r="E5" s="156"/>
      <c r="F5" s="157">
        <v>301035</v>
      </c>
      <c r="G5" s="158"/>
      <c r="H5" s="159"/>
    </row>
    <row r="6" spans="1:8" x14ac:dyDescent="0.15">
      <c r="A6" s="160"/>
      <c r="B6" s="161"/>
      <c r="C6" s="162"/>
      <c r="D6" s="163">
        <v>36484</v>
      </c>
      <c r="E6" s="164"/>
      <c r="F6" s="165">
        <v>154376</v>
      </c>
      <c r="G6" s="166"/>
      <c r="H6" s="167"/>
    </row>
    <row r="7" spans="1:8" x14ac:dyDescent="0.15">
      <c r="A7" s="148" t="s">
        <v>521</v>
      </c>
      <c r="B7" s="153"/>
      <c r="C7" s="154"/>
      <c r="D7" s="155">
        <v>242764</v>
      </c>
      <c r="E7" s="156"/>
      <c r="F7" s="157">
        <v>277467</v>
      </c>
      <c r="G7" s="158"/>
      <c r="H7" s="159"/>
    </row>
    <row r="8" spans="1:8" x14ac:dyDescent="0.15">
      <c r="A8" s="160"/>
      <c r="B8" s="161"/>
      <c r="C8" s="162"/>
      <c r="D8" s="163">
        <v>132300</v>
      </c>
      <c r="E8" s="164"/>
      <c r="F8" s="165">
        <v>128378</v>
      </c>
      <c r="G8" s="166"/>
      <c r="H8" s="167"/>
    </row>
    <row r="9" spans="1:8" x14ac:dyDescent="0.15">
      <c r="A9" s="148" t="s">
        <v>522</v>
      </c>
      <c r="B9" s="153"/>
      <c r="C9" s="154"/>
      <c r="D9" s="155">
        <v>484576</v>
      </c>
      <c r="E9" s="156"/>
      <c r="F9" s="157">
        <v>282256</v>
      </c>
      <c r="G9" s="158"/>
      <c r="H9" s="159"/>
    </row>
    <row r="10" spans="1:8" x14ac:dyDescent="0.15">
      <c r="A10" s="160"/>
      <c r="B10" s="161"/>
      <c r="C10" s="162"/>
      <c r="D10" s="163">
        <v>384477</v>
      </c>
      <c r="E10" s="164"/>
      <c r="F10" s="165">
        <v>145453</v>
      </c>
      <c r="G10" s="166"/>
      <c r="H10" s="167"/>
    </row>
    <row r="11" spans="1:8" x14ac:dyDescent="0.15">
      <c r="A11" s="148" t="s">
        <v>523</v>
      </c>
      <c r="B11" s="153"/>
      <c r="C11" s="154"/>
      <c r="D11" s="155">
        <v>271645</v>
      </c>
      <c r="E11" s="156"/>
      <c r="F11" s="157">
        <v>295341</v>
      </c>
      <c r="G11" s="158"/>
      <c r="H11" s="159"/>
    </row>
    <row r="12" spans="1:8" x14ac:dyDescent="0.15">
      <c r="A12" s="160"/>
      <c r="B12" s="161"/>
      <c r="C12" s="168"/>
      <c r="D12" s="163">
        <v>128714</v>
      </c>
      <c r="E12" s="164"/>
      <c r="F12" s="165">
        <v>137402</v>
      </c>
      <c r="G12" s="166"/>
      <c r="H12" s="167"/>
    </row>
    <row r="13" spans="1:8" x14ac:dyDescent="0.15">
      <c r="A13" s="148"/>
      <c r="B13" s="153"/>
      <c r="C13" s="169"/>
      <c r="D13" s="170">
        <v>369397</v>
      </c>
      <c r="E13" s="171"/>
      <c r="F13" s="172">
        <v>284895</v>
      </c>
      <c r="G13" s="173"/>
      <c r="H13" s="159"/>
    </row>
    <row r="14" spans="1:8" x14ac:dyDescent="0.15">
      <c r="A14" s="160"/>
      <c r="B14" s="161"/>
      <c r="C14" s="162"/>
      <c r="D14" s="163">
        <v>139990</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12.77</v>
      </c>
      <c r="C19" s="174">
        <f>ROUND(VALUE(SUBSTITUTE(実質収支比率等に係る経年分析!G$48,"▲","-")),2)</f>
        <v>10.89</v>
      </c>
      <c r="D19" s="174">
        <f>ROUND(VALUE(SUBSTITUTE(実質収支比率等に係る経年分析!H$48,"▲","-")),2)</f>
        <v>17.010000000000002</v>
      </c>
      <c r="E19" s="174">
        <f>ROUND(VALUE(SUBSTITUTE(実質収支比率等に係る経年分析!I$48,"▲","-")),2)</f>
        <v>17.440000000000001</v>
      </c>
      <c r="F19" s="174">
        <f>ROUND(VALUE(SUBSTITUTE(実質収支比率等に係る経年分析!J$48,"▲","-")),2)</f>
        <v>10.029999999999999</v>
      </c>
    </row>
    <row r="20" spans="1:11" x14ac:dyDescent="0.15">
      <c r="A20" s="174" t="s">
        <v>53</v>
      </c>
      <c r="B20" s="174">
        <f>ROUND(VALUE(SUBSTITUTE(実質収支比率等に係る経年分析!F$47,"▲","-")),2)</f>
        <v>47.5</v>
      </c>
      <c r="C20" s="174">
        <f>ROUND(VALUE(SUBSTITUTE(実質収支比率等に係る経年分析!G$47,"▲","-")),2)</f>
        <v>47.06</v>
      </c>
      <c r="D20" s="174">
        <f>ROUND(VALUE(SUBSTITUTE(実質収支比率等に係る経年分析!H$47,"▲","-")),2)</f>
        <v>38.97</v>
      </c>
      <c r="E20" s="174">
        <f>ROUND(VALUE(SUBSTITUTE(実質収支比率等に係る経年分析!I$47,"▲","-")),2)</f>
        <v>28.76</v>
      </c>
      <c r="F20" s="174">
        <f>ROUND(VALUE(SUBSTITUTE(実質収支比率等に係る経年分析!J$47,"▲","-")),2)</f>
        <v>41.25</v>
      </c>
    </row>
    <row r="21" spans="1:11" x14ac:dyDescent="0.15">
      <c r="A21" s="174" t="s">
        <v>54</v>
      </c>
      <c r="B21" s="174">
        <f>IF(ISNUMBER(VALUE(SUBSTITUTE(実質収支比率等に係る経年分析!F$49,"▲","-"))),ROUND(VALUE(SUBSTITUTE(実質収支比率等に係る経年分析!F$49,"▲","-")),2),NA())</f>
        <v>7.71</v>
      </c>
      <c r="C21" s="174">
        <f>IF(ISNUMBER(VALUE(SUBSTITUTE(実質収支比率等に係る経年分析!G$49,"▲","-"))),ROUND(VALUE(SUBSTITUTE(実質収支比率等に係る経年分析!G$49,"▲","-")),2),NA())</f>
        <v>1.77</v>
      </c>
      <c r="D21" s="174">
        <f>IF(ISNUMBER(VALUE(SUBSTITUTE(実質収支比率等に係る経年分析!H$49,"▲","-"))),ROUND(VALUE(SUBSTITUTE(実質収支比率等に係る経年分析!H$49,"▲","-")),2),NA())</f>
        <v>-0.27</v>
      </c>
      <c r="E21" s="174">
        <f>IF(ISNUMBER(VALUE(SUBSTITUTE(実質収支比率等に係る経年分析!I$49,"▲","-"))),ROUND(VALUE(SUBSTITUTE(実質収支比率等に係る経年分析!I$49,"▲","-")),2),NA())</f>
        <v>-6.62</v>
      </c>
      <c r="F21" s="174">
        <f>IF(ISNUMBER(VALUE(SUBSTITUTE(実質収支比率等に係る経年分析!J$49,"▲","-"))),ROUND(VALUE(SUBSTITUTE(実質収支比率等に係る経年分析!J$49,"▲","-")),2),NA())</f>
        <v>5.87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0.57999999999999996</v>
      </c>
    </row>
    <row r="33" spans="1:16" x14ac:dyDescent="0.15">
      <c r="A33" s="175" t="str">
        <f>IF(連結実質赤字比率に係る赤字・黒字の構成分析!C$37="",NA(),連結実質赤字比率に係る赤字・黒字の構成分析!C$37)</f>
        <v>工業用水道事業会計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0.69</v>
      </c>
    </row>
    <row r="34" spans="1:16" x14ac:dyDescent="0.15">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1.28</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2.54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3.58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4.0199999999999996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12.77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10.89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17.440000000000001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10.029999999999999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327</v>
      </c>
      <c r="E42" s="176"/>
      <c r="F42" s="176"/>
      <c r="G42" s="176">
        <f>'実質公債費比率（分子）の構造'!L$52</f>
        <v>392</v>
      </c>
      <c r="H42" s="176"/>
      <c r="I42" s="176"/>
      <c r="J42" s="176">
        <f>'実質公債費比率（分子）の構造'!M$52</f>
        <v>388</v>
      </c>
      <c r="K42" s="176"/>
      <c r="L42" s="176"/>
      <c r="M42" s="176">
        <f>'実質公債費比率（分子）の構造'!N$52</f>
        <v>396</v>
      </c>
      <c r="N42" s="176"/>
      <c r="O42" s="176"/>
      <c r="P42" s="176">
        <f>'実質公債費比率（分子）の構造'!O$52</f>
        <v>375</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1</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41</v>
      </c>
      <c r="C45" s="176"/>
      <c r="D45" s="176"/>
      <c r="E45" s="176">
        <f>'実質公債費比率（分子）の構造'!L$49</f>
        <v>28</v>
      </c>
      <c r="F45" s="176"/>
      <c r="G45" s="176"/>
      <c r="H45" s="176">
        <f>'実質公債費比率（分子）の構造'!M$49</f>
        <v>14</v>
      </c>
      <c r="I45" s="176"/>
      <c r="J45" s="176"/>
      <c r="K45" s="176">
        <f>'実質公債費比率（分子）の構造'!N$49</f>
        <v>15</v>
      </c>
      <c r="L45" s="176"/>
      <c r="M45" s="176"/>
      <c r="N45" s="176">
        <f>'実質公債費比率（分子）の構造'!O$49</f>
        <v>15</v>
      </c>
      <c r="O45" s="176"/>
      <c r="P45" s="176"/>
    </row>
    <row r="46" spans="1:16" x14ac:dyDescent="0.15">
      <c r="A46" s="176" t="s">
        <v>64</v>
      </c>
      <c r="B46" s="176">
        <f>'実質公債費比率（分子）の構造'!K$48</f>
        <v>31</v>
      </c>
      <c r="C46" s="176"/>
      <c r="D46" s="176"/>
      <c r="E46" s="176">
        <f>'実質公債費比率（分子）の構造'!L$48</f>
        <v>36</v>
      </c>
      <c r="F46" s="176"/>
      <c r="G46" s="176"/>
      <c r="H46" s="176">
        <f>'実質公債費比率（分子）の構造'!M$48</f>
        <v>31</v>
      </c>
      <c r="I46" s="176"/>
      <c r="J46" s="176"/>
      <c r="K46" s="176">
        <f>'実質公債費比率（分子）の構造'!N$48</f>
        <v>30</v>
      </c>
      <c r="L46" s="176"/>
      <c r="M46" s="176"/>
      <c r="N46" s="176">
        <f>'実質公債費比率（分子）の構造'!O$48</f>
        <v>29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383</v>
      </c>
      <c r="C49" s="176"/>
      <c r="D49" s="176"/>
      <c r="E49" s="176">
        <f>'実質公債費比率（分子）の構造'!L$45</f>
        <v>486</v>
      </c>
      <c r="F49" s="176"/>
      <c r="G49" s="176"/>
      <c r="H49" s="176">
        <f>'実質公債費比率（分子）の構造'!M$45</f>
        <v>491</v>
      </c>
      <c r="I49" s="176"/>
      <c r="J49" s="176"/>
      <c r="K49" s="176">
        <f>'実質公債費比率（分子）の構造'!N$45</f>
        <v>479</v>
      </c>
      <c r="L49" s="176"/>
      <c r="M49" s="176"/>
      <c r="N49" s="176">
        <f>'実質公債費比率（分子）の構造'!O$45</f>
        <v>497</v>
      </c>
      <c r="O49" s="176"/>
      <c r="P49" s="176"/>
    </row>
    <row r="50" spans="1:16" x14ac:dyDescent="0.15">
      <c r="A50" s="176" t="s">
        <v>67</v>
      </c>
      <c r="B50" s="176" t="e">
        <f>NA()</f>
        <v>#N/A</v>
      </c>
      <c r="C50" s="176">
        <f>IF(ISNUMBER('実質公債費比率（分子）の構造'!K$53),'実質公債費比率（分子）の構造'!K$53,NA())</f>
        <v>128</v>
      </c>
      <c r="D50" s="176" t="e">
        <f>NA()</f>
        <v>#N/A</v>
      </c>
      <c r="E50" s="176" t="e">
        <f>NA()</f>
        <v>#N/A</v>
      </c>
      <c r="F50" s="176">
        <f>IF(ISNUMBER('実質公債費比率（分子）の構造'!L$53),'実質公債費比率（分子）の構造'!L$53,NA())</f>
        <v>158</v>
      </c>
      <c r="G50" s="176" t="e">
        <f>NA()</f>
        <v>#N/A</v>
      </c>
      <c r="H50" s="176" t="e">
        <f>NA()</f>
        <v>#N/A</v>
      </c>
      <c r="I50" s="176">
        <f>IF(ISNUMBER('実質公債費比率（分子）の構造'!M$53),'実質公債費比率（分子）の構造'!M$53,NA())</f>
        <v>148</v>
      </c>
      <c r="J50" s="176" t="e">
        <f>NA()</f>
        <v>#N/A</v>
      </c>
      <c r="K50" s="176" t="e">
        <f>NA()</f>
        <v>#N/A</v>
      </c>
      <c r="L50" s="176">
        <f>IF(ISNUMBER('実質公債費比率（分子）の構造'!N$53),'実質公債費比率（分子）の構造'!N$53,NA())</f>
        <v>129</v>
      </c>
      <c r="M50" s="176" t="e">
        <f>NA()</f>
        <v>#N/A</v>
      </c>
      <c r="N50" s="176" t="e">
        <f>NA()</f>
        <v>#N/A</v>
      </c>
      <c r="O50" s="176">
        <f>IF(ISNUMBER('実質公債費比率（分子）の構造'!O$53),'実質公債費比率（分子）の構造'!O$53,NA())</f>
        <v>166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3486</v>
      </c>
      <c r="E56" s="175"/>
      <c r="F56" s="175"/>
      <c r="G56" s="175">
        <f>'将来負担比率（分子）の構造'!J$52</f>
        <v>3348</v>
      </c>
      <c r="H56" s="175"/>
      <c r="I56" s="175"/>
      <c r="J56" s="175">
        <f>'将来負担比率（分子）の構造'!K$52</f>
        <v>3240</v>
      </c>
      <c r="K56" s="175"/>
      <c r="L56" s="175"/>
      <c r="M56" s="175">
        <f>'将来負担比率（分子）の構造'!L$52</f>
        <v>3217</v>
      </c>
      <c r="N56" s="175"/>
      <c r="O56" s="175"/>
      <c r="P56" s="175">
        <f>'将来負担比率（分子）の構造'!M$52</f>
        <v>3049</v>
      </c>
    </row>
    <row r="57" spans="1:16" x14ac:dyDescent="0.15">
      <c r="A57" s="175" t="s">
        <v>42</v>
      </c>
      <c r="B57" s="175"/>
      <c r="C57" s="175"/>
      <c r="D57" s="175">
        <f>'将来負担比率（分子）の構造'!I$51</f>
        <v>280</v>
      </c>
      <c r="E57" s="175"/>
      <c r="F57" s="175"/>
      <c r="G57" s="175">
        <f>'将来負担比率（分子）の構造'!J$51</f>
        <v>203</v>
      </c>
      <c r="H57" s="175"/>
      <c r="I57" s="175"/>
      <c r="J57" s="175">
        <f>'将来負担比率（分子）の構造'!K$51</f>
        <v>190</v>
      </c>
      <c r="K57" s="175"/>
      <c r="L57" s="175"/>
      <c r="M57" s="175">
        <f>'将来負担比率（分子）の構造'!L$51</f>
        <v>208</v>
      </c>
      <c r="N57" s="175"/>
      <c r="O57" s="175"/>
      <c r="P57" s="175">
        <f>'将来負担比率（分子）の構造'!M$51</f>
        <v>200</v>
      </c>
    </row>
    <row r="58" spans="1:16" x14ac:dyDescent="0.15">
      <c r="A58" s="175" t="s">
        <v>41</v>
      </c>
      <c r="B58" s="175"/>
      <c r="C58" s="175"/>
      <c r="D58" s="175">
        <f>'将来負担比率（分子）の構造'!I$50</f>
        <v>3275</v>
      </c>
      <c r="E58" s="175"/>
      <c r="F58" s="175"/>
      <c r="G58" s="175">
        <f>'将来負担比率（分子）の構造'!J$50</f>
        <v>3447</v>
      </c>
      <c r="H58" s="175"/>
      <c r="I58" s="175"/>
      <c r="J58" s="175">
        <f>'将来負担比率（分子）の構造'!K$50</f>
        <v>3412</v>
      </c>
      <c r="K58" s="175"/>
      <c r="L58" s="175"/>
      <c r="M58" s="175">
        <f>'将来負担比率（分子）の構造'!L$50</f>
        <v>3264</v>
      </c>
      <c r="N58" s="175"/>
      <c r="O58" s="175"/>
      <c r="P58" s="175">
        <f>'将来負担比率（分子）の構造'!M$50</f>
        <v>3590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297</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f>'将来負担比率（分子）の構造'!M$45</f>
        <v>381</v>
      </c>
      <c r="O62" s="175"/>
      <c r="P62" s="175"/>
    </row>
    <row r="63" spans="1:16" x14ac:dyDescent="0.15">
      <c r="A63" s="175" t="s">
        <v>34</v>
      </c>
      <c r="B63" s="175">
        <f>'将来負担比率（分子）の構造'!I$44</f>
        <v>70</v>
      </c>
      <c r="C63" s="175"/>
      <c r="D63" s="175"/>
      <c r="E63" s="175">
        <f>'将来負担比率（分子）の構造'!J$44</f>
        <v>44</v>
      </c>
      <c r="F63" s="175"/>
      <c r="G63" s="175"/>
      <c r="H63" s="175">
        <f>'将来負担比率（分子）の構造'!K$44</f>
        <v>36</v>
      </c>
      <c r="I63" s="175"/>
      <c r="J63" s="175"/>
      <c r="K63" s="175">
        <f>'将来負担比率（分子）の構造'!L$44</f>
        <v>27</v>
      </c>
      <c r="L63" s="175"/>
      <c r="M63" s="175"/>
      <c r="N63" s="175">
        <f>'将来負担比率（分子）の構造'!M$44</f>
        <v>16</v>
      </c>
      <c r="O63" s="175"/>
      <c r="P63" s="175"/>
    </row>
    <row r="64" spans="1:16" x14ac:dyDescent="0.15">
      <c r="A64" s="175" t="s">
        <v>33</v>
      </c>
      <c r="B64" s="175">
        <f>'将来負担比率（分子）の構造'!I$43</f>
        <v>303</v>
      </c>
      <c r="C64" s="175"/>
      <c r="D64" s="175"/>
      <c r="E64" s="175">
        <f>'将来負担比率（分子）の構造'!J$43</f>
        <v>305</v>
      </c>
      <c r="F64" s="175"/>
      <c r="G64" s="175"/>
      <c r="H64" s="175">
        <f>'将来負担比率（分子）の構造'!K$43</f>
        <v>236</v>
      </c>
      <c r="I64" s="175"/>
      <c r="J64" s="175"/>
      <c r="K64" s="175">
        <f>'将来負担比率（分子）の構造'!L$43</f>
        <v>240</v>
      </c>
      <c r="L64" s="175"/>
      <c r="M64" s="175"/>
      <c r="N64" s="175">
        <f>'将来負担比率（分子）の構造'!M$43</f>
        <v>233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f>'将来負担比率（分子）の構造'!L$42</f>
        <v>833</v>
      </c>
      <c r="L65" s="175"/>
      <c r="M65" s="175"/>
      <c r="N65" s="175">
        <f>'将来負担比率（分子）の構造'!M$42</f>
        <v>42</v>
      </c>
      <c r="O65" s="175"/>
      <c r="P65" s="175"/>
    </row>
    <row r="66" spans="1:16" x14ac:dyDescent="0.15">
      <c r="A66" s="175" t="s">
        <v>31</v>
      </c>
      <c r="B66" s="175">
        <f>'将来負担比率（分子）の構造'!I$41</f>
        <v>4769</v>
      </c>
      <c r="C66" s="175"/>
      <c r="D66" s="175"/>
      <c r="E66" s="175">
        <f>'将来負担比率（分子）の構造'!J$41</f>
        <v>4562</v>
      </c>
      <c r="F66" s="175"/>
      <c r="G66" s="175"/>
      <c r="H66" s="175">
        <f>'将来負担比率（分子）の構造'!K$41</f>
        <v>4524</v>
      </c>
      <c r="I66" s="175"/>
      <c r="J66" s="175"/>
      <c r="K66" s="175">
        <f>'将来負担比率（分子）の構造'!L$41</f>
        <v>5078</v>
      </c>
      <c r="L66" s="175"/>
      <c r="M66" s="175"/>
      <c r="N66" s="175">
        <f>'将来負担比率（分子）の構造'!M$41</f>
        <v>5001</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820</v>
      </c>
      <c r="C72" s="179">
        <f>基金残高に係る経年分析!G55</f>
        <v>641</v>
      </c>
      <c r="D72" s="179">
        <f>基金残高に係る経年分析!H55</f>
        <v>935</v>
      </c>
    </row>
    <row r="73" spans="1:16" x14ac:dyDescent="0.15">
      <c r="A73" s="178" t="s">
        <v>74</v>
      </c>
      <c r="B73" s="179">
        <f>基金残高に係る経年分析!F56</f>
        <v>37</v>
      </c>
      <c r="C73" s="179">
        <f>基金残高に係る経年分析!G56</f>
        <v>37</v>
      </c>
      <c r="D73" s="179">
        <f>基金残高に係る経年分析!H56</f>
        <v>37</v>
      </c>
    </row>
    <row r="74" spans="1:16" x14ac:dyDescent="0.15">
      <c r="A74" s="178" t="s">
        <v>75</v>
      </c>
      <c r="B74" s="179">
        <f>基金残高に係る経年分析!F57</f>
        <v>2550</v>
      </c>
      <c r="C74" s="179">
        <f>基金残高に係る経年分析!G57</f>
        <v>2623</v>
      </c>
      <c r="D74" s="179">
        <f>基金残高に係る経年分析!H57</f>
        <v>2689</v>
      </c>
    </row>
  </sheetData>
  <sheetProtection algorithmName="SHA-512" hashValue="UNnJH3sPVZPTEaFF2wD2vuLSbWBG3uYBaIrekZoFAu+8q3AWnbapTRGi/kzw6u2LiHgw1KW/bHbg+4bu44XOEw==" saltValue="7ZuXAH0gc5SfzgJK05CI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2025-02-19T05:46:06Z</dcterms:created>
  <dcterms:modified xsi:type="dcterms:W3CDTF">2025-03-11T06:42:32Z</dcterms:modified>
  <cp:category/>
</cp:coreProperties>
</file>