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ser\Desktop\財政状況資料集\財政状況資料\R5資料\"/>
    </mc:Choice>
  </mc:AlternateContent>
  <xr:revisionPtr revIDLastSave="0" documentId="13_ncr:1_{E9E7216F-E31B-47FA-8F58-F8A303F4DFE0}" xr6:coauthVersionLast="36" xr6:coauthVersionMax="36" xr10:uidLastSave="{00000000-0000-0000-0000-000000000000}"/>
  <bookViews>
    <workbookView xWindow="0" yWindow="0" windowWidth="28800" windowHeight="12135"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U36" i="10"/>
  <c r="C36" i="10"/>
  <c r="CO35" i="10"/>
  <c r="BW35" i="10"/>
  <c r="AM35" i="10"/>
  <c r="C35" i="10"/>
  <c r="CO34" i="10"/>
  <c r="BW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alcChain>
</file>

<file path=xl/sharedStrings.xml><?xml version="1.0" encoding="utf-8"?>
<sst xmlns="http://schemas.openxmlformats.org/spreadsheetml/2006/main" count="1092" uniqueCount="596">
  <si>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</si>
  <si>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</si>
  <si>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</si>
  <si>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</si>
  <si>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</si>
  <si>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</si>
  <si>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</si>
  <si>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</si>
  <si>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</si>
  <si>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</si>
  <si>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</si>
  <si>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</si>
  <si>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</si>
  <si>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</si>
  <si>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</si>
  <si>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</si>
  <si>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</si>
  <si>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</si>
  <si>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</si>
  <si>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</si>
  <si>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</si>
  <si>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</si>
  <si>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</si>
  <si>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</si>
  <si>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</si>
  <si>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</si>
  <si>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</si>
  <si>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</si>
  <si>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</si>
  <si>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</si>
  <si>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</si>
  <si>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</si>
  <si>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</si>
  <si>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</si>
  <si>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</si>
  <si>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</si>
  <si>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</si>
  <si>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</si>
  <si>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</si>
  <si>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</si>
  <si>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</si>
  <si>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</si>
  <si>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</si>
  <si>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</si>
  <si>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</si>
  <si>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</si>
  <si>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</si>
  <si>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</si>
  <si>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</si>
  <si>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</si>
  <si>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</si>
  <si>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</si>
  <si>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</si>
  <si>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</si>
  <si>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</si>
  <si>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</si>
  <si>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</si>
  <si>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</si>
  <si>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</si>
  <si>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</si>
  <si>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</si>
  <si>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</si>
  <si>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</si>
  <si>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</si>
  <si>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</si>
  <si>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</si>
  <si>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</si>
  <si>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</si>
  <si>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</si>
  <si>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</si>
  <si>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</si>
  <si>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</si>
  <si>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</si>
  <si>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</si>
  <si>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</si>
  <si>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</si>
  <si>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</si>
  <si>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</si>
  <si>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</si>
  <si>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</si>
  <si>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</si>
  <si>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</si>
  <si>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</si>
  <si>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</si>
  <si>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</si>
  <si>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</si>
  <si>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</si>
  <si>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</si>
  <si>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</si>
  <si>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</si>
  <si>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</si>
  <si>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</si>
  <si>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</si>
  <si>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</si>
  <si>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</si>
  <si>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</si>
  <si>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</si>
  <si>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</si>
  <si>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</si>
  <si>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</si>
  <si>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伊平屋村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</si>
  <si>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</si>
  <si>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</si>
  <si>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</si>
  <si>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</si>
  <si>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</si>
  <si>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</si>
  <si>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</si>
  <si>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</si>
  <si>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</si>
  <si>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</si>
  <si>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</si>
  <si>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</si>
  <si>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</si>
  <si>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</si>
  <si>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</si>
  <si>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</si>
  <si>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</si>
  <si>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</si>
  <si>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</si>
  <si>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</si>
  <si>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</si>
  <si>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</si>
  <si>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</si>
  <si>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</si>
  <si>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</si>
  <si>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</si>
  <si>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</si>
  <si>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</si>
  <si>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</si>
  <si>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</si>
  <si>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</si>
  <si>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</si>
  <si>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</si>
  <si>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</si>
  <si>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</si>
  <si>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</si>
  <si>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</si>
  <si>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</si>
  <si>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</si>
  <si>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</si>
  <si>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</si>
  <si>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</si>
  <si>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</si>
  <si>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</si>
  <si>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</si>
  <si>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</si>
  <si>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</si>
  <si>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</si>
  <si>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</si>
  <si>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</si>
  <si>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</si>
  <si>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</si>
  <si>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</si>
  <si>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船舶運航事業特別会計</t>
    <phoneticPr fontId="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</si>
  <si>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</si>
  <si>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</si>
  <si>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</si>
  <si>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</si>
  <si>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</si>
  <si>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</si>
  <si>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水道事業特別会計</t>
    <phoneticPr fontId="5"/>
  </si>
  <si>
    <t>-</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</si>
  <si>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</si>
  <si>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</si>
  <si>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</si>
  <si>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</si>
  <si>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</si>
  <si>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</si>
  <si>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</si>
  <si>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</si>
  <si>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</si>
  <si>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</si>
  <si>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</si>
  <si>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</si>
  <si>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</si>
  <si>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</si>
  <si>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</si>
  <si>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</si>
  <si>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</si>
  <si>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</si>
  <si>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</si>
  <si>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</si>
  <si>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</si>
  <si>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</si>
  <si>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</si>
  <si>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</si>
  <si>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</si>
  <si>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</si>
  <si>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</si>
  <si>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</si>
  <si>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</si>
  <si>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</si>
  <si>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</si>
  <si>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</si>
  <si>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</si>
  <si>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</si>
  <si>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</si>
  <si>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</si>
  <si>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</si>
  <si>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</si>
  <si>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</si>
  <si>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</si>
  <si>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</si>
  <si>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</si>
  <si>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</si>
  <si>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</si>
  <si>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</si>
  <si>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</si>
  <si>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</si>
  <si>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</si>
  <si>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</si>
  <si>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</si>
  <si>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</si>
  <si>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</si>
  <si>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</si>
  <si>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</si>
  <si>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</si>
  <si>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</si>
  <si>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</si>
  <si>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沖縄県伊平屋村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</si>
  <si>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</si>
  <si>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</si>
  <si>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</si>
  <si>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</si>
  <si>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</si>
  <si>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</si>
  <si>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</si>
  <si>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</si>
  <si>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</si>
  <si>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</si>
  <si>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</si>
  <si>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</si>
  <si>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</si>
  <si>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</si>
  <si>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</si>
  <si>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</si>
  <si>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</si>
  <si>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</si>
  <si>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</si>
  <si>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</si>
  <si>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</si>
  <si>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</si>
  <si>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</si>
  <si>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</si>
  <si>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</si>
  <si>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</si>
  <si>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</si>
  <si>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</si>
  <si>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</si>
  <si>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</si>
  <si>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</si>
  <si>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</si>
  <si>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</si>
  <si>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</si>
  <si>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</si>
  <si>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</si>
  <si>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</si>
  <si>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</si>
  <si>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</si>
  <si>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</si>
  <si>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</si>
  <si>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</si>
  <si>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</si>
  <si>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</si>
  <si>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</si>
  <si>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</si>
  <si>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</si>
  <si>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</si>
  <si>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</si>
  <si>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</si>
  <si>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</si>
  <si>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</si>
  <si>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</si>
  <si>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</si>
  <si>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</si>
  <si>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</si>
  <si>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</si>
  <si>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</si>
  <si>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</si>
  <si>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</si>
  <si>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</si>
  <si>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</si>
  <si>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</si>
  <si>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</si>
  <si>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</si>
  <si>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</si>
  <si>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</si>
  <si>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</si>
  <si>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</si>
  <si>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</si>
  <si>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</si>
  <si>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</si>
  <si>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</si>
  <si>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</si>
  <si>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</si>
  <si>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</si>
  <si>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</si>
  <si>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</si>
  <si>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</si>
  <si>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</si>
  <si>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</si>
  <si>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</si>
  <si>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</si>
  <si>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</si>
  <si>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</si>
  <si>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</si>
  <si>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</si>
  <si>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</si>
  <si>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</si>
  <si>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</si>
  <si>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</si>
  <si>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</si>
  <si>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</si>
  <si>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</si>
  <si>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</si>
  <si>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</si>
  <si>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</si>
  <si>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</si>
  <si>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</si>
  <si>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</si>
  <si>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</si>
  <si>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</si>
  <si>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</si>
  <si>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</si>
  <si>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</si>
  <si>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</si>
  <si>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</si>
  <si>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</si>
  <si>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</si>
  <si>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</si>
  <si>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</si>
  <si>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</si>
  <si>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</si>
  <si>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</si>
  <si>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</si>
  <si>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</si>
  <si>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</si>
  <si>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交通</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</si>
  <si>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</si>
  <si>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</si>
  <si>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</si>
  <si>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</si>
  <si>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</si>
  <si>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</si>
  <si>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</si>
  <si>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</si>
  <si>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</si>
  <si>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</si>
  <si>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</si>
  <si>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</si>
  <si>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</si>
  <si>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</si>
  <si>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</si>
  <si>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</si>
  <si>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</si>
  <si>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</si>
  <si>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</si>
  <si>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</si>
  <si>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</si>
  <si>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</si>
  <si>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</si>
  <si>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</si>
  <si>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</si>
  <si>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</si>
  <si>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</si>
  <si>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</si>
  <si>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</si>
  <si>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</si>
  <si>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</si>
  <si>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</si>
  <si>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</si>
  <si>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</si>
  <si>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沖縄県伊平屋村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</si>
  <si>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</si>
  <si>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</si>
  <si>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</si>
  <si>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</si>
  <si>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</si>
  <si>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</si>
  <si>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</si>
  <si>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</si>
  <si>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</si>
  <si>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</si>
  <si>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</si>
  <si>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</si>
  <si>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</si>
  <si>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</si>
  <si>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</si>
  <si>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</si>
  <si>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</si>
  <si>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</si>
  <si>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</si>
  <si>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</si>
  <si>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</si>
  <si>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</si>
  <si>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</si>
  <si>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</si>
  <si>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</si>
  <si>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</si>
  <si>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</si>
  <si>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</si>
  <si>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</si>
  <si>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</si>
  <si>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</si>
  <si>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</si>
  <si>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</si>
  <si>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</si>
  <si>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</si>
  <si>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</si>
  <si>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船舶運航事業特別会計</t>
    <phoneticPr fontId="5"/>
  </si>
  <si>
    <t>法適用企業</t>
    <phoneticPr fontId="5"/>
  </si>
  <si>
    <t>水道事業特別会計</t>
    <phoneticPr fontId="5"/>
  </si>
  <si>
    <t>法非適用企業</t>
    <phoneticPr fontId="5"/>
  </si>
  <si>
    <t>農業集落排水事業特別会計</t>
    <phoneticPr fontId="5"/>
  </si>
  <si>
    <t>法非適用企業</t>
    <phoneticPr fontId="5"/>
  </si>
  <si>
    <t>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</si>
  <si>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</si>
  <si>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</si>
  <si>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</si>
  <si>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</si>
  <si>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</si>
  <si>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</si>
  <si>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</si>
  <si>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</si>
  <si>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</si>
  <si>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</si>
  <si>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</si>
  <si>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</si>
  <si>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</si>
  <si>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</si>
  <si>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</si>
  <si>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</si>
  <si>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</si>
  <si>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</si>
  <si>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</si>
  <si>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</si>
  <si>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</si>
  <si>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</si>
  <si>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</si>
  <si>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</si>
  <si>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</si>
  <si>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</si>
  <si>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</si>
  <si>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</si>
  <si>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</si>
  <si>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</si>
  <si>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</si>
  <si>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</si>
  <si>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</si>
  <si>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</si>
  <si>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</si>
  <si>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</si>
  <si>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</si>
  <si>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</si>
  <si>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</si>
  <si>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</si>
  <si>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</si>
  <si>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</si>
  <si>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</si>
  <si>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</si>
  <si>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</si>
  <si>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</si>
  <si>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</si>
  <si>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</si>
  <si>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</si>
  <si>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</si>
  <si>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</si>
  <si>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</si>
  <si>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</si>
  <si>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</si>
  <si>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</si>
  <si>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</si>
  <si>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</si>
  <si>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</si>
  <si>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</si>
  <si>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</si>
  <si>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</si>
  <si>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</si>
  <si>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</si>
  <si>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</si>
  <si>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船舶運航事業特別会計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</si>
  <si>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</si>
  <si>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</si>
  <si>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</si>
  <si>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</si>
  <si>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</si>
  <si>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</si>
  <si>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</si>
  <si>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</si>
  <si>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</si>
  <si>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</si>
  <si>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</si>
  <si>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</si>
  <si>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</si>
  <si>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</si>
  <si>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</si>
  <si>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</si>
  <si>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</si>
  <si>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</si>
  <si>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</si>
  <si>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</si>
  <si>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</si>
  <si>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</si>
  <si>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</si>
  <si>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</si>
  <si>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</si>
  <si>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</si>
  <si>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</si>
  <si>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</si>
  <si>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</si>
  <si>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</si>
  <si>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</si>
  <si>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</si>
  <si>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</si>
  <si>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</si>
  <si>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</si>
  <si>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</si>
  <si>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</si>
  <si>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</si>
  <si>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</si>
  <si>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</si>
  <si>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</si>
  <si>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</si>
  <si>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</si>
  <si>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</si>
  <si>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</si>
  <si>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</si>
  <si>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</si>
  <si>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</si>
  <si>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</si>
  <si>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</si>
  <si>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</si>
  <si>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</si>
  <si>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</si>
  <si>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</si>
  <si>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</si>
  <si>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</si>
  <si>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</si>
  <si>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</si>
  <si>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</si>
  <si>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</si>
  <si>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</si>
  <si>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</si>
  <si>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</si>
  <si>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</si>
  <si>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</si>
  <si>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</si>
  <si>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</si>
  <si>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</si>
  <si>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</si>
  <si>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</si>
  <si>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</si>
  <si>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</si>
  <si>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</si>
  <si>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</si>
  <si>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</si>
  <si>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</si>
  <si>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</si>
  <si>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</si>
  <si>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</si>
  <si>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</si>
  <si>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</si>
  <si>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</si>
  <si>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</si>
  <si>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</si>
  <si>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</si>
  <si>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</si>
  <si>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3.03</t>
  </si>
  <si>
    <t>▲ 7.00</t>
  </si>
  <si>
    <t>▲ 0.54</t>
  </si>
  <si>
    <t>▲ 2.25</t>
  </si>
  <si>
    <t>船舶運航事業特別会計</t>
  </si>
  <si>
    <t>▲ 1.70</t>
  </si>
  <si>
    <t>▲ 7.84</t>
  </si>
  <si>
    <t>▲ 5.20</t>
  </si>
  <si>
    <t>水道事業特別会計</t>
  </si>
  <si>
    <t>▲ 0.26</t>
  </si>
  <si>
    <t>一般会計</t>
  </si>
  <si>
    <t>農業集落排水事業特別会計</t>
  </si>
  <si>
    <t>港湾整備事業特別会計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</si>
  <si>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</si>
  <si>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</si>
  <si>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</si>
  <si>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</si>
  <si>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</si>
  <si>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</si>
  <si>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</si>
  <si>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</si>
  <si>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</si>
  <si>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</si>
  <si>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伊平屋村企業版ふるさと納税基金(R04年度末現在))</t>
    <phoneticPr fontId="5"/>
  </si>
  <si>
    <t>美ら島応援基金（ふるさと納税）(R04年度末現在))</t>
    <phoneticPr fontId="2"/>
  </si>
  <si>
    <t>育英基金積立金(R04年度末現在))</t>
    <phoneticPr fontId="2"/>
  </si>
  <si>
    <t>産業振興総合推進対策資金貸付基金(R04年度末現在))</t>
    <phoneticPr fontId="5"/>
  </si>
  <si>
    <t>美ら島応援基金（コープネット）(R04年度末現在))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</si>
</sst>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277467</c:v>
                </c:pt>
                <c:pt idx="4">
                  <c:v>282256</c:v>
                </c:pt>
              </c:numCache>
            </c:numRef>
          </c:val>
          <c:smooth val="0"/>
          <c:extLst>
            <c:ext xmlns:c16="http://schemas.microsoft.com/office/drawing/2014/chart" uri="{C3380CC4-5D6E-409C-BE32-E72D297353CC}">
              <c16:uniqueId val="{00000000-B3B7-4E60-803C-6E84A953EF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2237383</c:v>
                </c:pt>
                <c:pt idx="1">
                  <c:v>2046031</c:v>
                </c:pt>
                <c:pt idx="2">
                  <c:v>1728839</c:v>
                </c:pt>
                <c:pt idx="3">
                  <c:v>477214</c:v>
                </c:pt>
                <c:pt idx="4">
                  <c:v>1285387</c:v>
                </c:pt>
              </c:numCache>
            </c:numRef>
          </c:val>
          <c:smooth val="0"/>
          <c:extLst>
            <c:ext xmlns:c16="http://schemas.microsoft.com/office/drawing/2014/chart" uri="{C3380CC4-5D6E-409C-BE32-E72D297353CC}">
              <c16:uniqueId val="{00000001-B3B7-4E60-803C-6E84A953EF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7.7</c:v>
                </c:pt>
                <c:pt idx="1">
                  <c:v>13.66</c:v>
                </c:pt>
                <c:pt idx="2">
                  <c:v>24.4</c:v>
                </c:pt>
                <c:pt idx="3">
                  <c:v>22.64</c:v>
                </c:pt>
                <c:pt idx="4">
                  <c:v>18.88</c:v>
                </c:pt>
              </c:numCache>
            </c:numRef>
          </c:val>
          <c:extLst>
            <c:ext xmlns:c16="http://schemas.microsoft.com/office/drawing/2014/chart" uri="{C3380CC4-5D6E-409C-BE32-E72D297353CC}">
              <c16:uniqueId val="{00000000-9798-47F4-9907-B74A1E3FA7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28.84</c:v>
                </c:pt>
                <c:pt idx="1">
                  <c:v>17.03</c:v>
                </c:pt>
                <c:pt idx="2">
                  <c:v>16.96</c:v>
                </c:pt>
                <c:pt idx="3">
                  <c:v>13.63</c:v>
                </c:pt>
                <c:pt idx="4">
                  <c:v>15.26</c:v>
                </c:pt>
              </c:numCache>
            </c:numRef>
          </c:val>
          <c:extLst>
            <c:ext xmlns:c16="http://schemas.microsoft.com/office/drawing/2014/chart" uri="{C3380CC4-5D6E-409C-BE32-E72D297353CC}">
              <c16:uniqueId val="{00000001-9798-47F4-9907-B74A1E3FA7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-3.03</c:v>
                </c:pt>
                <c:pt idx="1">
                  <c:v>-7</c:v>
                </c:pt>
                <c:pt idx="2">
                  <c:v>12.53</c:v>
                </c:pt>
                <c:pt idx="3">
                  <c:v>-0.54</c:v>
                </c:pt>
                <c:pt idx="4">
                  <c:v>-2.25</c:v>
                </c:pt>
              </c:numCache>
            </c:numRef>
          </c:val>
          <c:smooth val="0"/>
          <c:extLst>
            <c:ext xmlns:c16="http://schemas.microsoft.com/office/drawing/2014/chart" uri="{C3380CC4-5D6E-409C-BE32-E72D297353CC}">
              <c16:uniqueId val="{00000002-9798-47F4-9907-B74A1E3FA7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AC5-4A84-BC70-0BFD1C16C2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C5-4A84-BC70-0BFD1C16C21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C5-4A84-BC70-0BFD1C16C21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3AC5-4A84-BC70-0BFD1C16C21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0.67</c:v>
                </c:pt>
                <c:pt idx="2">
                  <c:v>#N/A</c:v>
                </c:pt>
                <c:pt idx="3">
                  <c:v>0.46</c:v>
                </c:pt>
                <c:pt idx="4">
                  <c:v>#N/A</c:v>
                </c:pt>
                <c:pt idx="5">
                  <c:v>0.26</c:v>
                </c:pt>
                <c:pt idx="6">
                  <c:v>#N/A</c:v>
                </c:pt>
                <c:pt idx="7">
                  <c:v>0.45</c:v>
                </c:pt>
                <c:pt idx="8">
                  <c:v>#N/A</c:v>
                </c:pt>
                <c:pt idx="9">
                  <c:v>0.06</c:v>
                </c:pt>
              </c:numCache>
            </c:numRef>
          </c:val>
          <c:extLst>
            <c:ext xmlns:c16="http://schemas.microsoft.com/office/drawing/2014/chart" uri="{C3380CC4-5D6E-409C-BE32-E72D297353CC}">
              <c16:uniqueId val="{00000004-3AC5-4A84-BC70-0BFD1C16C21F}"/>
            </c:ext>
          </c:extLst>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0.14000000000000001</c:v>
                </c:pt>
                <c:pt idx="4">
                  <c:v>#N/A</c:v>
                </c:pt>
                <c:pt idx="5">
                  <c:v>0.51</c:v>
                </c:pt>
                <c:pt idx="6">
                  <c:v>#N/A</c:v>
                </c:pt>
                <c:pt idx="7">
                  <c:v>0.23</c:v>
                </c:pt>
                <c:pt idx="8">
                  <c:v>#N/A</c:v>
                </c:pt>
                <c:pt idx="9">
                  <c:v>0.34</c:v>
                </c:pt>
              </c:numCache>
            </c:numRef>
          </c:val>
          <c:extLst>
            <c:ext xmlns:c16="http://schemas.microsoft.com/office/drawing/2014/chart" uri="{C3380CC4-5D6E-409C-BE32-E72D297353CC}">
              <c16:uniqueId val="{00000005-3AC5-4A84-BC70-0BFD1C16C21F}"/>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0.21</c:v>
                </c:pt>
                <c:pt idx="2">
                  <c:v>#N/A</c:v>
                </c:pt>
                <c:pt idx="3">
                  <c:v>0.38</c:v>
                </c:pt>
                <c:pt idx="4">
                  <c:v>#N/A</c:v>
                </c:pt>
                <c:pt idx="5">
                  <c:v>0.24</c:v>
                </c:pt>
                <c:pt idx="6">
                  <c:v>#N/A</c:v>
                </c:pt>
                <c:pt idx="7">
                  <c:v>0.93</c:v>
                </c:pt>
                <c:pt idx="8">
                  <c:v>#N/A</c:v>
                </c:pt>
                <c:pt idx="9">
                  <c:v>1.05</c:v>
                </c:pt>
              </c:numCache>
            </c:numRef>
          </c:val>
          <c:extLst>
            <c:ext xmlns:c16="http://schemas.microsoft.com/office/drawing/2014/chart" uri="{C3380CC4-5D6E-409C-BE32-E72D297353CC}">
              <c16:uniqueId val="{00000006-3AC5-4A84-BC70-0BFD1C16C21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7.69</c:v>
                </c:pt>
                <c:pt idx="2">
                  <c:v>#N/A</c:v>
                </c:pt>
                <c:pt idx="3">
                  <c:v>13.66</c:v>
                </c:pt>
                <c:pt idx="4">
                  <c:v>#N/A</c:v>
                </c:pt>
                <c:pt idx="5">
                  <c:v>24.4</c:v>
                </c:pt>
                <c:pt idx="6">
                  <c:v>#N/A</c:v>
                </c:pt>
                <c:pt idx="7">
                  <c:v>22.64</c:v>
                </c:pt>
                <c:pt idx="8">
                  <c:v>#N/A</c:v>
                </c:pt>
                <c:pt idx="9">
                  <c:v>18.87</c:v>
                </c:pt>
              </c:numCache>
            </c:numRef>
          </c:val>
          <c:extLst>
            <c:ext xmlns:c16="http://schemas.microsoft.com/office/drawing/2014/chart" uri="{C3380CC4-5D6E-409C-BE32-E72D297353CC}">
              <c16:uniqueId val="{00000007-3AC5-4A84-BC70-0BFD1C16C21F}"/>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0.78</c:v>
                </c:pt>
                <c:pt idx="2">
                  <c:v>#N/A</c:v>
                </c:pt>
                <c:pt idx="3">
                  <c:v>0.3</c:v>
                </c:pt>
                <c:pt idx="4">
                  <c:v>#N/A</c:v>
                </c:pt>
                <c:pt idx="5">
                  <c:v>0.21</c:v>
                </c:pt>
                <c:pt idx="6">
                  <c:v>#N/A</c:v>
                </c:pt>
                <c:pt idx="7">
                  <c:v>0.43</c:v>
                </c:pt>
                <c:pt idx="8">
                  <c:v>0.26</c:v>
                </c:pt>
                <c:pt idx="9">
                  <c:v>#N/A</c:v>
                </c:pt>
              </c:numCache>
            </c:numRef>
          </c:val>
          <c:extLst>
            <c:ext xmlns:c16="http://schemas.microsoft.com/office/drawing/2014/chart" uri="{C3380CC4-5D6E-409C-BE32-E72D297353CC}">
              <c16:uniqueId val="{00000008-3AC5-4A84-BC70-0BFD1C16C21F}"/>
            </c:ext>
          </c:extLst>
        </c:ser>
        <c:ser>
          <c:idx val="9"/>
          <c:order val="9"/>
          <c:tx>
            <c:strRef>
              <c:f>データシート!$A$36</c:f>
              <c:strCache>
                <c:ptCount val="1"/>
                <c:pt idx="0">
                  <c:v>船舶運航事業特別会計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3.64</c:v>
                </c:pt>
                <c:pt idx="2">
                  <c:v>#N/A</c:v>
                </c:pt>
                <c:pt idx="3">
                  <c:v>1.51</c:v>
                </c:pt>
                <c:pt idx="4">
                  <c:v>1.7</c:v>
                </c:pt>
                <c:pt idx="5">
                  <c:v>#N/A</c:v>
                </c:pt>
                <c:pt idx="6">
                  <c:v>7.84</c:v>
                </c:pt>
                <c:pt idx="7">
                  <c:v>#N/A</c:v>
                </c:pt>
                <c:pt idx="8">
                  <c:v>5.2</c:v>
                </c:pt>
                <c:pt idx="9">
                  <c:v>#N/A</c:v>
                </c:pt>
              </c:numCache>
            </c:numRef>
          </c:val>
          <c:extLst>
            <c:ext xmlns:c16="http://schemas.microsoft.com/office/drawing/2014/chart" uri="{C3380CC4-5D6E-409C-BE32-E72D297353CC}">
              <c16:uniqueId val="{00000009-3AC5-4A84-BC70-0BFD1C16C2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219</c:v>
                </c:pt>
                <c:pt idx="5">
                  <c:v>213</c:v>
                </c:pt>
                <c:pt idx="8">
                  <c:v>231</c:v>
                </c:pt>
                <c:pt idx="11">
                  <c:v>278</c:v>
                </c:pt>
                <c:pt idx="14">
                  <c:v>306</c:v>
                </c:pt>
              </c:numCache>
            </c:numRef>
          </c:val>
          <c:extLst>
            <c:ext xmlns:c16="http://schemas.microsoft.com/office/drawing/2014/chart" uri="{C3380CC4-5D6E-409C-BE32-E72D297353CC}">
              <c16:uniqueId val="{00000000-72B5-4DC9-9AAF-7A9DD7FE3B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2</c:v>
                </c:pt>
                <c:pt idx="6">
                  <c:v>1</c:v>
                </c:pt>
                <c:pt idx="9">
                  <c:v>1</c:v>
                </c:pt>
                <c:pt idx="12">
                  <c:v>0</c:v>
                </c:pt>
              </c:numCache>
            </c:numRef>
          </c:val>
          <c:extLst>
            <c:ext xmlns:c16="http://schemas.microsoft.com/office/drawing/2014/chart" uri="{C3380CC4-5D6E-409C-BE32-E72D297353CC}">
              <c16:uniqueId val="{00000001-72B5-4DC9-9AAF-7A9DD7FE3B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2B5-4DC9-9AAF-7A9DD7FE3B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0</c:v>
                </c:pt>
                <c:pt idx="9">
                  <c:v>0</c:v>
                </c:pt>
                <c:pt idx="12">
                  <c:v>1</c:v>
                </c:pt>
              </c:numCache>
            </c:numRef>
          </c:val>
          <c:extLst>
            <c:ext xmlns:c16="http://schemas.microsoft.com/office/drawing/2014/chart" uri="{C3380CC4-5D6E-409C-BE32-E72D297353CC}">
              <c16:uniqueId val="{00000003-72B5-4DC9-9AAF-7A9DD7FE3B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c:v>
                </c:pt>
                <c:pt idx="3">
                  <c:v>45</c:v>
                </c:pt>
                <c:pt idx="6">
                  <c:v>48</c:v>
                </c:pt>
                <c:pt idx="9">
                  <c:v>46</c:v>
                </c:pt>
                <c:pt idx="12">
                  <c:v>45</c:v>
                </c:pt>
              </c:numCache>
            </c:numRef>
          </c:val>
          <c:extLst>
            <c:ext xmlns:c16="http://schemas.microsoft.com/office/drawing/2014/chart" uri="{C3380CC4-5D6E-409C-BE32-E72D297353CC}">
              <c16:uniqueId val="{00000004-72B5-4DC9-9AAF-7A9DD7FE3B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B5-4DC9-9AAF-7A9DD7FE3B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B5-4DC9-9AAF-7A9DD7FE3B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225</c:v>
                </c:pt>
                <c:pt idx="3">
                  <c:v>210</c:v>
                </c:pt>
                <c:pt idx="6">
                  <c:v>200</c:v>
                </c:pt>
                <c:pt idx="9">
                  <c:v>268</c:v>
                </c:pt>
                <c:pt idx="12">
                  <c:v>313</c:v>
                </c:pt>
              </c:numCache>
            </c:numRef>
          </c:val>
          <c:extLst>
            <c:ext xmlns:c16="http://schemas.microsoft.com/office/drawing/2014/chart" uri="{C3380CC4-5D6E-409C-BE32-E72D297353CC}">
              <c16:uniqueId val="{00000007-72B5-4DC9-9AAF-7A9DD7FE3B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45</c:v>
                </c:pt>
                <c:pt idx="2">
                  <c:v>#N/A</c:v>
                </c:pt>
                <c:pt idx="3">
                  <c:v>#N/A</c:v>
                </c:pt>
                <c:pt idx="4">
                  <c:v>45</c:v>
                </c:pt>
                <c:pt idx="5">
                  <c:v>#N/A</c:v>
                </c:pt>
                <c:pt idx="6">
                  <c:v>#N/A</c:v>
                </c:pt>
                <c:pt idx="7">
                  <c:v>18</c:v>
                </c:pt>
                <c:pt idx="8">
                  <c:v>#N/A</c:v>
                </c:pt>
                <c:pt idx="9">
                  <c:v>#N/A</c:v>
                </c:pt>
                <c:pt idx="10">
                  <c:v>37</c:v>
                </c:pt>
                <c:pt idx="11">
                  <c:v>#N/A</c:v>
                </c:pt>
                <c:pt idx="12">
                  <c:v>#N/A</c:v>
                </c:pt>
                <c:pt idx="13">
                  <c:v>53</c:v>
                </c:pt>
                <c:pt idx="14">
                  <c:v>#N/A</c:v>
                </c:pt>
              </c:numCache>
            </c:numRef>
          </c:val>
          <c:smooth val="0"/>
          <c:extLst>
            <c:ext xmlns:c16="http://schemas.microsoft.com/office/drawing/2014/chart" uri="{C3380CC4-5D6E-409C-BE32-E72D297353CC}">
              <c16:uniqueId val="{00000008-72B5-4DC9-9AAF-7A9DD7FE3B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2257</c:v>
                </c:pt>
                <c:pt idx="5">
                  <c:v>2384</c:v>
                </c:pt>
                <c:pt idx="8">
                  <c:v>2561</c:v>
                </c:pt>
                <c:pt idx="11">
                  <c:v>2598</c:v>
                </c:pt>
                <c:pt idx="14">
                  <c:v>2680</c:v>
                </c:pt>
              </c:numCache>
            </c:numRef>
          </c:val>
          <c:extLst>
            <c:ext xmlns:c16="http://schemas.microsoft.com/office/drawing/2014/chart" uri="{C3380CC4-5D6E-409C-BE32-E72D297353CC}">
              <c16:uniqueId val="{00000000-3BA9-4454-B718-391A001FC7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161</c:v>
                </c:pt>
                <c:pt idx="5">
                  <c:v>141</c:v>
                </c:pt>
                <c:pt idx="8">
                  <c:v>138</c:v>
                </c:pt>
                <c:pt idx="11">
                  <c:v>154</c:v>
                </c:pt>
                <c:pt idx="14">
                  <c:v>172</c:v>
                </c:pt>
              </c:numCache>
            </c:numRef>
          </c:val>
          <c:extLst>
            <c:ext xmlns:c16="http://schemas.microsoft.com/office/drawing/2014/chart" uri="{C3380CC4-5D6E-409C-BE32-E72D297353CC}">
              <c16:uniqueId val="{00000001-3BA9-4454-B718-391A001FC7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378</c:v>
                </c:pt>
                <c:pt idx="5">
                  <c:v>231</c:v>
                </c:pt>
                <c:pt idx="8">
                  <c:v>243</c:v>
                </c:pt>
                <c:pt idx="11">
                  <c:v>260</c:v>
                </c:pt>
                <c:pt idx="14">
                  <c:v>237</c:v>
                </c:pt>
              </c:numCache>
            </c:numRef>
          </c:val>
          <c:extLst>
            <c:ext xmlns:c16="http://schemas.microsoft.com/office/drawing/2014/chart" uri="{C3380CC4-5D6E-409C-BE32-E72D297353CC}">
              <c16:uniqueId val="{00000002-3BA9-4454-B718-391A001FC7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A9-4454-B718-391A001FC7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A9-4454-B718-391A001FC7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A9-4454-B718-391A001FC7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69</c:v>
                </c:pt>
                <c:pt idx="3">
                  <c:v>40</c:v>
                </c:pt>
                <c:pt idx="6">
                  <c:v>26</c:v>
                </c:pt>
                <c:pt idx="9">
                  <c:v>4</c:v>
                </c:pt>
                <c:pt idx="12">
                  <c:v>0</c:v>
                </c:pt>
              </c:numCache>
            </c:numRef>
          </c:val>
          <c:extLst>
            <c:ext xmlns:c16="http://schemas.microsoft.com/office/drawing/2014/chart" uri="{C3380CC4-5D6E-409C-BE32-E72D297353CC}">
              <c16:uniqueId val="{00000006-3BA9-4454-B718-391A001FC7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c:v>
                </c:pt>
                <c:pt idx="3">
                  <c:v>3</c:v>
                </c:pt>
                <c:pt idx="6">
                  <c:v>3</c:v>
                </c:pt>
                <c:pt idx="9">
                  <c:v>2</c:v>
                </c:pt>
                <c:pt idx="12">
                  <c:v>1</c:v>
                </c:pt>
              </c:numCache>
            </c:numRef>
          </c:val>
          <c:extLst>
            <c:ext xmlns:c16="http://schemas.microsoft.com/office/drawing/2014/chart" uri="{C3380CC4-5D6E-409C-BE32-E72D297353CC}">
              <c16:uniqueId val="{00000007-3BA9-4454-B718-391A001FC7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286</c:v>
                </c:pt>
                <c:pt idx="3">
                  <c:v>384</c:v>
                </c:pt>
                <c:pt idx="6">
                  <c:v>539</c:v>
                </c:pt>
                <c:pt idx="9">
                  <c:v>532</c:v>
                </c:pt>
                <c:pt idx="12">
                  <c:v>575</c:v>
                </c:pt>
              </c:numCache>
            </c:numRef>
          </c:val>
          <c:extLst>
            <c:ext xmlns:c16="http://schemas.microsoft.com/office/drawing/2014/chart" uri="{C3380CC4-5D6E-409C-BE32-E72D297353CC}">
              <c16:uniqueId val="{00000008-3BA9-4454-B718-391A001FC7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BA9-4454-B718-391A001FC7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2929</c:v>
                </c:pt>
                <c:pt idx="3">
                  <c:v>3085</c:v>
                </c:pt>
                <c:pt idx="6">
                  <c:v>3404</c:v>
                </c:pt>
                <c:pt idx="9">
                  <c:v>3463</c:v>
                </c:pt>
                <c:pt idx="12">
                  <c:v>3587</c:v>
                </c:pt>
              </c:numCache>
            </c:numRef>
          </c:val>
          <c:extLst>
            <c:ext xmlns:c16="http://schemas.microsoft.com/office/drawing/2014/chart" uri="{C3380CC4-5D6E-409C-BE32-E72D297353CC}">
              <c16:uniqueId val="{0000000A-3BA9-4454-B718-391A001FC7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493</c:v>
                </c:pt>
                <c:pt idx="2">
                  <c:v>#N/A</c:v>
                </c:pt>
                <c:pt idx="3">
                  <c:v>#N/A</c:v>
                </c:pt>
                <c:pt idx="4">
                  <c:v>756</c:v>
                </c:pt>
                <c:pt idx="5">
                  <c:v>#N/A</c:v>
                </c:pt>
                <c:pt idx="6">
                  <c:v>#N/A</c:v>
                </c:pt>
                <c:pt idx="7">
                  <c:v>1029</c:v>
                </c:pt>
                <c:pt idx="8">
                  <c:v>#N/A</c:v>
                </c:pt>
                <c:pt idx="9">
                  <c:v>#N/A</c:v>
                </c:pt>
                <c:pt idx="10">
                  <c:v>989</c:v>
                </c:pt>
                <c:pt idx="11">
                  <c:v>#N/A</c:v>
                </c:pt>
                <c:pt idx="12">
                  <c:v>#N/A</c:v>
                </c:pt>
                <c:pt idx="13">
                  <c:v>1073</c:v>
                </c:pt>
                <c:pt idx="14">
                  <c:v>#N/A</c:v>
                </c:pt>
              </c:numCache>
            </c:numRef>
          </c:val>
          <c:smooth val="0"/>
          <c:extLst>
            <c:ext xmlns:c16="http://schemas.microsoft.com/office/drawing/2014/chart" uri="{C3380CC4-5D6E-409C-BE32-E72D297353CC}">
              <c16:uniqueId val="{0000000B-3BA9-4454-B718-391A001FC7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197</c:v>
                </c:pt>
                <c:pt idx="1">
                  <c:v>178</c:v>
                </c:pt>
                <c:pt idx="2">
                  <c:v>199</c:v>
                </c:pt>
              </c:numCache>
            </c:numRef>
          </c:val>
          <c:extLst>
            <c:ext xmlns:c16="http://schemas.microsoft.com/office/drawing/2014/chart" uri="{C3380CC4-5D6E-409C-BE32-E72D297353CC}">
              <c16:uniqueId val="{00000000-B409-4BCE-9E09-5ED4100189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c:v>
                </c:pt>
                <c:pt idx="1">
                  <c:v>66</c:v>
                </c:pt>
                <c:pt idx="2">
                  <c:v>36</c:v>
                </c:pt>
              </c:numCache>
            </c:numRef>
          </c:val>
          <c:extLst>
            <c:ext xmlns:c16="http://schemas.microsoft.com/office/drawing/2014/chart" uri="{C3380CC4-5D6E-409C-BE32-E72D297353CC}">
              <c16:uniqueId val="{00000001-B409-4BCE-9E09-5ED4100189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48</c:v>
                </c:pt>
                <c:pt idx="1">
                  <c:v>39</c:v>
                </c:pt>
                <c:pt idx="2">
                  <c:v>131</c:v>
                </c:pt>
              </c:numCache>
            </c:numRef>
          </c:val>
          <c:extLst>
            <c:ext xmlns:c16="http://schemas.microsoft.com/office/drawing/2014/chart" uri="{C3380CC4-5D6E-409C-BE32-E72D297353CC}">
              <c16:uniqueId val="{00000002-B409-4BCE-9E09-5ED4100189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増加傾向にある。今後は大型建設事業等建設に伴い公債費の償還が始まるため上昇が見込まれる。基準財政需要額に算入される地方債を活用し事業構築を行い、算入公債費の減少を最小限に抑制し公債費の健全化を図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将来負担額については、一般会計等に係る地方債の現在高が対前年度</a:t>
          </a:r>
          <a:r>
            <a:rPr kumimoji="1" lang="en-US" altLang="ja-JP" sz="1100" b="0" i="0" baseline="0">
              <a:solidFill>
                <a:schemeClr val="dk1"/>
              </a:solidFill>
              <a:effectLst/>
              <a:latin typeface="+mn-lt"/>
              <a:ea typeface="+mn-ea"/>
              <a:cs typeface="+mn-cs"/>
            </a:rPr>
            <a:t>124</a:t>
          </a:r>
          <a:r>
            <a:rPr kumimoji="1" lang="ja-JP" altLang="ja-JP" sz="1100" b="0" i="0" baseline="0">
              <a:solidFill>
                <a:schemeClr val="dk1"/>
              </a:solidFill>
              <a:effectLst/>
              <a:latin typeface="+mn-lt"/>
              <a:ea typeface="+mn-ea"/>
              <a:cs typeface="+mn-cs"/>
            </a:rPr>
            <a:t>百万円増、充当可能財源等において、充当可能特定歳入</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百万円、基準財政需要額算入見込額</a:t>
          </a:r>
          <a:r>
            <a:rPr kumimoji="1" lang="en-US" altLang="ja-JP" sz="1100" b="0" i="0" baseline="0">
              <a:solidFill>
                <a:schemeClr val="dk1"/>
              </a:solidFill>
              <a:effectLst/>
              <a:latin typeface="+mn-lt"/>
              <a:ea typeface="+mn-ea"/>
              <a:cs typeface="+mn-cs"/>
            </a:rPr>
            <a:t>82</a:t>
          </a:r>
          <a:r>
            <a:rPr kumimoji="1" lang="ja-JP" altLang="ja-JP" sz="1100" b="0" i="0" baseline="0">
              <a:solidFill>
                <a:schemeClr val="dk1"/>
              </a:solidFill>
              <a:effectLst/>
              <a:latin typeface="+mn-lt"/>
              <a:ea typeface="+mn-ea"/>
              <a:cs typeface="+mn-cs"/>
            </a:rPr>
            <a:t>百万円増加した</a:t>
          </a:r>
          <a:r>
            <a:rPr kumimoji="1" lang="ja-JP" altLang="en-US" sz="1100" b="0" i="0" baseline="0">
              <a:solidFill>
                <a:schemeClr val="dk1"/>
              </a:solidFill>
              <a:effectLst/>
              <a:latin typeface="+mn-lt"/>
              <a:ea typeface="+mn-ea"/>
              <a:cs typeface="+mn-cs"/>
            </a:rPr>
            <a:t>ものの充当可能基金が</a:t>
          </a:r>
          <a:r>
            <a:rPr kumimoji="1" lang="en-US" altLang="ja-JP" sz="1100" b="0" i="0" baseline="0">
              <a:solidFill>
                <a:schemeClr val="dk1"/>
              </a:solidFill>
              <a:effectLst/>
              <a:latin typeface="+mn-lt"/>
              <a:ea typeface="+mn-ea"/>
              <a:cs typeface="+mn-cs"/>
            </a:rPr>
            <a:t>23</a:t>
          </a:r>
          <a:r>
            <a:rPr kumimoji="1" lang="ja-JP" altLang="en-US" sz="1100" b="0" i="0" baseline="0">
              <a:solidFill>
                <a:schemeClr val="dk1"/>
              </a:solidFill>
              <a:effectLst/>
              <a:latin typeface="+mn-lt"/>
              <a:ea typeface="+mn-ea"/>
              <a:cs typeface="+mn-cs"/>
            </a:rPr>
            <a:t>百万減少したことにより</a:t>
          </a:r>
          <a:r>
            <a:rPr kumimoji="1" lang="ja-JP" altLang="ja-JP" sz="1100" b="0" i="0" baseline="0">
              <a:solidFill>
                <a:schemeClr val="dk1"/>
              </a:solidFill>
              <a:effectLst/>
              <a:latin typeface="+mn-lt"/>
              <a:ea typeface="+mn-ea"/>
              <a:cs typeface="+mn-cs"/>
            </a:rPr>
            <a:t>、将来負担比率の分子となる数値は対前年度比で</a:t>
          </a:r>
          <a:r>
            <a:rPr kumimoji="1" lang="en-US" altLang="ja-JP" sz="1100" b="0" i="0" baseline="0">
              <a:solidFill>
                <a:schemeClr val="dk1"/>
              </a:solidFill>
              <a:effectLst/>
              <a:latin typeface="+mn-lt"/>
              <a:ea typeface="+mn-ea"/>
              <a:cs typeface="+mn-cs"/>
            </a:rPr>
            <a:t>84</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今後、緊急的な財政需要や公共施設等の更新に備えるため、計画的な基金の積立を行い、将来負担比率の健全性を図る。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沖縄県伊平屋村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前年度より、財政調整基金は</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、減債基金は、</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、その他特定目的基金は９</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、全体としては</a:t>
          </a:r>
          <a:r>
            <a:rPr kumimoji="1" lang="ja-JP" altLang="en-US" sz="1100">
              <a:solidFill>
                <a:schemeClr val="dk1"/>
              </a:solidFill>
              <a:effectLst/>
              <a:latin typeface="+mn-lt"/>
              <a:ea typeface="+mn-ea"/>
              <a:cs typeface="+mn-cs"/>
            </a:rPr>
            <a:t>８２百万円</a:t>
          </a:r>
          <a:r>
            <a:rPr kumimoji="1" lang="ja-JP" altLang="ja-JP" sz="1100">
              <a:solidFill>
                <a:schemeClr val="dk1"/>
              </a:solidFill>
              <a:effectLst/>
              <a:latin typeface="+mn-lt"/>
              <a:ea typeface="+mn-ea"/>
              <a:cs typeface="+mn-cs"/>
            </a:rPr>
            <a:t>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今後の方針としては、計画的な財政運営を実施するために、長寿命化計画を策定し、施設関連の大型修繕に優先順位をつけ、緊急性が高いものから順次修繕し、施設管理・施設維持を行い、歳出を抑制する。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企業版ふるさと納税基金：総合計画における地域再生推進計画事業等の推進支援。</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育英資金積立：基金を原資とし、教育活動の充実を図る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ちゅら島応援基金（ふるさと納税）：基金を原資とし、産業振興及び魅力ある観光地づくりに関する事業を支援</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産業振興総合推進対策資金貸付基金：基金を原資とし、新規産業に資する事業者へ支援</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ちゅら島応援基金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コープネット</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：基金を原資とし、産業振興及び魅力ある観光地づくりに関する事業を支援</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森林環境譲与税：毎年交付される森林環境譲与税を積み立てたもの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mn-lt"/>
              <a:ea typeface="+mn-ea"/>
              <a:cs typeface="+mn-cs"/>
            </a:rPr>
            <a:t>企業版ふるさと納税基金は積立により増額となった。</a:t>
          </a:r>
          <a:r>
            <a:rPr kumimoji="1" lang="ja-JP" altLang="ja-JP" sz="1100" b="0" i="0" baseline="0">
              <a:solidFill>
                <a:schemeClr val="dk1"/>
              </a:solidFill>
              <a:effectLst/>
              <a:latin typeface="+mn-lt"/>
              <a:ea typeface="+mn-ea"/>
              <a:cs typeface="+mn-cs"/>
            </a:rPr>
            <a:t>ちゅら島応援基金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コープネット</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ふるさと納税</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は、積立と取り崩しを行っているため、</a:t>
          </a:r>
          <a:r>
            <a:rPr kumimoji="1" lang="ja-JP" altLang="en-US" sz="1100" b="0" i="0" baseline="0">
              <a:solidFill>
                <a:schemeClr val="dk1"/>
              </a:solidFill>
              <a:effectLst/>
              <a:latin typeface="+mn-lt"/>
              <a:ea typeface="+mn-ea"/>
              <a:cs typeface="+mn-cs"/>
            </a:rPr>
            <a:t>微増</a:t>
          </a:r>
          <a:r>
            <a:rPr kumimoji="1" lang="ja-JP" altLang="ja-JP" sz="1100" b="0" i="0" baseline="0">
              <a:solidFill>
                <a:schemeClr val="dk1"/>
              </a:solidFill>
              <a:effectLst/>
              <a:latin typeface="+mn-lt"/>
              <a:ea typeface="+mn-ea"/>
              <a:cs typeface="+mn-cs"/>
            </a:rPr>
            <a:t>となっている。森林環境譲与税基金は少額ながら積立のみで、微増である。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企業版ふるさと納税基金は地域再生推進事業計画により随時取崩して事業費に充てる。森</a:t>
          </a:r>
          <a:r>
            <a:rPr kumimoji="1" lang="ja-JP" altLang="ja-JP" sz="1100">
              <a:solidFill>
                <a:schemeClr val="dk1"/>
              </a:solidFill>
              <a:effectLst/>
              <a:latin typeface="+mn-lt"/>
              <a:ea typeface="+mn-ea"/>
              <a:cs typeface="+mn-cs"/>
            </a:rPr>
            <a:t>林環境譲与税基金は交付されるものを積立し、一定額になったら取り崩して事業費に充てる予定であるが、毎年の交付額が少額であるため、</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年以上は積立のみとなる見通しである。</a:t>
          </a:r>
          <a:r>
            <a:rPr kumimoji="1" lang="ja-JP" altLang="ja-JP" sz="1100" b="0" i="0" baseline="0">
              <a:solidFill>
                <a:schemeClr val="dk1"/>
              </a:solidFill>
              <a:effectLst/>
              <a:latin typeface="+mn-lt"/>
              <a:ea typeface="+mn-ea"/>
              <a:cs typeface="+mn-cs"/>
            </a:rPr>
            <a:t>ちゅら島応援基金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コープネット</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ふるさと納税</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チーム黒糖</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は、寄付で入った収入に応じて積立し、各事業費に充てて予算化して取り崩しており、今後も継続して同様の運用をしていくこととしている。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剰余金の一部を積立したが、特別会計への操出金及び単独事業経費に取り崩したことにより微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今後、公共施設等の老朽化に伴う改築、修繕等の費用が増加することが見込まれることから、さらなる財政運営の効率化に努める。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公債費充当し</a:t>
          </a:r>
          <a:r>
            <a:rPr kumimoji="1" lang="ja-JP" altLang="ja-JP" sz="1100">
              <a:solidFill>
                <a:schemeClr val="dk1"/>
              </a:solidFill>
              <a:effectLst/>
              <a:latin typeface="+mn-lt"/>
              <a:ea typeface="+mn-ea"/>
              <a:cs typeface="+mn-cs"/>
            </a:rPr>
            <a:t>たことにより</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地方債の償還計画を踏まえ必要に応じて活用する。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0DF6DA4-02DA-49D0-9DF8-1A7C1551C9D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7FF1BC2-9193-40D7-9DED-7DEB77A01A3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AF46889-3303-474D-A908-D504043A9EE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8CC0F33-B4B5-4489-8E60-5AC9C2ABAE3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7BBDCB8-5BC0-4636-8045-50540837CDB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EB65DDA-009E-4756-A050-4CC0830A4D0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9978AFC-BE55-403D-9188-FFD6FC2900C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B419FC6-48F1-4EB8-BBB6-336D4917C55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5C91A0D-C1C2-44B1-A805-B8D99D2FC4C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81B685B-6D24-4829-B996-27C9F149BD4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1,213
1,199
21.82
4,337,706
4,051,390
245,896
1,302,425
3,586,652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A3D9A1D-4894-4972-A7D5-743A22A7424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2B2C941-ED93-4347-ACE4-E54346029DF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730D21C-2E43-43A0-981B-862D063989E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E072A63-6EA5-4975-88A1-3A11F9F6EC8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A928E41-3B47-43A7-BB59-15F468FD207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C667EE6-DAC2-42E6-A9D3-91B065AE5A7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36810D2-FF88-4991-B09B-3272BCC398B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323750F-401F-43CA-BA1F-DF4DB7D150E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ADE4360-D2B9-40CE-A985-EA46AA552B8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8AD593D-121D-4C82-B49B-39CE46B4C93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DF006B1-EE8E-41D5-8806-4D7F337700F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3EC422C-8246-4781-AE1A-A1F2A4F5603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7095E8D-8D2B-42C1-B0F0-0D3AB8FA0EF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F2BB0D8-9774-410B-84EE-83B653D39EE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63D6C3C-85C8-4E8D-8BDF-A62CF100175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1E0EBDB-B25A-479D-B5DD-AB413EFBF37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54E6353-2763-409E-9195-FFFEAA68284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E6DCF14-D0DE-4F2C-B46C-83EE67E591A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4A7DFD7-F0D5-485A-837B-B3152F3D739B}"/>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6269C70-256B-450C-87DA-321AA51138D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F287068-24DB-4186-A151-1CCAB84997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B7839CA-B13B-4A33-A4CA-4F4CDBAEC854}"/>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5F9A9B1-DE32-4667-A7E0-DEFE3F5FC809}"/>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9E87EEA-40E3-48F6-AD8E-C572170ADE76}"/>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47DB365-DC54-4828-8FC5-A2892B4D6F4F}"/>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70E67F6-84F5-4B11-9235-ACA8B4B0757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5E23546-5DEE-4606-810B-CD8926F2699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2241272-3678-4562-8218-EB41C2A3A1D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7885EC4-449B-48DD-9608-E49A78863F6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15A23F2-E854-4990-8308-FAF206AEA0C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F381A06-B486-4467-BB74-9F405B74B21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3D8A5D7-1120-4A03-ADA7-42FE2D43C89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A6236B4-514A-4657-A472-3D851BBEABF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43429AA-F5EF-4D73-8D68-174833875AA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0CC8295-FF8E-47C2-A9CB-1321BD277696}"/>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09251E3-DB44-444A-8201-2B28791ECCA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A0AF104-F9D6-4B2C-BB3E-5F24E4236FE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上昇しているが、依然として類似団体平均値を下回っている。人口減少に伴う過疎化や少子高齢化、労働人口の減少により、税収の減少など自主財源が乏しい財政構造となっている。村内に中心となる基幹産業がないことも財政基盤が弱い要因と考える。今後は事務事業の見直しをと経費の抑制による歳出の削減を図るとともに、滞納整理など税収や、ふるさと納税等の税収向上と、財産収入の徴収率を向上に努めることで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8931631-6EF1-4943-AAAB-0A9C2846CAC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3539A49B-FB73-406C-BBCF-2D2284D3604B}"/>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8A5035AA-84DE-4C71-8E64-65E87767DEA3}"/>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865F040C-80F9-4E90-8485-5D2854498762}"/>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7AAA31CE-FD6F-4CBB-BC43-A5C8B1C0EABB}"/>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7AEA7F50-F762-48BB-A970-CF48BF68621E}"/>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C823AB10-A76B-4070-B4D9-973A2902ECB9}"/>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BC8422D8-5CCC-49D8-805C-968BDEF67BFB}"/>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94532941-2523-4787-BB93-CB7A4DCC1D0E}"/>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C893A5A6-D0B1-4B40-AA40-8EF9A09CBB3D}"/>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4CC6BF7A-E79E-4732-A3CC-ECD40C2FB8C7}"/>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A4A34D84-66F3-43FC-AB28-11BEC038C78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929CD634-DD4F-4AAF-ACB9-C848846695C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15B5EF2D-A40B-4A3C-AC6F-A4838F3C9D8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830BD376-C5F1-4EB2-A6AD-607EFE34619A}"/>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68778BE1-4A70-4EE2-BCD4-9095464F4313}"/>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93B2FBB-6E9D-4397-A48C-AB26D16EC042}"/>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EA557252-CB1F-490A-861E-E9D2C946CA72}"/>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A8801758-ACC1-4AC2-A921-3CE878B250BF}"/>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64558</xdr:rowOff>
    </xdr:to>
    <xdr:cxnSp macro="">
      <xdr:nvCxnSpPr>
        <xdr:cNvPr id="68" name="直線コネクタ 67">
          <a:extLst>
            <a:ext uri="{FF2B5EF4-FFF2-40B4-BE49-F238E27FC236}">
              <a16:creationId xmlns:a16="http://schemas.microsoft.com/office/drawing/2014/main" id="{1D940D77-CB8B-4E3C-947A-22431DE0762D}"/>
            </a:ext>
          </a:extLst>
        </xdr:cNvPr>
        <xdr:cNvCxnSpPr/>
      </xdr:nvCxnSpPr>
      <xdr:spPr>
        <a:xfrm>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761F85BC-6D78-4DA6-9220-4B305856A14C}"/>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F015D083-E518-43D1-AFA7-0D44DC8EC59C}"/>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a:extLst>
            <a:ext uri="{FF2B5EF4-FFF2-40B4-BE49-F238E27FC236}">
              <a16:creationId xmlns:a16="http://schemas.microsoft.com/office/drawing/2014/main" id="{969071BA-3213-4C1F-8CA1-18033107581A}"/>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7600515B-1428-470D-9FC6-345F9FE9D57B}"/>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5593B8FD-3E74-472D-AFB4-891337589AE7}"/>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a:extLst>
            <a:ext uri="{FF2B5EF4-FFF2-40B4-BE49-F238E27FC236}">
              <a16:creationId xmlns:a16="http://schemas.microsoft.com/office/drawing/2014/main" id="{98DC6B9C-ED84-4237-9D63-03AEA0EA7BC8}"/>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125942</xdr:rowOff>
    </xdr:from>
    <xdr:to>
      <xdr:col>15</xdr:col>
      <xdr:colOff>133350</xdr:colOff>
      <xdr:row>42</xdr:row>
      <xdr:rowOff>56092</xdr:rowOff>
    </xdr:to>
    <xdr:sp macro="" textlink="">
      <xdr:nvSpPr>
        <xdr:cNvPr id="75" name="フローチャート: 判断 74">
          <a:extLst>
            <a:ext uri="{FF2B5EF4-FFF2-40B4-BE49-F238E27FC236}">
              <a16:creationId xmlns:a16="http://schemas.microsoft.com/office/drawing/2014/main" id="{D43A3599-4686-4FD3-87DB-874B589BC8F3}"/>
            </a:ext>
          </a:extLst>
        </xdr:cNvPr>
        <xdr:cNvSpPr/>
      </xdr:nvSpPr>
      <xdr:spPr>
        <a:xfrm>
          <a:off x="3175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66269</xdr:rowOff>
    </xdr:from>
    <xdr:ext cx="762000" cy="259045"/>
    <xdr:sp macro="" textlink="">
      <xdr:nvSpPr>
        <xdr:cNvPr id="76" name="テキスト ボックス 75">
          <a:extLst>
            <a:ext uri="{FF2B5EF4-FFF2-40B4-BE49-F238E27FC236}">
              <a16:creationId xmlns:a16="http://schemas.microsoft.com/office/drawing/2014/main" id="{FD0E3B56-F753-4BFA-87C1-F9573EA3F3B2}"/>
            </a:ext>
          </a:extLst>
        </xdr:cNvPr>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a:extLst>
            <a:ext uri="{FF2B5EF4-FFF2-40B4-BE49-F238E27FC236}">
              <a16:creationId xmlns:a16="http://schemas.microsoft.com/office/drawing/2014/main" id="{3B8A8DE3-A9CD-4F34-A162-889888A74837}"/>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8" name="フローチャート: 判断 77">
          <a:extLst>
            <a:ext uri="{FF2B5EF4-FFF2-40B4-BE49-F238E27FC236}">
              <a16:creationId xmlns:a16="http://schemas.microsoft.com/office/drawing/2014/main" id="{3AE7403B-5BFE-40A7-95C2-D0A075486887}"/>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9C9758B7-4BCF-4EF3-9202-74B02423275E}"/>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80" name="フローチャート: 判断 79">
          <a:extLst>
            <a:ext uri="{FF2B5EF4-FFF2-40B4-BE49-F238E27FC236}">
              <a16:creationId xmlns:a16="http://schemas.microsoft.com/office/drawing/2014/main" id="{E65CD71F-705D-465A-85A4-01D9F8BA14F3}"/>
            </a:ext>
          </a:extLst>
        </xdr:cNvPr>
        <xdr:cNvSpPr/>
      </xdr:nvSpPr>
      <xdr:spPr>
        <a:xfrm>
          <a:off x="1397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81" name="テキスト ボックス 80">
          <a:extLst>
            <a:ext uri="{FF2B5EF4-FFF2-40B4-BE49-F238E27FC236}">
              <a16:creationId xmlns:a16="http://schemas.microsoft.com/office/drawing/2014/main" id="{F60FDB9B-B97D-4BCD-9206-0FC642C42D42}"/>
            </a:ext>
          </a:extLst>
        </xdr:cNvPr>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0447681-DF73-4E50-ACC0-DADAD93203A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1A8EA02-F1E5-413E-9D36-BBF7A2B2C35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7272AB1-F5C3-4EE2-9D9F-449627C1DD1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0BF9C22-82EF-48D6-B89C-09ECD80DDD5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F7B250C-B72B-44DE-9B24-EEC8A511884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7" name="楕円 86">
          <a:extLst>
            <a:ext uri="{FF2B5EF4-FFF2-40B4-BE49-F238E27FC236}">
              <a16:creationId xmlns:a16="http://schemas.microsoft.com/office/drawing/2014/main" id="{9D61CE6A-0752-4352-BC82-C0A77D79AA56}"/>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81085</xdr:rowOff>
    </xdr:from>
    <xdr:ext cx="762000" cy="259045"/>
    <xdr:sp macro="" textlink="">
      <xdr:nvSpPr>
        <xdr:cNvPr id="88" name="財政力該当値テキスト">
          <a:extLst>
            <a:ext uri="{FF2B5EF4-FFF2-40B4-BE49-F238E27FC236}">
              <a16:creationId xmlns:a16="http://schemas.microsoft.com/office/drawing/2014/main" id="{6A358E7C-6850-4358-B062-7EE5F64708EF}"/>
            </a:ext>
          </a:extLst>
        </xdr:cNvPr>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a:extLst>
            <a:ext uri="{FF2B5EF4-FFF2-40B4-BE49-F238E27FC236}">
              <a16:creationId xmlns:a16="http://schemas.microsoft.com/office/drawing/2014/main" id="{AF4AC70D-567E-4CBE-99BC-64483770F759}"/>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0" name="テキスト ボックス 89">
          <a:extLst>
            <a:ext uri="{FF2B5EF4-FFF2-40B4-BE49-F238E27FC236}">
              <a16:creationId xmlns:a16="http://schemas.microsoft.com/office/drawing/2014/main" id="{B60F2CCE-1385-4B8E-BAE0-91ADC6C47DA4}"/>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a:extLst>
            <a:ext uri="{FF2B5EF4-FFF2-40B4-BE49-F238E27FC236}">
              <a16:creationId xmlns:a16="http://schemas.microsoft.com/office/drawing/2014/main" id="{1774A7FC-ACFA-40F6-8ABB-56C2094EF67C}"/>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a:extLst>
            <a:ext uri="{FF2B5EF4-FFF2-40B4-BE49-F238E27FC236}">
              <a16:creationId xmlns:a16="http://schemas.microsoft.com/office/drawing/2014/main" id="{81AD6F64-3DBC-4432-B51B-9049D9D8BBF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a:extLst>
            <a:ext uri="{FF2B5EF4-FFF2-40B4-BE49-F238E27FC236}">
              <a16:creationId xmlns:a16="http://schemas.microsoft.com/office/drawing/2014/main" id="{C8566626-E12E-4504-B3D2-B1595E92306F}"/>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BB2D5721-1BFA-40CA-8843-CED54ED7C32B}"/>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a:extLst>
            <a:ext uri="{FF2B5EF4-FFF2-40B4-BE49-F238E27FC236}">
              <a16:creationId xmlns:a16="http://schemas.microsoft.com/office/drawing/2014/main" id="{D80CA991-4664-4CAA-9606-96F2C21FEE45}"/>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CC2E32DA-7107-4541-8142-26062041FDCD}"/>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2826E862-8351-4558-9BBE-5B59A42924E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AE7E997B-9978-4B67-90D2-66DBAEB18E0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268802CE-90E0-4D1A-92D8-6F9DDFE6857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DB1F51F-1EBC-48E8-AEB4-33E84E983E4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7D1D6451-9E14-4E42-885C-0EE78A6688C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1DB7BE1B-C33C-450F-B4C2-68F62C587272}"/>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858F220A-08A9-4CE0-98E9-7CC6812DAB5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B14745D-A32A-4019-B9BA-B71C6AC0935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DC9D782E-3125-4D70-B47D-09F69D73816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1E966A7-3289-4AB7-9B95-81913BF3D98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4701A753-6746-4978-A603-279BEB7D7A1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65A3C4EF-0AFE-4BD1-B716-16FA0116FCF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518BD342-19BD-446F-AA51-50431D69599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前年から</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ポイント上昇してはいる。類似団体平均値も</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ポイント下回っている。しかし、公債費が大型事業建設に伴い増発行したことにより増加している。公債費が</a:t>
          </a:r>
          <a:r>
            <a:rPr kumimoji="1" lang="en-US" altLang="ja-JP" sz="1100" b="0" i="0" baseline="0">
              <a:solidFill>
                <a:schemeClr val="dk1"/>
              </a:solidFill>
              <a:effectLst/>
              <a:latin typeface="+mn-lt"/>
              <a:ea typeface="+mn-ea"/>
              <a:cs typeface="+mn-cs"/>
            </a:rPr>
            <a:t>20.9</a:t>
          </a:r>
          <a:r>
            <a:rPr kumimoji="1" lang="ja-JP" altLang="ja-JP" sz="1100" b="0" i="0" baseline="0">
              <a:solidFill>
                <a:schemeClr val="dk1"/>
              </a:solidFill>
              <a:effectLst/>
              <a:latin typeface="+mn-lt"/>
              <a:ea typeface="+mn-ea"/>
              <a:cs typeface="+mn-cs"/>
            </a:rPr>
            <a:t>％と高い水準にあるため新発債等の抑制に努める。今後も継続した事務事業の見直し等義務的経費の削減に努め現在の水準を維持する。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A9DC43AA-F7A2-4117-AC39-7ACC84B7A55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706209E4-F0EB-4BEE-AE9F-ECE759C33C3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4BDA40FA-81E8-45E0-AB71-C8D75224B96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62D3A04E-8578-4F2A-A52F-ED80D533046F}"/>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CB48CA29-B451-41AD-A5B0-1F7C1ED99F26}"/>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5865AED7-DAB8-4DF4-8991-2A365AF0CD45}"/>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3DE1BF2D-425F-44F4-976B-E6049B34DA24}"/>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DE1E74C-CDCC-43D3-A476-4C6C28857E76}"/>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98C31F65-55EA-47CD-AB41-8EE354AC4552}"/>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CD77A211-8BEE-41E7-A110-AFD6320FB2B3}"/>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1C183923-1F85-4DD5-B9F4-3ADD610C2212}"/>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357258B7-EB05-4545-9FA9-4712659178C6}"/>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90C920D1-010A-4AF3-8483-91D5BF518952}"/>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602EB955-C43D-4FAA-B852-B06E6CBAC5B4}"/>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94D8F7CD-A4F2-40D5-830A-D36E2E5FE36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89BBF001-5F0E-4244-8D8C-3B16D80F6DD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BD5E1479-B002-4F32-A6A3-842A85CC4A7C}"/>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C57CB21-4E19-47DB-85C1-B3C938D92AFA}"/>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868E7F5-F54E-4F0D-A87A-5760A9FEFE3C}"/>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AB06F930-31A6-49E9-BDFC-1E3D3568868B}"/>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2C672AB9-9397-4158-8AF0-2DC7AA9F411D}"/>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63</xdr:row>
      <xdr:rowOff>37888</xdr:rowOff>
    </xdr:to>
    <xdr:cxnSp macro="">
      <xdr:nvCxnSpPr>
        <xdr:cNvPr id="131" name="直線コネクタ 130">
          <a:extLst>
            <a:ext uri="{FF2B5EF4-FFF2-40B4-BE49-F238E27FC236}">
              <a16:creationId xmlns:a16="http://schemas.microsoft.com/office/drawing/2014/main" id="{6D17AC14-DB9A-419D-8EDD-E4D334B64A64}"/>
            </a:ext>
          </a:extLst>
        </xdr:cNvPr>
        <xdr:cNvCxnSpPr/>
      </xdr:nvCxnSpPr>
      <xdr:spPr>
        <a:xfrm>
          <a:off x="4114800" y="10682394"/>
          <a:ext cx="8382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6830E1C4-4B1E-4946-A437-FD6FB01DFC91}"/>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F89CDBE9-1111-4BA7-8CDC-A0E39999A3D7}"/>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52494</xdr:rowOff>
    </xdr:from>
    <xdr:to>
      <xdr:col>19</xdr:col>
      <xdr:colOff>133350</xdr:colOff>
      <xdr:row>63</xdr:row>
      <xdr:rowOff>53975</xdr:rowOff>
    </xdr:to>
    <xdr:cxnSp macro="">
      <xdr:nvCxnSpPr>
        <xdr:cNvPr id="134" name="直線コネクタ 133">
          <a:extLst>
            <a:ext uri="{FF2B5EF4-FFF2-40B4-BE49-F238E27FC236}">
              <a16:creationId xmlns:a16="http://schemas.microsoft.com/office/drawing/2014/main" id="{48199F44-18D4-453B-AF5A-7B80EE8EDAAF}"/>
            </a:ext>
          </a:extLst>
        </xdr:cNvPr>
        <xdr:cNvCxnSpPr/>
      </xdr:nvCxnSpPr>
      <xdr:spPr>
        <a:xfrm flipV="1">
          <a:off x="3225800" y="10682394"/>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E6C61376-947E-4261-BA65-5AFEF5CCEE56}"/>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BFA8320C-30C7-455F-B532-214BC66A7CAD}"/>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53975</xdr:rowOff>
    </xdr:from>
    <xdr:to>
      <xdr:col>15</xdr:col>
      <xdr:colOff>82550</xdr:colOff>
      <xdr:row>63</xdr:row>
      <xdr:rowOff>98213</xdr:rowOff>
    </xdr:to>
    <xdr:cxnSp macro="">
      <xdr:nvCxnSpPr>
        <xdr:cNvPr id="137" name="直線コネクタ 136">
          <a:extLst>
            <a:ext uri="{FF2B5EF4-FFF2-40B4-BE49-F238E27FC236}">
              <a16:creationId xmlns:a16="http://schemas.microsoft.com/office/drawing/2014/main" id="{72128C34-3B2C-484D-A63F-D40747508589}"/>
            </a:ext>
          </a:extLst>
        </xdr:cNvPr>
        <xdr:cNvCxnSpPr/>
      </xdr:nvCxnSpPr>
      <xdr:spPr>
        <a:xfrm flipV="1">
          <a:off x="2336800" y="1085532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CB29CC5C-18DF-46B8-BE11-372148FED383}"/>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9A8357B9-E58D-4AF5-AE56-B2918C43907B}"/>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45931</xdr:rowOff>
    </xdr:from>
    <xdr:to>
      <xdr:col>11</xdr:col>
      <xdr:colOff>31750</xdr:colOff>
      <xdr:row>63</xdr:row>
      <xdr:rowOff>98213</xdr:rowOff>
    </xdr:to>
    <xdr:cxnSp macro="">
      <xdr:nvCxnSpPr>
        <xdr:cNvPr id="140" name="直線コネクタ 139">
          <a:extLst>
            <a:ext uri="{FF2B5EF4-FFF2-40B4-BE49-F238E27FC236}">
              <a16:creationId xmlns:a16="http://schemas.microsoft.com/office/drawing/2014/main" id="{0A458241-6E9E-4C43-9CD0-AC7288E07869}"/>
            </a:ext>
          </a:extLst>
        </xdr:cNvPr>
        <xdr:cNvCxnSpPr/>
      </xdr:nvCxnSpPr>
      <xdr:spPr>
        <a:xfrm>
          <a:off x="1447800" y="1084728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E8900FC3-5B20-4A39-AF93-CB9273C2AAC0}"/>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30708</xdr:rowOff>
    </xdr:from>
    <xdr:ext cx="762000" cy="259045"/>
    <xdr:sp macro="" textlink="">
      <xdr:nvSpPr>
        <xdr:cNvPr id="142" name="テキスト ボックス 141">
          <a:extLst>
            <a:ext uri="{FF2B5EF4-FFF2-40B4-BE49-F238E27FC236}">
              <a16:creationId xmlns:a16="http://schemas.microsoft.com/office/drawing/2014/main" id="{E9B66249-6A4D-4A4C-8148-2F8EF4F64772}"/>
            </a:ext>
          </a:extLst>
        </xdr:cNvPr>
        <xdr:cNvSpPr txBox="1"/>
      </xdr:nvSpPr>
      <xdr:spPr>
        <a:xfrm>
          <a:off x="1955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5E827D15-11CD-4791-A40B-583A83F38AA4}"/>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11417A8B-C44C-4896-8865-728DEA99E99E}"/>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52DD065D-6968-4E40-A8EE-12E4CC0B816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ACC6F20-4EC6-4E9C-ADD1-912D96132B4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A264080-8E4F-449B-A58D-E2CA7BAECEE8}"/>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A8C78DD-090C-4691-8534-654BEA0B42C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18DEF9B-19DC-4063-8525-F9F75734CC4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158538</xdr:rowOff>
    </xdr:from>
    <xdr:to>
      <xdr:col>23</xdr:col>
      <xdr:colOff>184150</xdr:colOff>
      <xdr:row>63</xdr:row>
      <xdr:rowOff>88688</xdr:rowOff>
    </xdr:to>
    <xdr:sp macro="" textlink="">
      <xdr:nvSpPr>
        <xdr:cNvPr id="150" name="楕円 149">
          <a:extLst>
            <a:ext uri="{FF2B5EF4-FFF2-40B4-BE49-F238E27FC236}">
              <a16:creationId xmlns:a16="http://schemas.microsoft.com/office/drawing/2014/main" id="{826FDD6A-B227-4604-978B-8153B1827DF7}"/>
            </a:ext>
          </a:extLst>
        </xdr:cNvPr>
        <xdr:cNvSpPr/>
      </xdr:nvSpPr>
      <xdr:spPr>
        <a:xfrm>
          <a:off x="49022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3615</xdr:rowOff>
    </xdr:from>
    <xdr:ext cx="762000" cy="259045"/>
    <xdr:sp macro="" textlink="">
      <xdr:nvSpPr>
        <xdr:cNvPr id="151" name="財政構造の弾力性該当値テキスト">
          <a:extLst>
            <a:ext uri="{FF2B5EF4-FFF2-40B4-BE49-F238E27FC236}">
              <a16:creationId xmlns:a16="http://schemas.microsoft.com/office/drawing/2014/main" id="{9CA0546D-597B-4BBE-9732-6C2320631CBD}"/>
            </a:ext>
          </a:extLst>
        </xdr:cNvPr>
        <xdr:cNvSpPr txBox="1"/>
      </xdr:nvSpPr>
      <xdr:spPr>
        <a:xfrm>
          <a:off x="50419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xdr:rowOff>
    </xdr:from>
    <xdr:to>
      <xdr:col>19</xdr:col>
      <xdr:colOff>184150</xdr:colOff>
      <xdr:row>62</xdr:row>
      <xdr:rowOff>103294</xdr:rowOff>
    </xdr:to>
    <xdr:sp macro="" textlink="">
      <xdr:nvSpPr>
        <xdr:cNvPr id="152" name="楕円 151">
          <a:extLst>
            <a:ext uri="{FF2B5EF4-FFF2-40B4-BE49-F238E27FC236}">
              <a16:creationId xmlns:a16="http://schemas.microsoft.com/office/drawing/2014/main" id="{6C94F227-8045-4D4E-B124-384BBFE55E2F}"/>
            </a:ext>
          </a:extLst>
        </xdr:cNvPr>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53" name="テキスト ボックス 152">
          <a:extLst>
            <a:ext uri="{FF2B5EF4-FFF2-40B4-BE49-F238E27FC236}">
              <a16:creationId xmlns:a16="http://schemas.microsoft.com/office/drawing/2014/main" id="{47277F08-7336-4A94-99FB-A449D947986E}"/>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3175</xdr:rowOff>
    </xdr:from>
    <xdr:to>
      <xdr:col>15</xdr:col>
      <xdr:colOff>133350</xdr:colOff>
      <xdr:row>63</xdr:row>
      <xdr:rowOff>104775</xdr:rowOff>
    </xdr:to>
    <xdr:sp macro="" textlink="">
      <xdr:nvSpPr>
        <xdr:cNvPr id="154" name="楕円 153">
          <a:extLst>
            <a:ext uri="{FF2B5EF4-FFF2-40B4-BE49-F238E27FC236}">
              <a16:creationId xmlns:a16="http://schemas.microsoft.com/office/drawing/2014/main" id="{A0D9A929-4B8D-4A86-878D-26DAF1F8018B}"/>
            </a:ext>
          </a:extLst>
        </xdr:cNvPr>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114952</xdr:rowOff>
    </xdr:from>
    <xdr:ext cx="762000" cy="259045"/>
    <xdr:sp macro="" textlink="">
      <xdr:nvSpPr>
        <xdr:cNvPr id="155" name="テキスト ボックス 154">
          <a:extLst>
            <a:ext uri="{FF2B5EF4-FFF2-40B4-BE49-F238E27FC236}">
              <a16:creationId xmlns:a16="http://schemas.microsoft.com/office/drawing/2014/main" id="{DCC53AC2-C95D-4BE2-A698-2F5717547DD8}"/>
            </a:ext>
          </a:extLst>
        </xdr:cNvPr>
        <xdr:cNvSpPr txBox="1"/>
      </xdr:nvSpPr>
      <xdr:spPr>
        <a:xfrm>
          <a:off x="2844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6" name="楕円 155">
          <a:extLst>
            <a:ext uri="{FF2B5EF4-FFF2-40B4-BE49-F238E27FC236}">
              <a16:creationId xmlns:a16="http://schemas.microsoft.com/office/drawing/2014/main" id="{60BF3589-D2AC-4EB5-8012-E9655D866A01}"/>
            </a:ext>
          </a:extLst>
        </xdr:cNvPr>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159190</xdr:rowOff>
    </xdr:from>
    <xdr:ext cx="762000" cy="259045"/>
    <xdr:sp macro="" textlink="">
      <xdr:nvSpPr>
        <xdr:cNvPr id="157" name="テキスト ボックス 156">
          <a:extLst>
            <a:ext uri="{FF2B5EF4-FFF2-40B4-BE49-F238E27FC236}">
              <a16:creationId xmlns:a16="http://schemas.microsoft.com/office/drawing/2014/main" id="{C1549C23-C3B9-4B90-8CAB-71CB6CB2B413}"/>
            </a:ext>
          </a:extLst>
        </xdr:cNvPr>
        <xdr:cNvSpPr txBox="1"/>
      </xdr:nvSpPr>
      <xdr:spPr>
        <a:xfrm>
          <a:off x="1955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166581</xdr:rowOff>
    </xdr:from>
    <xdr:to>
      <xdr:col>7</xdr:col>
      <xdr:colOff>31750</xdr:colOff>
      <xdr:row>63</xdr:row>
      <xdr:rowOff>96731</xdr:rowOff>
    </xdr:to>
    <xdr:sp macro="" textlink="">
      <xdr:nvSpPr>
        <xdr:cNvPr id="158" name="楕円 157">
          <a:extLst>
            <a:ext uri="{FF2B5EF4-FFF2-40B4-BE49-F238E27FC236}">
              <a16:creationId xmlns:a16="http://schemas.microsoft.com/office/drawing/2014/main" id="{6C5DE8D1-27D4-4451-833E-28317D3EC5CC}"/>
            </a:ext>
          </a:extLst>
        </xdr:cNvPr>
        <xdr:cNvSpPr/>
      </xdr:nvSpPr>
      <xdr:spPr>
        <a:xfrm>
          <a:off x="1397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106908</xdr:rowOff>
    </xdr:from>
    <xdr:ext cx="762000" cy="259045"/>
    <xdr:sp macro="" textlink="">
      <xdr:nvSpPr>
        <xdr:cNvPr id="159" name="テキスト ボックス 158">
          <a:extLst>
            <a:ext uri="{FF2B5EF4-FFF2-40B4-BE49-F238E27FC236}">
              <a16:creationId xmlns:a16="http://schemas.microsoft.com/office/drawing/2014/main" id="{59D3E259-D93B-4799-AB1D-6BE7DD48C10D}"/>
            </a:ext>
          </a:extLst>
        </xdr:cNvPr>
        <xdr:cNvSpPr txBox="1"/>
      </xdr:nvSpPr>
      <xdr:spPr>
        <a:xfrm>
          <a:off x="1066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8B1EB7AB-DF80-4333-AAC7-D040D54F55C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FCB2D80A-5FC9-4A6E-B241-F5F67BE6940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E79D2BE2-1B57-4202-97DE-473B562E8023}"/>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CCEB5FF7-BE58-49D9-9A14-AC667E71267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A6203E86-7BDF-4687-85A6-958021EA134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3BA9451E-A4D2-46CE-997C-2A88AA0357A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A1F67009-225A-423D-9BEA-02B2D753E91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9D7C6BE8-ABDD-4E62-A11F-6D65A8B913B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ED68B6A-EE09-44A0-8880-79D22C87687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A18CFA90-A84F-43BF-B0CC-ED0022EDBF5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9A9C935-52BC-4849-ACAB-F01CA7937B0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F5F43F3A-4F03-4AD3-912B-F4EA8799D46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B9390B93-BC94-4C79-91C4-78573B8B2522}"/>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人件費、物件費及び維持補修費の合計額の人口１人当たりの金額が前年より</a:t>
          </a:r>
          <a:r>
            <a:rPr kumimoji="1" lang="en-US" altLang="ja-JP" sz="1100">
              <a:solidFill>
                <a:schemeClr val="dk1"/>
              </a:solidFill>
              <a:effectLst/>
              <a:latin typeface="+mn-lt"/>
              <a:ea typeface="+mn-ea"/>
              <a:cs typeface="+mn-cs"/>
            </a:rPr>
            <a:t>75,832</a:t>
          </a:r>
          <a:r>
            <a:rPr kumimoji="1" lang="ja-JP" altLang="ja-JP" sz="1100">
              <a:solidFill>
                <a:schemeClr val="dk1"/>
              </a:solidFill>
              <a:effectLst/>
              <a:latin typeface="+mn-lt"/>
              <a:ea typeface="+mn-ea"/>
              <a:cs typeface="+mn-cs"/>
            </a:rPr>
            <a:t>円増加した。依然として類似団体平均を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近く上回っている。物件費においては、ごみ処理施設や体育施設、などの公共施設に係る維持管理等の運営費用などが要因である。民間でも実施可能なものについては積極的に活用を図り、コスト削減に努める。また、人件費においては、職員の年齢構成に偏りがあるため、今後、退職による新規職員の補充については定員管理を含め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E236165C-BBB0-4BBD-A9FF-AFA2C61D956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D3661537-9FAF-42E2-B55A-16CC9C0BDDA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24DD7C49-87DA-41EA-B36D-C88D0EF69A2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26B103A4-0126-4ADE-8DA3-F00786BA00D7}"/>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7823A102-5960-4059-AC62-B52F0EE0BD9C}"/>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B8C67D7C-1D15-45EB-90BB-E980F7EF3594}"/>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CA5D98E6-2123-40FA-A4C3-96B42951C496}"/>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E592727-93BD-4AA0-BE6E-B91E64BF5476}"/>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331A4F10-4242-489B-ADC4-8CC2739371D3}"/>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61199A51-A010-4D0A-987B-C8BB042C61AA}"/>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B27D1541-4017-45CE-9A6D-BD06DE9143DE}"/>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7945226-3640-4DCB-9A3D-89AA2C5BF2EE}"/>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E016FC5A-EB66-4209-B3A7-70406796C1FF}"/>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6D0D1949-59A0-4280-90EB-DB696160038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58629979-9297-4C4B-94D8-40E904A56B9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BFE619C5-5EFB-4E4B-92BA-74066E810187}"/>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19A70023-12C0-4E6B-BD4B-F6C7A16446AE}"/>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9413A3B0-718D-40DC-8BB9-73958AA2F1AC}"/>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9C6517C9-52C8-4568-A6E5-D97D9B1EECD6}"/>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7D96166E-DAD2-49E3-8277-DE27A7235514}"/>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156818</xdr:rowOff>
    </xdr:from>
    <xdr:to>
      <xdr:col>23</xdr:col>
      <xdr:colOff>133350</xdr:colOff>
      <xdr:row>85</xdr:row>
      <xdr:rowOff>46363</xdr:rowOff>
    </xdr:to>
    <xdr:cxnSp macro="">
      <xdr:nvCxnSpPr>
        <xdr:cNvPr id="193" name="直線コネクタ 192">
          <a:extLst>
            <a:ext uri="{FF2B5EF4-FFF2-40B4-BE49-F238E27FC236}">
              <a16:creationId xmlns:a16="http://schemas.microsoft.com/office/drawing/2014/main" id="{E09AD6D3-E351-406F-93DA-964557EBF205}"/>
            </a:ext>
          </a:extLst>
        </xdr:cNvPr>
        <xdr:cNvCxnSpPr/>
      </xdr:nvCxnSpPr>
      <xdr:spPr>
        <a:xfrm>
          <a:off x="4114800" y="14558618"/>
          <a:ext cx="838200" cy="6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F9BCD852-7674-41E3-8FCF-FAC9C62A5228}"/>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FA7485D6-95D1-46BD-9E3C-A58149C4E7CC}"/>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98650</xdr:rowOff>
    </xdr:from>
    <xdr:to>
      <xdr:col>19</xdr:col>
      <xdr:colOff>133350</xdr:colOff>
      <xdr:row>84</xdr:row>
      <xdr:rowOff>156818</xdr:rowOff>
    </xdr:to>
    <xdr:cxnSp macro="">
      <xdr:nvCxnSpPr>
        <xdr:cNvPr id="196" name="直線コネクタ 195">
          <a:extLst>
            <a:ext uri="{FF2B5EF4-FFF2-40B4-BE49-F238E27FC236}">
              <a16:creationId xmlns:a16="http://schemas.microsoft.com/office/drawing/2014/main" id="{FD5D2CC1-5E08-44C4-B297-B6BAABECBF0A}"/>
            </a:ext>
          </a:extLst>
        </xdr:cNvPr>
        <xdr:cNvCxnSpPr/>
      </xdr:nvCxnSpPr>
      <xdr:spPr>
        <a:xfrm>
          <a:off x="3225800" y="14500450"/>
          <a:ext cx="889000" cy="5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6FD10F5F-73F7-4E4C-9EB5-26E2B86847AF}"/>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A47C03BC-34CF-423B-8D5C-17450AFEA351}"/>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80152</xdr:rowOff>
    </xdr:from>
    <xdr:to>
      <xdr:col>15</xdr:col>
      <xdr:colOff>82550</xdr:colOff>
      <xdr:row>84</xdr:row>
      <xdr:rowOff>98650</xdr:rowOff>
    </xdr:to>
    <xdr:cxnSp macro="">
      <xdr:nvCxnSpPr>
        <xdr:cNvPr id="199" name="直線コネクタ 198">
          <a:extLst>
            <a:ext uri="{FF2B5EF4-FFF2-40B4-BE49-F238E27FC236}">
              <a16:creationId xmlns:a16="http://schemas.microsoft.com/office/drawing/2014/main" id="{69EB286E-58D9-4C32-B1B8-4DF85C9A144B}"/>
            </a:ext>
          </a:extLst>
        </xdr:cNvPr>
        <xdr:cNvCxnSpPr/>
      </xdr:nvCxnSpPr>
      <xdr:spPr>
        <a:xfrm>
          <a:off x="2336800" y="14481952"/>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27877</xdr:rowOff>
    </xdr:from>
    <xdr:to>
      <xdr:col>15</xdr:col>
      <xdr:colOff>133350</xdr:colOff>
      <xdr:row>82</xdr:row>
      <xdr:rowOff>129477</xdr:rowOff>
    </xdr:to>
    <xdr:sp macro="" textlink="">
      <xdr:nvSpPr>
        <xdr:cNvPr id="200" name="フローチャート: 判断 199">
          <a:extLst>
            <a:ext uri="{FF2B5EF4-FFF2-40B4-BE49-F238E27FC236}">
              <a16:creationId xmlns:a16="http://schemas.microsoft.com/office/drawing/2014/main" id="{1112E4EC-5F62-4E21-8390-97F2B167AA14}"/>
            </a:ext>
          </a:extLst>
        </xdr:cNvPr>
        <xdr:cNvSpPr/>
      </xdr:nvSpPr>
      <xdr:spPr>
        <a:xfrm>
          <a:off x="3175000" y="1408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139654</xdr:rowOff>
    </xdr:from>
    <xdr:ext cx="762000" cy="259045"/>
    <xdr:sp macro="" textlink="">
      <xdr:nvSpPr>
        <xdr:cNvPr id="201" name="テキスト ボックス 200">
          <a:extLst>
            <a:ext uri="{FF2B5EF4-FFF2-40B4-BE49-F238E27FC236}">
              <a16:creationId xmlns:a16="http://schemas.microsoft.com/office/drawing/2014/main" id="{DEE42F89-C13A-43D1-BD65-014DD4A78FDE}"/>
            </a:ext>
          </a:extLst>
        </xdr:cNvPr>
        <xdr:cNvSpPr txBox="1"/>
      </xdr:nvSpPr>
      <xdr:spPr>
        <a:xfrm>
          <a:off x="2844800" y="1385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44255</xdr:rowOff>
    </xdr:from>
    <xdr:to>
      <xdr:col>11</xdr:col>
      <xdr:colOff>31750</xdr:colOff>
      <xdr:row>84</xdr:row>
      <xdr:rowOff>80152</xdr:rowOff>
    </xdr:to>
    <xdr:cxnSp macro="">
      <xdr:nvCxnSpPr>
        <xdr:cNvPr id="202" name="直線コネクタ 201">
          <a:extLst>
            <a:ext uri="{FF2B5EF4-FFF2-40B4-BE49-F238E27FC236}">
              <a16:creationId xmlns:a16="http://schemas.microsoft.com/office/drawing/2014/main" id="{BF567AD3-BD89-4E9D-8395-D68D4F7E94A7}"/>
            </a:ext>
          </a:extLst>
        </xdr:cNvPr>
        <xdr:cNvCxnSpPr/>
      </xdr:nvCxnSpPr>
      <xdr:spPr>
        <a:xfrm>
          <a:off x="1447800" y="14446055"/>
          <a:ext cx="889000" cy="3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159037</xdr:rowOff>
    </xdr:from>
    <xdr:to>
      <xdr:col>11</xdr:col>
      <xdr:colOff>82550</xdr:colOff>
      <xdr:row>82</xdr:row>
      <xdr:rowOff>89187</xdr:rowOff>
    </xdr:to>
    <xdr:sp macro="" textlink="">
      <xdr:nvSpPr>
        <xdr:cNvPr id="203" name="フローチャート: 判断 202">
          <a:extLst>
            <a:ext uri="{FF2B5EF4-FFF2-40B4-BE49-F238E27FC236}">
              <a16:creationId xmlns:a16="http://schemas.microsoft.com/office/drawing/2014/main" id="{00E52468-1175-4011-80E7-BFEFF9AF6928}"/>
            </a:ext>
          </a:extLst>
        </xdr:cNvPr>
        <xdr:cNvSpPr/>
      </xdr:nvSpPr>
      <xdr:spPr>
        <a:xfrm>
          <a:off x="2286000" y="1404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99364</xdr:rowOff>
    </xdr:from>
    <xdr:ext cx="762000" cy="259045"/>
    <xdr:sp macro="" textlink="">
      <xdr:nvSpPr>
        <xdr:cNvPr id="204" name="テキスト ボックス 203">
          <a:extLst>
            <a:ext uri="{FF2B5EF4-FFF2-40B4-BE49-F238E27FC236}">
              <a16:creationId xmlns:a16="http://schemas.microsoft.com/office/drawing/2014/main" id="{5A661EDB-F1EE-44D7-9E63-518899B1C1E0}"/>
            </a:ext>
          </a:extLst>
        </xdr:cNvPr>
        <xdr:cNvSpPr txBox="1"/>
      </xdr:nvSpPr>
      <xdr:spPr>
        <a:xfrm>
          <a:off x="1955800" y="138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158536</xdr:rowOff>
    </xdr:from>
    <xdr:to>
      <xdr:col>7</xdr:col>
      <xdr:colOff>31750</xdr:colOff>
      <xdr:row>82</xdr:row>
      <xdr:rowOff>88686</xdr:rowOff>
    </xdr:to>
    <xdr:sp macro="" textlink="">
      <xdr:nvSpPr>
        <xdr:cNvPr id="205" name="フローチャート: 判断 204">
          <a:extLst>
            <a:ext uri="{FF2B5EF4-FFF2-40B4-BE49-F238E27FC236}">
              <a16:creationId xmlns:a16="http://schemas.microsoft.com/office/drawing/2014/main" id="{61873CD4-38EF-4C42-A95D-22CCFF523B8D}"/>
            </a:ext>
          </a:extLst>
        </xdr:cNvPr>
        <xdr:cNvSpPr/>
      </xdr:nvSpPr>
      <xdr:spPr>
        <a:xfrm>
          <a:off x="1397000" y="1404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98863</xdr:rowOff>
    </xdr:from>
    <xdr:ext cx="762000" cy="259045"/>
    <xdr:sp macro="" textlink="">
      <xdr:nvSpPr>
        <xdr:cNvPr id="206" name="テキスト ボックス 205">
          <a:extLst>
            <a:ext uri="{FF2B5EF4-FFF2-40B4-BE49-F238E27FC236}">
              <a16:creationId xmlns:a16="http://schemas.microsoft.com/office/drawing/2014/main" id="{F9ED34EC-E5BA-4154-9C13-FD294CEE6D1F}"/>
            </a:ext>
          </a:extLst>
        </xdr:cNvPr>
        <xdr:cNvSpPr txBox="1"/>
      </xdr:nvSpPr>
      <xdr:spPr>
        <a:xfrm>
          <a:off x="1066800" y="1381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2776A52-F7DC-4EE2-9BAE-A0914861DFA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861C373-1A1A-4457-AFD3-A603B3C6E9A4}"/>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A2B325A-B1EA-433E-8B50-897C99E3D9F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C1525DE8-0B75-4DA4-B1C6-DF2453A837F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E868615-4393-4666-8C6A-2D9B1208AD3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167013</xdr:rowOff>
    </xdr:from>
    <xdr:to>
      <xdr:col>23</xdr:col>
      <xdr:colOff>184150</xdr:colOff>
      <xdr:row>85</xdr:row>
      <xdr:rowOff>97163</xdr:rowOff>
    </xdr:to>
    <xdr:sp macro="" textlink="">
      <xdr:nvSpPr>
        <xdr:cNvPr id="212" name="楕円 211">
          <a:extLst>
            <a:ext uri="{FF2B5EF4-FFF2-40B4-BE49-F238E27FC236}">
              <a16:creationId xmlns:a16="http://schemas.microsoft.com/office/drawing/2014/main" id="{F05A57A9-168C-430E-A311-B40339928F63}"/>
            </a:ext>
          </a:extLst>
        </xdr:cNvPr>
        <xdr:cNvSpPr/>
      </xdr:nvSpPr>
      <xdr:spPr>
        <a:xfrm>
          <a:off x="4902200" y="145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139090</xdr:rowOff>
    </xdr:from>
    <xdr:ext cx="762000" cy="259045"/>
    <xdr:sp macro="" textlink="">
      <xdr:nvSpPr>
        <xdr:cNvPr id="213" name="人件費・物件費等の状況該当値テキスト">
          <a:extLst>
            <a:ext uri="{FF2B5EF4-FFF2-40B4-BE49-F238E27FC236}">
              <a16:creationId xmlns:a16="http://schemas.microsoft.com/office/drawing/2014/main" id="{D8715349-E6FC-4ADC-A53E-61F772357D52}"/>
            </a:ext>
          </a:extLst>
        </xdr:cNvPr>
        <xdr:cNvSpPr txBox="1"/>
      </xdr:nvSpPr>
      <xdr:spPr>
        <a:xfrm>
          <a:off x="5041900" y="1454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106018</xdr:rowOff>
    </xdr:from>
    <xdr:to>
      <xdr:col>19</xdr:col>
      <xdr:colOff>184150</xdr:colOff>
      <xdr:row>85</xdr:row>
      <xdr:rowOff>36168</xdr:rowOff>
    </xdr:to>
    <xdr:sp macro="" textlink="">
      <xdr:nvSpPr>
        <xdr:cNvPr id="214" name="楕円 213">
          <a:extLst>
            <a:ext uri="{FF2B5EF4-FFF2-40B4-BE49-F238E27FC236}">
              <a16:creationId xmlns:a16="http://schemas.microsoft.com/office/drawing/2014/main" id="{851D3370-B0DB-466B-9AF9-9EB8C6A49C1F}"/>
            </a:ext>
          </a:extLst>
        </xdr:cNvPr>
        <xdr:cNvSpPr/>
      </xdr:nvSpPr>
      <xdr:spPr>
        <a:xfrm>
          <a:off x="4064000" y="145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20945</xdr:rowOff>
    </xdr:from>
    <xdr:ext cx="736600" cy="259045"/>
    <xdr:sp macro="" textlink="">
      <xdr:nvSpPr>
        <xdr:cNvPr id="215" name="テキスト ボックス 214">
          <a:extLst>
            <a:ext uri="{FF2B5EF4-FFF2-40B4-BE49-F238E27FC236}">
              <a16:creationId xmlns:a16="http://schemas.microsoft.com/office/drawing/2014/main" id="{5B72C504-9D21-4C04-895F-084029CA4A0A}"/>
            </a:ext>
          </a:extLst>
        </xdr:cNvPr>
        <xdr:cNvSpPr txBox="1"/>
      </xdr:nvSpPr>
      <xdr:spPr>
        <a:xfrm>
          <a:off x="3733800" y="14594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47850</xdr:rowOff>
    </xdr:from>
    <xdr:to>
      <xdr:col>15</xdr:col>
      <xdr:colOff>133350</xdr:colOff>
      <xdr:row>84</xdr:row>
      <xdr:rowOff>149450</xdr:rowOff>
    </xdr:to>
    <xdr:sp macro="" textlink="">
      <xdr:nvSpPr>
        <xdr:cNvPr id="216" name="楕円 215">
          <a:extLst>
            <a:ext uri="{FF2B5EF4-FFF2-40B4-BE49-F238E27FC236}">
              <a16:creationId xmlns:a16="http://schemas.microsoft.com/office/drawing/2014/main" id="{964226AF-3FBF-4A59-AADD-62DC70ED11C4}"/>
            </a:ext>
          </a:extLst>
        </xdr:cNvPr>
        <xdr:cNvSpPr/>
      </xdr:nvSpPr>
      <xdr:spPr>
        <a:xfrm>
          <a:off x="3175000" y="144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134227</xdr:rowOff>
    </xdr:from>
    <xdr:ext cx="762000" cy="259045"/>
    <xdr:sp macro="" textlink="">
      <xdr:nvSpPr>
        <xdr:cNvPr id="217" name="テキスト ボックス 216">
          <a:extLst>
            <a:ext uri="{FF2B5EF4-FFF2-40B4-BE49-F238E27FC236}">
              <a16:creationId xmlns:a16="http://schemas.microsoft.com/office/drawing/2014/main" id="{3832EF6E-0604-4FA6-8B8C-2A4331BF3B0E}"/>
            </a:ext>
          </a:extLst>
        </xdr:cNvPr>
        <xdr:cNvSpPr txBox="1"/>
      </xdr:nvSpPr>
      <xdr:spPr>
        <a:xfrm>
          <a:off x="2844800" y="145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29352</xdr:rowOff>
    </xdr:from>
    <xdr:to>
      <xdr:col>11</xdr:col>
      <xdr:colOff>82550</xdr:colOff>
      <xdr:row>84</xdr:row>
      <xdr:rowOff>130952</xdr:rowOff>
    </xdr:to>
    <xdr:sp macro="" textlink="">
      <xdr:nvSpPr>
        <xdr:cNvPr id="218" name="楕円 217">
          <a:extLst>
            <a:ext uri="{FF2B5EF4-FFF2-40B4-BE49-F238E27FC236}">
              <a16:creationId xmlns:a16="http://schemas.microsoft.com/office/drawing/2014/main" id="{3BC637BB-E203-4161-BB92-99F5908B694E}"/>
            </a:ext>
          </a:extLst>
        </xdr:cNvPr>
        <xdr:cNvSpPr/>
      </xdr:nvSpPr>
      <xdr:spPr>
        <a:xfrm>
          <a:off x="2286000" y="144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115729</xdr:rowOff>
    </xdr:from>
    <xdr:ext cx="762000" cy="259045"/>
    <xdr:sp macro="" textlink="">
      <xdr:nvSpPr>
        <xdr:cNvPr id="219" name="テキスト ボックス 218">
          <a:extLst>
            <a:ext uri="{FF2B5EF4-FFF2-40B4-BE49-F238E27FC236}">
              <a16:creationId xmlns:a16="http://schemas.microsoft.com/office/drawing/2014/main" id="{1D7CA9E8-F729-46FB-8BB8-DF6B802E1F8B}"/>
            </a:ext>
          </a:extLst>
        </xdr:cNvPr>
        <xdr:cNvSpPr txBox="1"/>
      </xdr:nvSpPr>
      <xdr:spPr>
        <a:xfrm>
          <a:off x="1955800" y="1451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164905</xdr:rowOff>
    </xdr:from>
    <xdr:to>
      <xdr:col>7</xdr:col>
      <xdr:colOff>31750</xdr:colOff>
      <xdr:row>84</xdr:row>
      <xdr:rowOff>95055</xdr:rowOff>
    </xdr:to>
    <xdr:sp macro="" textlink="">
      <xdr:nvSpPr>
        <xdr:cNvPr id="220" name="楕円 219">
          <a:extLst>
            <a:ext uri="{FF2B5EF4-FFF2-40B4-BE49-F238E27FC236}">
              <a16:creationId xmlns:a16="http://schemas.microsoft.com/office/drawing/2014/main" id="{677BC51A-638C-4C9A-98FA-95BD8B062A8D}"/>
            </a:ext>
          </a:extLst>
        </xdr:cNvPr>
        <xdr:cNvSpPr/>
      </xdr:nvSpPr>
      <xdr:spPr>
        <a:xfrm>
          <a:off x="1397000" y="143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79832</xdr:rowOff>
    </xdr:from>
    <xdr:ext cx="762000" cy="259045"/>
    <xdr:sp macro="" textlink="">
      <xdr:nvSpPr>
        <xdr:cNvPr id="221" name="テキスト ボックス 220">
          <a:extLst>
            <a:ext uri="{FF2B5EF4-FFF2-40B4-BE49-F238E27FC236}">
              <a16:creationId xmlns:a16="http://schemas.microsoft.com/office/drawing/2014/main" id="{0BC201EF-30BA-40B8-AA52-00CDA3A784DC}"/>
            </a:ext>
          </a:extLst>
        </xdr:cNvPr>
        <xdr:cNvSpPr txBox="1"/>
      </xdr:nvSpPr>
      <xdr:spPr>
        <a:xfrm>
          <a:off x="1066800" y="144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40DAA593-81B1-4DF1-8FD0-BCE5E1050E8A}"/>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2DDF356D-305E-4311-81E9-F70FB091828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40EE969E-B637-4284-B5F8-4027FFC0A2B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DD5D0139-7F7B-42F4-96A6-48A2224A34E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20F8DC05-A7E9-4CC2-B35F-FAD3BB076B5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7769CB39-FF85-442D-BF72-05919118E8E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439FE557-A325-44FD-86D2-83202597CA6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DC2D3E4F-0791-409F-80F1-EDEA376AF2C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5097A25B-290F-4AB5-88B3-20217B051CE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3757F3EA-1189-47D4-9346-935DF317A08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832E2773-7253-44D9-9DB2-1C51AD16CC8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29EBD678-3518-4F46-AD3C-90C250A300B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A2BE69A0-95DB-4061-BA34-3AF8FE6FA0D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類以団体平均より下回っている。前年度と比較しも</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ポイント改善している。今後も継続的に給与の適正化に努める。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579CDD84-2D3C-4918-843C-C4A23CAE866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539A9610-BA81-4CAC-A041-7DF2FBFB252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DB8F4206-BCC0-4D11-98A5-AD4D28A1DD9F}"/>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665E071D-00B5-47AE-ACF0-8731EFE4A60B}"/>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B5B9BED6-D3A7-42B7-BA6D-87A5234C6D73}"/>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CC93FF04-F881-4487-9E9A-E809AF86CE67}"/>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FCE80CDA-4A9C-471B-9207-0FC3431C0048}"/>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17185ED2-34FB-4C03-8052-840B4C6748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F63C6C0B-B843-47DC-9AFB-0E6C688C91B5}"/>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4457B7DE-456C-4C9C-8649-39036C8BFCAE}"/>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6E7CC0A1-7962-407F-A1EF-CC1213445D3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F2E27D1B-6B7C-4C5F-915C-1FE7523B26E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1159FA3-12F8-47CA-AF4B-30821145293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578DC61-EAF0-49D2-A1C9-4210CFAAE927}"/>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1DA0E0BC-753B-4FD4-8A36-E9D22733E86D}"/>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1A3896EC-E2EF-4E40-BFDC-E39E9FC85C86}"/>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930C8F00-1EB3-4B13-9A1C-55BA3AE61679}"/>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B2231C35-87B4-4C38-A076-CEE420D60D17}"/>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111252</xdr:rowOff>
    </xdr:from>
    <xdr:to>
      <xdr:col>81</xdr:col>
      <xdr:colOff>44450</xdr:colOff>
      <xdr:row>87</xdr:row>
      <xdr:rowOff>21844</xdr:rowOff>
    </xdr:to>
    <xdr:cxnSp macro="">
      <xdr:nvCxnSpPr>
        <xdr:cNvPr id="253" name="直線コネクタ 252">
          <a:extLst>
            <a:ext uri="{FF2B5EF4-FFF2-40B4-BE49-F238E27FC236}">
              <a16:creationId xmlns:a16="http://schemas.microsoft.com/office/drawing/2014/main" id="{CF3B47DB-47D9-4366-AB1C-B6ED7FD22934}"/>
            </a:ext>
          </a:extLst>
        </xdr:cNvPr>
        <xdr:cNvCxnSpPr/>
      </xdr:nvCxnSpPr>
      <xdr:spPr>
        <a:xfrm>
          <a:off x="16179800" y="1485595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C489399F-C906-416A-A735-80A0332F7727}"/>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72CFA32B-A1BB-40D3-84FC-5F197F84BD99}"/>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111252</xdr:rowOff>
    </xdr:from>
    <xdr:to>
      <xdr:col>77</xdr:col>
      <xdr:colOff>44450</xdr:colOff>
      <xdr:row>86</xdr:row>
      <xdr:rowOff>116078</xdr:rowOff>
    </xdr:to>
    <xdr:cxnSp macro="">
      <xdr:nvCxnSpPr>
        <xdr:cNvPr id="256" name="直線コネクタ 255">
          <a:extLst>
            <a:ext uri="{FF2B5EF4-FFF2-40B4-BE49-F238E27FC236}">
              <a16:creationId xmlns:a16="http://schemas.microsoft.com/office/drawing/2014/main" id="{A3EAEB94-0011-489B-8EAC-90AA970A8078}"/>
            </a:ext>
          </a:extLst>
        </xdr:cNvPr>
        <xdr:cNvCxnSpPr/>
      </xdr:nvCxnSpPr>
      <xdr:spPr>
        <a:xfrm flipV="1">
          <a:off x="15290800" y="148559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51F6CFA2-7924-4423-A25B-527C7F33AFB2}"/>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B7B1D40C-08B0-4686-9CC6-EF84C86C1A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58165</xdr:rowOff>
    </xdr:from>
    <xdr:to>
      <xdr:col>72</xdr:col>
      <xdr:colOff>203200</xdr:colOff>
      <xdr:row>86</xdr:row>
      <xdr:rowOff>116078</xdr:rowOff>
    </xdr:to>
    <xdr:cxnSp macro="">
      <xdr:nvCxnSpPr>
        <xdr:cNvPr id="259" name="直線コネクタ 258">
          <a:extLst>
            <a:ext uri="{FF2B5EF4-FFF2-40B4-BE49-F238E27FC236}">
              <a16:creationId xmlns:a16="http://schemas.microsoft.com/office/drawing/2014/main" id="{DC2CB332-75FC-4663-8FFB-CA0EE04D532B}"/>
            </a:ext>
          </a:extLst>
        </xdr:cNvPr>
        <xdr:cNvCxnSpPr/>
      </xdr:nvCxnSpPr>
      <xdr:spPr>
        <a:xfrm>
          <a:off x="14401800" y="14802865"/>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125476</xdr:rowOff>
    </xdr:from>
    <xdr:to>
      <xdr:col>73</xdr:col>
      <xdr:colOff>44450</xdr:colOff>
      <xdr:row>88</xdr:row>
      <xdr:rowOff>55626</xdr:rowOff>
    </xdr:to>
    <xdr:sp macro="" textlink="">
      <xdr:nvSpPr>
        <xdr:cNvPr id="260" name="フローチャート: 判断 259">
          <a:extLst>
            <a:ext uri="{FF2B5EF4-FFF2-40B4-BE49-F238E27FC236}">
              <a16:creationId xmlns:a16="http://schemas.microsoft.com/office/drawing/2014/main" id="{6F240AC1-0E99-4BEE-810B-752977CA775A}"/>
            </a:ext>
          </a:extLst>
        </xdr:cNvPr>
        <xdr:cNvSpPr/>
      </xdr:nvSpPr>
      <xdr:spPr>
        <a:xfrm>
          <a:off x="15240000" y="1504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40403</xdr:rowOff>
    </xdr:from>
    <xdr:ext cx="762000" cy="259045"/>
    <xdr:sp macro="" textlink="">
      <xdr:nvSpPr>
        <xdr:cNvPr id="261" name="テキスト ボックス 260">
          <a:extLst>
            <a:ext uri="{FF2B5EF4-FFF2-40B4-BE49-F238E27FC236}">
              <a16:creationId xmlns:a16="http://schemas.microsoft.com/office/drawing/2014/main" id="{9755FF70-DFF0-4DB6-9167-69F446342033}"/>
            </a:ext>
          </a:extLst>
        </xdr:cNvPr>
        <xdr:cNvSpPr txBox="1"/>
      </xdr:nvSpPr>
      <xdr:spPr>
        <a:xfrm>
          <a:off x="14909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14732</xdr:rowOff>
    </xdr:from>
    <xdr:to>
      <xdr:col>68</xdr:col>
      <xdr:colOff>152400</xdr:colOff>
      <xdr:row>86</xdr:row>
      <xdr:rowOff>58165</xdr:rowOff>
    </xdr:to>
    <xdr:cxnSp macro="">
      <xdr:nvCxnSpPr>
        <xdr:cNvPr id="262" name="直線コネクタ 261">
          <a:extLst>
            <a:ext uri="{FF2B5EF4-FFF2-40B4-BE49-F238E27FC236}">
              <a16:creationId xmlns:a16="http://schemas.microsoft.com/office/drawing/2014/main" id="{3310D1D7-1245-4E00-9861-4BA8EB6074D6}"/>
            </a:ext>
          </a:extLst>
        </xdr:cNvPr>
        <xdr:cNvCxnSpPr/>
      </xdr:nvCxnSpPr>
      <xdr:spPr>
        <a:xfrm>
          <a:off x="13512800" y="14759432"/>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120650</xdr:rowOff>
    </xdr:from>
    <xdr:to>
      <xdr:col>68</xdr:col>
      <xdr:colOff>203200</xdr:colOff>
      <xdr:row>88</xdr:row>
      <xdr:rowOff>50800</xdr:rowOff>
    </xdr:to>
    <xdr:sp macro="" textlink="">
      <xdr:nvSpPr>
        <xdr:cNvPr id="263" name="フローチャート: 判断 262">
          <a:extLst>
            <a:ext uri="{FF2B5EF4-FFF2-40B4-BE49-F238E27FC236}">
              <a16:creationId xmlns:a16="http://schemas.microsoft.com/office/drawing/2014/main" id="{DEB37AFE-1D23-4325-A420-03DBAF893018}"/>
            </a:ext>
          </a:extLst>
        </xdr:cNvPr>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64" name="テキスト ボックス 263">
          <a:extLst>
            <a:ext uri="{FF2B5EF4-FFF2-40B4-BE49-F238E27FC236}">
              <a16:creationId xmlns:a16="http://schemas.microsoft.com/office/drawing/2014/main" id="{D739542E-00C8-4F74-B943-B66A21B0101D}"/>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65" name="フローチャート: 判断 264">
          <a:extLst>
            <a:ext uri="{FF2B5EF4-FFF2-40B4-BE49-F238E27FC236}">
              <a16:creationId xmlns:a16="http://schemas.microsoft.com/office/drawing/2014/main" id="{76A95014-B2F0-4E49-B4FC-EAD9B6DE23FE}"/>
            </a:ext>
          </a:extLst>
        </xdr:cNvPr>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66" name="テキスト ボックス 265">
          <a:extLst>
            <a:ext uri="{FF2B5EF4-FFF2-40B4-BE49-F238E27FC236}">
              <a16:creationId xmlns:a16="http://schemas.microsoft.com/office/drawing/2014/main" id="{E7B8F915-7B50-4936-A76E-1A73AB8DD61C}"/>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B27507F8-5FB2-4B10-A320-5AA258DCEA4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93CFFF43-CAD5-41CF-8A5C-504070241BE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3207582C-AB40-489F-A3F6-A3C22C26C46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BB083DD3-E018-4908-977B-1FE321628E8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1721DB4-C476-46AF-A721-5EC3407F446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142494</xdr:rowOff>
    </xdr:from>
    <xdr:to>
      <xdr:col>81</xdr:col>
      <xdr:colOff>95250</xdr:colOff>
      <xdr:row>87</xdr:row>
      <xdr:rowOff>72644</xdr:rowOff>
    </xdr:to>
    <xdr:sp macro="" textlink="">
      <xdr:nvSpPr>
        <xdr:cNvPr id="272" name="楕円 271">
          <a:extLst>
            <a:ext uri="{FF2B5EF4-FFF2-40B4-BE49-F238E27FC236}">
              <a16:creationId xmlns:a16="http://schemas.microsoft.com/office/drawing/2014/main" id="{C2332A51-923F-4093-BDB1-F92EAF334EB8}"/>
            </a:ext>
          </a:extLst>
        </xdr:cNvPr>
        <xdr:cNvSpPr/>
      </xdr:nvSpPr>
      <xdr:spPr>
        <a:xfrm>
          <a:off x="16967200" y="148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159021</xdr:rowOff>
    </xdr:from>
    <xdr:ext cx="762000" cy="259045"/>
    <xdr:sp macro="" textlink="">
      <xdr:nvSpPr>
        <xdr:cNvPr id="273" name="給与水準   （国との比較）該当値テキスト">
          <a:extLst>
            <a:ext uri="{FF2B5EF4-FFF2-40B4-BE49-F238E27FC236}">
              <a16:creationId xmlns:a16="http://schemas.microsoft.com/office/drawing/2014/main" id="{EE6E428A-8371-49C1-92F1-73D67086FC4F}"/>
            </a:ext>
          </a:extLst>
        </xdr:cNvPr>
        <xdr:cNvSpPr txBox="1"/>
      </xdr:nvSpPr>
      <xdr:spPr>
        <a:xfrm>
          <a:off x="171069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60452</xdr:rowOff>
    </xdr:from>
    <xdr:to>
      <xdr:col>77</xdr:col>
      <xdr:colOff>95250</xdr:colOff>
      <xdr:row>86</xdr:row>
      <xdr:rowOff>162052</xdr:rowOff>
    </xdr:to>
    <xdr:sp macro="" textlink="">
      <xdr:nvSpPr>
        <xdr:cNvPr id="274" name="楕円 273">
          <a:extLst>
            <a:ext uri="{FF2B5EF4-FFF2-40B4-BE49-F238E27FC236}">
              <a16:creationId xmlns:a16="http://schemas.microsoft.com/office/drawing/2014/main" id="{34BDA8FA-5013-4873-9AA1-F84D012AAC47}"/>
            </a:ext>
          </a:extLst>
        </xdr:cNvPr>
        <xdr:cNvSpPr/>
      </xdr:nvSpPr>
      <xdr:spPr>
        <a:xfrm>
          <a:off x="161290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75" name="テキスト ボックス 274">
          <a:extLst>
            <a:ext uri="{FF2B5EF4-FFF2-40B4-BE49-F238E27FC236}">
              <a16:creationId xmlns:a16="http://schemas.microsoft.com/office/drawing/2014/main" id="{A23D1C04-B757-4668-A949-DCCA68945EF4}"/>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65278</xdr:rowOff>
    </xdr:from>
    <xdr:to>
      <xdr:col>73</xdr:col>
      <xdr:colOff>44450</xdr:colOff>
      <xdr:row>86</xdr:row>
      <xdr:rowOff>166878</xdr:rowOff>
    </xdr:to>
    <xdr:sp macro="" textlink="">
      <xdr:nvSpPr>
        <xdr:cNvPr id="276" name="楕円 275">
          <a:extLst>
            <a:ext uri="{FF2B5EF4-FFF2-40B4-BE49-F238E27FC236}">
              <a16:creationId xmlns:a16="http://schemas.microsoft.com/office/drawing/2014/main" id="{916174E9-2456-4875-A94C-07A6AB1896D3}"/>
            </a:ext>
          </a:extLst>
        </xdr:cNvPr>
        <xdr:cNvSpPr/>
      </xdr:nvSpPr>
      <xdr:spPr>
        <a:xfrm>
          <a:off x="152400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5605</xdr:rowOff>
    </xdr:from>
    <xdr:ext cx="762000" cy="259045"/>
    <xdr:sp macro="" textlink="">
      <xdr:nvSpPr>
        <xdr:cNvPr id="277" name="テキスト ボックス 276">
          <a:extLst>
            <a:ext uri="{FF2B5EF4-FFF2-40B4-BE49-F238E27FC236}">
              <a16:creationId xmlns:a16="http://schemas.microsoft.com/office/drawing/2014/main" id="{9E987C7D-EBFE-4623-8F02-76E36D963011}"/>
            </a:ext>
          </a:extLst>
        </xdr:cNvPr>
        <xdr:cNvSpPr txBox="1"/>
      </xdr:nvSpPr>
      <xdr:spPr>
        <a:xfrm>
          <a:off x="14909800" y="1457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7365</xdr:rowOff>
    </xdr:from>
    <xdr:to>
      <xdr:col>68</xdr:col>
      <xdr:colOff>203200</xdr:colOff>
      <xdr:row>86</xdr:row>
      <xdr:rowOff>108965</xdr:rowOff>
    </xdr:to>
    <xdr:sp macro="" textlink="">
      <xdr:nvSpPr>
        <xdr:cNvPr id="278" name="楕円 277">
          <a:extLst>
            <a:ext uri="{FF2B5EF4-FFF2-40B4-BE49-F238E27FC236}">
              <a16:creationId xmlns:a16="http://schemas.microsoft.com/office/drawing/2014/main" id="{B661AD34-AADA-4E51-AD57-FD67EA7F10E7}"/>
            </a:ext>
          </a:extLst>
        </xdr:cNvPr>
        <xdr:cNvSpPr/>
      </xdr:nvSpPr>
      <xdr:spPr>
        <a:xfrm>
          <a:off x="14351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119142</xdr:rowOff>
    </xdr:from>
    <xdr:ext cx="762000" cy="259045"/>
    <xdr:sp macro="" textlink="">
      <xdr:nvSpPr>
        <xdr:cNvPr id="279" name="テキスト ボックス 278">
          <a:extLst>
            <a:ext uri="{FF2B5EF4-FFF2-40B4-BE49-F238E27FC236}">
              <a16:creationId xmlns:a16="http://schemas.microsoft.com/office/drawing/2014/main" id="{CCB84D90-8EA5-45E3-9DD4-319BA8DBC1B8}"/>
            </a:ext>
          </a:extLst>
        </xdr:cNvPr>
        <xdr:cNvSpPr txBox="1"/>
      </xdr:nvSpPr>
      <xdr:spPr>
        <a:xfrm>
          <a:off x="14020800" y="1452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135382</xdr:rowOff>
    </xdr:from>
    <xdr:to>
      <xdr:col>64</xdr:col>
      <xdr:colOff>152400</xdr:colOff>
      <xdr:row>86</xdr:row>
      <xdr:rowOff>65532</xdr:rowOff>
    </xdr:to>
    <xdr:sp macro="" textlink="">
      <xdr:nvSpPr>
        <xdr:cNvPr id="280" name="楕円 279">
          <a:extLst>
            <a:ext uri="{FF2B5EF4-FFF2-40B4-BE49-F238E27FC236}">
              <a16:creationId xmlns:a16="http://schemas.microsoft.com/office/drawing/2014/main" id="{A828554C-45AF-42AC-898B-48C093FD0991}"/>
            </a:ext>
          </a:extLst>
        </xdr:cNvPr>
        <xdr:cNvSpPr/>
      </xdr:nvSpPr>
      <xdr:spPr>
        <a:xfrm>
          <a:off x="13462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75709</xdr:rowOff>
    </xdr:from>
    <xdr:ext cx="762000" cy="259045"/>
    <xdr:sp macro="" textlink="">
      <xdr:nvSpPr>
        <xdr:cNvPr id="281" name="テキスト ボックス 280">
          <a:extLst>
            <a:ext uri="{FF2B5EF4-FFF2-40B4-BE49-F238E27FC236}">
              <a16:creationId xmlns:a16="http://schemas.microsoft.com/office/drawing/2014/main" id="{883D4EEA-BC1D-4243-AC0E-EC7AD6BCA5AA}"/>
            </a:ext>
          </a:extLst>
        </xdr:cNvPr>
        <xdr:cNvSpPr txBox="1"/>
      </xdr:nvSpPr>
      <xdr:spPr>
        <a:xfrm>
          <a:off x="13131800" y="1447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11CAC340-955B-4CFA-945F-512D17FDE88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5B351F25-DC34-4869-A0D7-FFF95F836E5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CAC16220-921E-48F9-A12A-45872F031BA1}"/>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7431E9A1-D1C3-4388-A7C8-7E54B28BAF4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3FF885CE-50BA-4B79-B3C8-38032078433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A3BFEC57-C181-4A1D-B9B7-C02656AD102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8F28A7F7-7137-4B04-AD97-C8562420F34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7975F2D7-F11C-4900-BC9D-8639E812BFB9}"/>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57839A2E-7FEC-4290-A349-DEE732B9A22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29F6A8C4-1868-478F-A851-C6716A9B4A6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F62196A0-51EF-4A81-8CDE-9505DAC92C6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DB917FEF-6CC4-493A-91A2-0E9CEAA7480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8819E34C-8821-41A9-B384-2684BA1E62C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前年度比で</a:t>
          </a:r>
          <a:r>
            <a:rPr kumimoji="1" lang="en-US" altLang="ja-JP" sz="1100" b="0" i="0" baseline="0">
              <a:solidFill>
                <a:schemeClr val="dk1"/>
              </a:solidFill>
              <a:effectLst/>
              <a:latin typeface="+mn-lt"/>
              <a:ea typeface="+mn-ea"/>
              <a:cs typeface="+mn-cs"/>
            </a:rPr>
            <a:t>0.55</a:t>
          </a:r>
          <a:r>
            <a:rPr kumimoji="1" lang="ja-JP" altLang="ja-JP" sz="1100" b="0" i="0" baseline="0">
              <a:solidFill>
                <a:schemeClr val="dk1"/>
              </a:solidFill>
              <a:effectLst/>
              <a:latin typeface="+mn-lt"/>
              <a:ea typeface="+mn-ea"/>
              <a:cs typeface="+mn-cs"/>
            </a:rPr>
            <a:t>人上昇している。離島・過疎地域離島・過疎地域という特殊地域においても、他団体と変わらない充実した住民サービスを確保するため、類似団体を上回る職員数で推移している。今後の財政状況も考慮し、事務事業の見直し等により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FC647264-798B-497B-96A6-236DC30941B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BEA69D68-D43E-433B-BFE7-7AD45C9FD0E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245AA2C5-55CF-4021-B65E-90CEA65C759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FBB9872B-11D6-40C1-BBD6-AC938D549121}"/>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5B6013E8-0FE0-4527-83F6-CE135F26A113}"/>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10E3C30B-018C-4252-8D69-AD2B718C2E27}"/>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A55186D9-5092-41A6-A3A5-E7D312A32269}"/>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53395E97-2195-4B0B-B36E-62B69A1A28D2}"/>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812D441E-2072-4434-A6B5-5A053514B652}"/>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E76AE4B-5B5B-4546-9FDD-F4B8EA275CDE}"/>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BDBCC728-2B30-43B6-8993-B0FEEE96F3F6}"/>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2C773968-9A87-4568-9D96-86B16F0B7931}"/>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A15D73C-5BFF-47D6-9462-105FEC7C23D7}"/>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D990B8D1-4857-4A47-BA5E-BCF1D8571FDC}"/>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84933E67-0515-409D-B357-52D5A9AD88B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EFF1E56C-D277-4406-B46B-75A7F84F4DE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EBA7E371-1B3A-403E-A03F-CF267C1B567A}"/>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66B7E046-A940-4B99-8C34-2D42F499232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E97F4694-30E7-41CA-ABE2-C0F14A59A276}"/>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AA3499F0-3536-40E7-99C1-59773354EF8A}"/>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300C9565-1B5D-496E-B0AC-CD80A0933347}"/>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79DFC47E-47EF-48BD-B46E-299F5747C9B7}"/>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25E6384-EC88-423B-9728-D6D1FF10E4AC}"/>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45920</xdr:rowOff>
    </xdr:from>
    <xdr:to>
      <xdr:col>81</xdr:col>
      <xdr:colOff>44450</xdr:colOff>
      <xdr:row>64</xdr:row>
      <xdr:rowOff>64879</xdr:rowOff>
    </xdr:to>
    <xdr:cxnSp macro="">
      <xdr:nvCxnSpPr>
        <xdr:cNvPr id="318" name="直線コネクタ 317">
          <a:extLst>
            <a:ext uri="{FF2B5EF4-FFF2-40B4-BE49-F238E27FC236}">
              <a16:creationId xmlns:a16="http://schemas.microsoft.com/office/drawing/2014/main" id="{94D82CDE-17F0-4D63-991D-8131BC72ECC9}"/>
            </a:ext>
          </a:extLst>
        </xdr:cNvPr>
        <xdr:cNvCxnSpPr/>
      </xdr:nvCxnSpPr>
      <xdr:spPr>
        <a:xfrm>
          <a:off x="16179800" y="11018720"/>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1BED9A46-40C4-4589-9D8A-B31A08791216}"/>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67E3AF20-FBDC-44B2-9211-633BC2D7B09E}"/>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40060</xdr:rowOff>
    </xdr:from>
    <xdr:to>
      <xdr:col>77</xdr:col>
      <xdr:colOff>44450</xdr:colOff>
      <xdr:row>64</xdr:row>
      <xdr:rowOff>45920</xdr:rowOff>
    </xdr:to>
    <xdr:cxnSp macro="">
      <xdr:nvCxnSpPr>
        <xdr:cNvPr id="321" name="直線コネクタ 320">
          <a:extLst>
            <a:ext uri="{FF2B5EF4-FFF2-40B4-BE49-F238E27FC236}">
              <a16:creationId xmlns:a16="http://schemas.microsoft.com/office/drawing/2014/main" id="{AD950A9A-0609-48C4-96F5-3D88E0148F82}"/>
            </a:ext>
          </a:extLst>
        </xdr:cNvPr>
        <xdr:cNvCxnSpPr/>
      </xdr:nvCxnSpPr>
      <xdr:spPr>
        <a:xfrm>
          <a:off x="15290800" y="11012860"/>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A2AF1056-E23B-4022-BCAB-B2CC7D143C69}"/>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52F4EFE5-3EEB-4582-8360-AC387A3D768B}"/>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40060</xdr:rowOff>
    </xdr:from>
    <xdr:to>
      <xdr:col>72</xdr:col>
      <xdr:colOff>203200</xdr:colOff>
      <xdr:row>64</xdr:row>
      <xdr:rowOff>43852</xdr:rowOff>
    </xdr:to>
    <xdr:cxnSp macro="">
      <xdr:nvCxnSpPr>
        <xdr:cNvPr id="324" name="直線コネクタ 323">
          <a:extLst>
            <a:ext uri="{FF2B5EF4-FFF2-40B4-BE49-F238E27FC236}">
              <a16:creationId xmlns:a16="http://schemas.microsoft.com/office/drawing/2014/main" id="{812B6075-AEF6-486D-ABD7-A52B7F3F9621}"/>
            </a:ext>
          </a:extLst>
        </xdr:cNvPr>
        <xdr:cNvCxnSpPr/>
      </xdr:nvCxnSpPr>
      <xdr:spPr>
        <a:xfrm flipV="1">
          <a:off x="14401800" y="11012860"/>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119507</xdr:rowOff>
    </xdr:from>
    <xdr:to>
      <xdr:col>73</xdr:col>
      <xdr:colOff>44450</xdr:colOff>
      <xdr:row>60</xdr:row>
      <xdr:rowOff>49657</xdr:rowOff>
    </xdr:to>
    <xdr:sp macro="" textlink="">
      <xdr:nvSpPr>
        <xdr:cNvPr id="325" name="フローチャート: 判断 324">
          <a:extLst>
            <a:ext uri="{FF2B5EF4-FFF2-40B4-BE49-F238E27FC236}">
              <a16:creationId xmlns:a16="http://schemas.microsoft.com/office/drawing/2014/main" id="{92BE5FAC-5C32-493D-81EE-3F5716DEA640}"/>
            </a:ext>
          </a:extLst>
        </xdr:cNvPr>
        <xdr:cNvSpPr/>
      </xdr:nvSpPr>
      <xdr:spPr>
        <a:xfrm>
          <a:off x="15240000" y="102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59834</xdr:rowOff>
    </xdr:from>
    <xdr:ext cx="762000" cy="259045"/>
    <xdr:sp macro="" textlink="">
      <xdr:nvSpPr>
        <xdr:cNvPr id="326" name="テキスト ボックス 325">
          <a:extLst>
            <a:ext uri="{FF2B5EF4-FFF2-40B4-BE49-F238E27FC236}">
              <a16:creationId xmlns:a16="http://schemas.microsoft.com/office/drawing/2014/main" id="{C2F847CC-0558-4CC1-83DC-4CDF8F8C61FB}"/>
            </a:ext>
          </a:extLst>
        </xdr:cNvPr>
        <xdr:cNvSpPr txBox="1"/>
      </xdr:nvSpPr>
      <xdr:spPr>
        <a:xfrm>
          <a:off x="14909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54664</xdr:rowOff>
    </xdr:from>
    <xdr:to>
      <xdr:col>68</xdr:col>
      <xdr:colOff>152400</xdr:colOff>
      <xdr:row>64</xdr:row>
      <xdr:rowOff>43852</xdr:rowOff>
    </xdr:to>
    <xdr:cxnSp macro="">
      <xdr:nvCxnSpPr>
        <xdr:cNvPr id="327" name="直線コネクタ 326">
          <a:extLst>
            <a:ext uri="{FF2B5EF4-FFF2-40B4-BE49-F238E27FC236}">
              <a16:creationId xmlns:a16="http://schemas.microsoft.com/office/drawing/2014/main" id="{FC1E5A82-90A3-4696-8F53-3DDC4D7CC161}"/>
            </a:ext>
          </a:extLst>
        </xdr:cNvPr>
        <xdr:cNvCxnSpPr/>
      </xdr:nvCxnSpPr>
      <xdr:spPr>
        <a:xfrm>
          <a:off x="13512800" y="10856014"/>
          <a:ext cx="889000" cy="16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97790</xdr:rowOff>
    </xdr:from>
    <xdr:to>
      <xdr:col>68</xdr:col>
      <xdr:colOff>203200</xdr:colOff>
      <xdr:row>60</xdr:row>
      <xdr:rowOff>27940</xdr:rowOff>
    </xdr:to>
    <xdr:sp macro="" textlink="">
      <xdr:nvSpPr>
        <xdr:cNvPr id="328" name="フローチャート: 判断 327">
          <a:extLst>
            <a:ext uri="{FF2B5EF4-FFF2-40B4-BE49-F238E27FC236}">
              <a16:creationId xmlns:a16="http://schemas.microsoft.com/office/drawing/2014/main" id="{8DAA7AEE-433F-4044-8C25-E5123E903139}"/>
            </a:ext>
          </a:extLst>
        </xdr:cNvPr>
        <xdr:cNvSpPr/>
      </xdr:nvSpPr>
      <xdr:spPr>
        <a:xfrm>
          <a:off x="14351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29" name="テキスト ボックス 328">
          <a:extLst>
            <a:ext uri="{FF2B5EF4-FFF2-40B4-BE49-F238E27FC236}">
              <a16:creationId xmlns:a16="http://schemas.microsoft.com/office/drawing/2014/main" id="{24C29C8D-E37A-4925-B1B7-178D74C56058}"/>
            </a:ext>
          </a:extLst>
        </xdr:cNvPr>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86759</xdr:rowOff>
    </xdr:from>
    <xdr:to>
      <xdr:col>64</xdr:col>
      <xdr:colOff>152400</xdr:colOff>
      <xdr:row>60</xdr:row>
      <xdr:rowOff>16909</xdr:rowOff>
    </xdr:to>
    <xdr:sp macro="" textlink="">
      <xdr:nvSpPr>
        <xdr:cNvPr id="330" name="フローチャート: 判断 329">
          <a:extLst>
            <a:ext uri="{FF2B5EF4-FFF2-40B4-BE49-F238E27FC236}">
              <a16:creationId xmlns:a16="http://schemas.microsoft.com/office/drawing/2014/main" id="{8A2A307C-6CAF-487B-980E-AD5F54A33DBF}"/>
            </a:ext>
          </a:extLst>
        </xdr:cNvPr>
        <xdr:cNvSpPr/>
      </xdr:nvSpPr>
      <xdr:spPr>
        <a:xfrm>
          <a:off x="13462000" y="1020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27086</xdr:rowOff>
    </xdr:from>
    <xdr:ext cx="762000" cy="259045"/>
    <xdr:sp macro="" textlink="">
      <xdr:nvSpPr>
        <xdr:cNvPr id="331" name="テキスト ボックス 330">
          <a:extLst>
            <a:ext uri="{FF2B5EF4-FFF2-40B4-BE49-F238E27FC236}">
              <a16:creationId xmlns:a16="http://schemas.microsoft.com/office/drawing/2014/main" id="{8579C7FD-1AE7-424B-BEB0-B1A82741EC9A}"/>
            </a:ext>
          </a:extLst>
        </xdr:cNvPr>
        <xdr:cNvSpPr txBox="1"/>
      </xdr:nvSpPr>
      <xdr:spPr>
        <a:xfrm>
          <a:off x="13131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1C3EEB4F-9EF3-4843-9C2B-14CE6505146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21F979C6-2D3A-461D-867A-5794AC02333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2C4BE77-B597-4A3E-9C12-7C5261829F0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D7BD5023-0733-4624-ADDA-31515FC0D32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A0153D8D-97AD-40D0-A9E7-E61684E54B8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14079</xdr:rowOff>
    </xdr:from>
    <xdr:to>
      <xdr:col>81</xdr:col>
      <xdr:colOff>95250</xdr:colOff>
      <xdr:row>64</xdr:row>
      <xdr:rowOff>115679</xdr:rowOff>
    </xdr:to>
    <xdr:sp macro="" textlink="">
      <xdr:nvSpPr>
        <xdr:cNvPr id="337" name="楕円 336">
          <a:extLst>
            <a:ext uri="{FF2B5EF4-FFF2-40B4-BE49-F238E27FC236}">
              <a16:creationId xmlns:a16="http://schemas.microsoft.com/office/drawing/2014/main" id="{8F4A1699-C330-4BD7-ACCF-98311C92BA46}"/>
            </a:ext>
          </a:extLst>
        </xdr:cNvPr>
        <xdr:cNvSpPr/>
      </xdr:nvSpPr>
      <xdr:spPr>
        <a:xfrm>
          <a:off x="16967200" y="109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157606</xdr:rowOff>
    </xdr:from>
    <xdr:ext cx="762000" cy="259045"/>
    <xdr:sp macro="" textlink="">
      <xdr:nvSpPr>
        <xdr:cNvPr id="338" name="定員管理の状況該当値テキスト">
          <a:extLst>
            <a:ext uri="{FF2B5EF4-FFF2-40B4-BE49-F238E27FC236}">
              <a16:creationId xmlns:a16="http://schemas.microsoft.com/office/drawing/2014/main" id="{DC0AF369-A453-49F7-B0C6-F7D8860EEA06}"/>
            </a:ext>
          </a:extLst>
        </xdr:cNvPr>
        <xdr:cNvSpPr txBox="1"/>
      </xdr:nvSpPr>
      <xdr:spPr>
        <a:xfrm>
          <a:off x="17106900" y="1095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166570</xdr:rowOff>
    </xdr:from>
    <xdr:to>
      <xdr:col>77</xdr:col>
      <xdr:colOff>95250</xdr:colOff>
      <xdr:row>64</xdr:row>
      <xdr:rowOff>96720</xdr:rowOff>
    </xdr:to>
    <xdr:sp macro="" textlink="">
      <xdr:nvSpPr>
        <xdr:cNvPr id="339" name="楕円 338">
          <a:extLst>
            <a:ext uri="{FF2B5EF4-FFF2-40B4-BE49-F238E27FC236}">
              <a16:creationId xmlns:a16="http://schemas.microsoft.com/office/drawing/2014/main" id="{A2FD40A1-953F-4DCE-B19A-BE36A0C1C704}"/>
            </a:ext>
          </a:extLst>
        </xdr:cNvPr>
        <xdr:cNvSpPr/>
      </xdr:nvSpPr>
      <xdr:spPr>
        <a:xfrm>
          <a:off x="16129000" y="1096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81497</xdr:rowOff>
    </xdr:from>
    <xdr:ext cx="736600" cy="259045"/>
    <xdr:sp macro="" textlink="">
      <xdr:nvSpPr>
        <xdr:cNvPr id="340" name="テキスト ボックス 339">
          <a:extLst>
            <a:ext uri="{FF2B5EF4-FFF2-40B4-BE49-F238E27FC236}">
              <a16:creationId xmlns:a16="http://schemas.microsoft.com/office/drawing/2014/main" id="{9CDF49AA-D14C-4C0C-B047-88909AE0DE38}"/>
            </a:ext>
          </a:extLst>
        </xdr:cNvPr>
        <xdr:cNvSpPr txBox="1"/>
      </xdr:nvSpPr>
      <xdr:spPr>
        <a:xfrm>
          <a:off x="15798800" y="110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160710</xdr:rowOff>
    </xdr:from>
    <xdr:to>
      <xdr:col>73</xdr:col>
      <xdr:colOff>44450</xdr:colOff>
      <xdr:row>64</xdr:row>
      <xdr:rowOff>90860</xdr:rowOff>
    </xdr:to>
    <xdr:sp macro="" textlink="">
      <xdr:nvSpPr>
        <xdr:cNvPr id="341" name="楕円 340">
          <a:extLst>
            <a:ext uri="{FF2B5EF4-FFF2-40B4-BE49-F238E27FC236}">
              <a16:creationId xmlns:a16="http://schemas.microsoft.com/office/drawing/2014/main" id="{23A983C9-EF22-4BF3-9901-24959DD7DD34}"/>
            </a:ext>
          </a:extLst>
        </xdr:cNvPr>
        <xdr:cNvSpPr/>
      </xdr:nvSpPr>
      <xdr:spPr>
        <a:xfrm>
          <a:off x="15240000" y="1096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75637</xdr:rowOff>
    </xdr:from>
    <xdr:ext cx="762000" cy="259045"/>
    <xdr:sp macro="" textlink="">
      <xdr:nvSpPr>
        <xdr:cNvPr id="342" name="テキスト ボックス 341">
          <a:extLst>
            <a:ext uri="{FF2B5EF4-FFF2-40B4-BE49-F238E27FC236}">
              <a16:creationId xmlns:a16="http://schemas.microsoft.com/office/drawing/2014/main" id="{D6E821B3-C086-4B43-99AA-842B2C2CC5F8}"/>
            </a:ext>
          </a:extLst>
        </xdr:cNvPr>
        <xdr:cNvSpPr txBox="1"/>
      </xdr:nvSpPr>
      <xdr:spPr>
        <a:xfrm>
          <a:off x="14909800" y="1104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164502</xdr:rowOff>
    </xdr:from>
    <xdr:to>
      <xdr:col>68</xdr:col>
      <xdr:colOff>203200</xdr:colOff>
      <xdr:row>64</xdr:row>
      <xdr:rowOff>94652</xdr:rowOff>
    </xdr:to>
    <xdr:sp macro="" textlink="">
      <xdr:nvSpPr>
        <xdr:cNvPr id="343" name="楕円 342">
          <a:extLst>
            <a:ext uri="{FF2B5EF4-FFF2-40B4-BE49-F238E27FC236}">
              <a16:creationId xmlns:a16="http://schemas.microsoft.com/office/drawing/2014/main" id="{D04BEBB1-754B-411A-BD0A-A2E76B44CAA9}"/>
            </a:ext>
          </a:extLst>
        </xdr:cNvPr>
        <xdr:cNvSpPr/>
      </xdr:nvSpPr>
      <xdr:spPr>
        <a:xfrm>
          <a:off x="14351000" y="1096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79429</xdr:rowOff>
    </xdr:from>
    <xdr:ext cx="762000" cy="259045"/>
    <xdr:sp macro="" textlink="">
      <xdr:nvSpPr>
        <xdr:cNvPr id="344" name="テキスト ボックス 343">
          <a:extLst>
            <a:ext uri="{FF2B5EF4-FFF2-40B4-BE49-F238E27FC236}">
              <a16:creationId xmlns:a16="http://schemas.microsoft.com/office/drawing/2014/main" id="{66F3DA35-0E4B-4955-ADE0-9544E82AFC6F}"/>
            </a:ext>
          </a:extLst>
        </xdr:cNvPr>
        <xdr:cNvSpPr txBox="1"/>
      </xdr:nvSpPr>
      <xdr:spPr>
        <a:xfrm>
          <a:off x="14020800" y="1105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3864</xdr:rowOff>
    </xdr:from>
    <xdr:to>
      <xdr:col>64</xdr:col>
      <xdr:colOff>152400</xdr:colOff>
      <xdr:row>63</xdr:row>
      <xdr:rowOff>105464</xdr:rowOff>
    </xdr:to>
    <xdr:sp macro="" textlink="">
      <xdr:nvSpPr>
        <xdr:cNvPr id="345" name="楕円 344">
          <a:extLst>
            <a:ext uri="{FF2B5EF4-FFF2-40B4-BE49-F238E27FC236}">
              <a16:creationId xmlns:a16="http://schemas.microsoft.com/office/drawing/2014/main" id="{B3C8B651-39AA-4FE4-955C-E1A8F4D1E340}"/>
            </a:ext>
          </a:extLst>
        </xdr:cNvPr>
        <xdr:cNvSpPr/>
      </xdr:nvSpPr>
      <xdr:spPr>
        <a:xfrm>
          <a:off x="13462000" y="108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90241</xdr:rowOff>
    </xdr:from>
    <xdr:ext cx="762000" cy="259045"/>
    <xdr:sp macro="" textlink="">
      <xdr:nvSpPr>
        <xdr:cNvPr id="346" name="テキスト ボックス 345">
          <a:extLst>
            <a:ext uri="{FF2B5EF4-FFF2-40B4-BE49-F238E27FC236}">
              <a16:creationId xmlns:a16="http://schemas.microsoft.com/office/drawing/2014/main" id="{611F4D97-6199-4135-A2E4-1E5C3E430C06}"/>
            </a:ext>
          </a:extLst>
        </xdr:cNvPr>
        <xdr:cNvSpPr txBox="1"/>
      </xdr:nvSpPr>
      <xdr:spPr>
        <a:xfrm>
          <a:off x="13131800" y="1089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381BFDB7-E540-4DB7-AD1E-0C082669560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5678F5B-85BB-4E87-822B-EB70E0ED02B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3753A190-230F-4697-85A1-1954FFC512D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5BF20F5F-9301-4EA6-A10D-9B296B91B8A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E05F8F43-D598-46D5-B34F-DA241C29025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B2921C54-470F-44C5-AD32-1AC13B3A80F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1D316487-CACC-4002-8860-498E95583A0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DA40E5D5-598D-41CE-BA11-82DE870B2CB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C96BB570-05C9-4AC1-B8DE-7D66C1CBBD6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6CEAE175-B237-4466-8BAA-C422A4F1C20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734A305-5EF8-4711-AE54-33775CAC69C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A947453A-C025-4BAE-9CE2-7AA96850015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35237A24-1294-4B84-9460-A427E76B38C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実質公債比率については、対前年度比で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改上昇している。沖縄県平均及び類似団体平均値と比較しても低い数値となっている。今後は大型事業の普通建設事業に係る地方債の償還が発生していく見込みのため、実質公債比率の上昇に留意する必要がある。今後は予定している普通建設事業の見直しを図り、起債依存型の事業実施の見直し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371DBA86-C825-4A23-99D9-903DA6A7524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9114183E-C4EB-4F62-A818-E1E33E19C68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EF8459E4-6735-4A4E-8C8F-FA1BADC759B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51BA3B86-5B74-4729-8B39-E04B370CD36B}"/>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38664FF-F3AA-4FB3-BD38-A8F4D656DCD3}"/>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1ABB5E27-E186-49F1-86B5-691575D9BDBB}"/>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630076A5-B628-4644-AF09-0C1C270F661F}"/>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8BBD6379-4867-499B-B1EA-47193AE3E6A7}"/>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25E9A45C-4BF9-41FC-9218-D3181689F3B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519CED2-A92A-43DB-B765-5106D835311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CA693EA2-A36D-4093-9045-8D3635E1367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1735ED7-A805-46C5-9317-0EB2AB00C487}"/>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8887B03A-4D31-41C1-A23D-94C8A7A0B3A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8CB70867-AF5F-47B8-8581-4C92F80AFA7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FC5BB1CE-92D7-43A2-9C90-8BC66BA65D6C}"/>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DBA316C4-E7EB-4819-8A0D-7C27D53FA988}"/>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D40F43C6-3456-48DE-953D-DE60458442B4}"/>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5E15D9AA-D539-4DEA-925B-6B16D13EABFA}"/>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F400CE53-99FF-4496-AA80-FC5728BB51E4}"/>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6350</xdr:rowOff>
    </xdr:to>
    <xdr:cxnSp macro="">
      <xdr:nvCxnSpPr>
        <xdr:cNvPr id="379" name="直線コネクタ 378">
          <a:extLst>
            <a:ext uri="{FF2B5EF4-FFF2-40B4-BE49-F238E27FC236}">
              <a16:creationId xmlns:a16="http://schemas.microsoft.com/office/drawing/2014/main" id="{B452B776-61E0-4FDF-9246-DDC2C8672A17}"/>
            </a:ext>
          </a:extLst>
        </xdr:cNvPr>
        <xdr:cNvCxnSpPr/>
      </xdr:nvCxnSpPr>
      <xdr:spPr>
        <a:xfrm>
          <a:off x="16179800" y="68563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90DB6115-E365-4CA3-B756-01281693FD51}"/>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AE94507B-54F1-4521-B6AC-94C045063E2C}"/>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30480</xdr:rowOff>
    </xdr:to>
    <xdr:cxnSp macro="">
      <xdr:nvCxnSpPr>
        <xdr:cNvPr id="382" name="直線コネクタ 381">
          <a:extLst>
            <a:ext uri="{FF2B5EF4-FFF2-40B4-BE49-F238E27FC236}">
              <a16:creationId xmlns:a16="http://schemas.microsoft.com/office/drawing/2014/main" id="{F4111497-77A2-4A48-9ACD-8A760A3C2A5A}"/>
            </a:ext>
          </a:extLst>
        </xdr:cNvPr>
        <xdr:cNvCxnSpPr/>
      </xdr:nvCxnSpPr>
      <xdr:spPr>
        <a:xfrm flipV="1">
          <a:off x="15290800" y="68563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28F417D6-F2B5-4E6E-8679-2B5DD24B7E84}"/>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23B4D178-F17A-4A93-9722-C536DB996D5B}"/>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94827</xdr:rowOff>
    </xdr:to>
    <xdr:cxnSp macro="">
      <xdr:nvCxnSpPr>
        <xdr:cNvPr id="385" name="直線コネクタ 384">
          <a:extLst>
            <a:ext uri="{FF2B5EF4-FFF2-40B4-BE49-F238E27FC236}">
              <a16:creationId xmlns:a16="http://schemas.microsoft.com/office/drawing/2014/main" id="{494D90F1-48DB-4B90-A267-498BA98F7868}"/>
            </a:ext>
          </a:extLst>
        </xdr:cNvPr>
        <xdr:cNvCxnSpPr/>
      </xdr:nvCxnSpPr>
      <xdr:spPr>
        <a:xfrm flipV="1">
          <a:off x="14401800" y="68884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6" name="フローチャート: 判断 385">
          <a:extLst>
            <a:ext uri="{FF2B5EF4-FFF2-40B4-BE49-F238E27FC236}">
              <a16:creationId xmlns:a16="http://schemas.microsoft.com/office/drawing/2014/main" id="{95925C08-1B82-4392-BC55-EA8149B2A36D}"/>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7" name="テキスト ボックス 386">
          <a:extLst>
            <a:ext uri="{FF2B5EF4-FFF2-40B4-BE49-F238E27FC236}">
              <a16:creationId xmlns:a16="http://schemas.microsoft.com/office/drawing/2014/main" id="{326DC207-E727-47B1-BBF9-FBB9D3BAAA7E}"/>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40</xdr:row>
      <xdr:rowOff>159173</xdr:rowOff>
    </xdr:to>
    <xdr:cxnSp macro="">
      <xdr:nvCxnSpPr>
        <xdr:cNvPr id="388" name="直線コネクタ 387">
          <a:extLst>
            <a:ext uri="{FF2B5EF4-FFF2-40B4-BE49-F238E27FC236}">
              <a16:creationId xmlns:a16="http://schemas.microsoft.com/office/drawing/2014/main" id="{3182B5BB-1A08-4062-A99A-3AD72449E454}"/>
            </a:ext>
          </a:extLst>
        </xdr:cNvPr>
        <xdr:cNvCxnSpPr/>
      </xdr:nvCxnSpPr>
      <xdr:spPr>
        <a:xfrm flipV="1">
          <a:off x="13512800" y="69528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9" name="フローチャート: 判断 388">
          <a:extLst>
            <a:ext uri="{FF2B5EF4-FFF2-40B4-BE49-F238E27FC236}">
              <a16:creationId xmlns:a16="http://schemas.microsoft.com/office/drawing/2014/main" id="{92FF3870-0EB6-4ED1-BC79-2B23B5D4C32B}"/>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90" name="テキスト ボックス 389">
          <a:extLst>
            <a:ext uri="{FF2B5EF4-FFF2-40B4-BE49-F238E27FC236}">
              <a16:creationId xmlns:a16="http://schemas.microsoft.com/office/drawing/2014/main" id="{3C9AC395-BCB4-4F11-956F-C402A3FD1339}"/>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1" name="フローチャート: 判断 390">
          <a:extLst>
            <a:ext uri="{FF2B5EF4-FFF2-40B4-BE49-F238E27FC236}">
              <a16:creationId xmlns:a16="http://schemas.microsoft.com/office/drawing/2014/main" id="{549ABC13-4C9B-4C3D-AFF0-FFC6D61CC1AD}"/>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2" name="テキスト ボックス 391">
          <a:extLst>
            <a:ext uri="{FF2B5EF4-FFF2-40B4-BE49-F238E27FC236}">
              <a16:creationId xmlns:a16="http://schemas.microsoft.com/office/drawing/2014/main" id="{A476C3D7-A313-4058-83A4-C4527E8A84E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20EAD1C4-936F-48AC-BD65-980C4632CA6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24395CCE-5F4A-4B04-AA23-83D7036CDBF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72BD4E1F-297A-4DE0-9465-18C0B10E72C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CC5C407-0D82-4750-A672-01BA4932580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E573DC8-8762-4B34-B599-C1798E40F4F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98" name="楕円 397">
          <a:extLst>
            <a:ext uri="{FF2B5EF4-FFF2-40B4-BE49-F238E27FC236}">
              <a16:creationId xmlns:a16="http://schemas.microsoft.com/office/drawing/2014/main" id="{36AF48BB-5D59-454B-AA13-94008D46EC8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399" name="公債費負担の状況該当値テキスト">
          <a:extLst>
            <a:ext uri="{FF2B5EF4-FFF2-40B4-BE49-F238E27FC236}">
              <a16:creationId xmlns:a16="http://schemas.microsoft.com/office/drawing/2014/main" id="{BC39F40F-7F16-4FDF-B83B-ECC81CDB7499}"/>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0" name="楕円 399">
          <a:extLst>
            <a:ext uri="{FF2B5EF4-FFF2-40B4-BE49-F238E27FC236}">
              <a16:creationId xmlns:a16="http://schemas.microsoft.com/office/drawing/2014/main" id="{5E1BB0A5-246A-48D4-A775-8DF54802A423}"/>
            </a:ext>
          </a:extLst>
        </xdr:cNvPr>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1" name="テキスト ボックス 400">
          <a:extLst>
            <a:ext uri="{FF2B5EF4-FFF2-40B4-BE49-F238E27FC236}">
              <a16:creationId xmlns:a16="http://schemas.microsoft.com/office/drawing/2014/main" id="{00DFD072-488C-4E21-A3BD-9939F932196A}"/>
            </a:ext>
          </a:extLst>
        </xdr:cNvPr>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2" name="楕円 401">
          <a:extLst>
            <a:ext uri="{FF2B5EF4-FFF2-40B4-BE49-F238E27FC236}">
              <a16:creationId xmlns:a16="http://schemas.microsoft.com/office/drawing/2014/main" id="{53FF49D4-045E-43D8-9F54-F77DDD3ECFFE}"/>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3" name="テキスト ボックス 402">
          <a:extLst>
            <a:ext uri="{FF2B5EF4-FFF2-40B4-BE49-F238E27FC236}">
              <a16:creationId xmlns:a16="http://schemas.microsoft.com/office/drawing/2014/main" id="{88FF4DAD-2A1D-4035-A36A-55E3CDEA98DF}"/>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04" name="楕円 403">
          <a:extLst>
            <a:ext uri="{FF2B5EF4-FFF2-40B4-BE49-F238E27FC236}">
              <a16:creationId xmlns:a16="http://schemas.microsoft.com/office/drawing/2014/main" id="{4979D586-BF6A-48D3-9D8E-15BC0281331B}"/>
            </a:ext>
          </a:extLst>
        </xdr:cNvPr>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05" name="テキスト ボックス 404">
          <a:extLst>
            <a:ext uri="{FF2B5EF4-FFF2-40B4-BE49-F238E27FC236}">
              <a16:creationId xmlns:a16="http://schemas.microsoft.com/office/drawing/2014/main" id="{9E1C3502-EC27-47B3-B585-DA6CFF9E5B09}"/>
            </a:ext>
          </a:extLst>
        </xdr:cNvPr>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06" name="楕円 405">
          <a:extLst>
            <a:ext uri="{FF2B5EF4-FFF2-40B4-BE49-F238E27FC236}">
              <a16:creationId xmlns:a16="http://schemas.microsoft.com/office/drawing/2014/main" id="{66438E22-3028-461F-9338-DB50F559DFF9}"/>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23300</xdr:rowOff>
    </xdr:from>
    <xdr:ext cx="762000" cy="259045"/>
    <xdr:sp macro="" textlink="">
      <xdr:nvSpPr>
        <xdr:cNvPr id="407" name="テキスト ボックス 406">
          <a:extLst>
            <a:ext uri="{FF2B5EF4-FFF2-40B4-BE49-F238E27FC236}">
              <a16:creationId xmlns:a16="http://schemas.microsoft.com/office/drawing/2014/main" id="{9F3CF2A9-E01E-4D14-8475-22951C549FDE}"/>
            </a:ext>
          </a:extLst>
        </xdr:cNvPr>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452BF835-62F0-4305-B5D7-8C515C39792B}"/>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FC27AAE5-5BB3-4A6D-A91A-E629AE984A7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103DB242-5824-4E27-90D8-3FE09BADD9F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1028A86A-03DE-4998-85C0-95113244AAC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A277BC17-A88F-4DDD-A9F6-969D3B9C7AE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8F49FD7-6D00-45F4-9B71-354DE2FE655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DEDDA05A-CE05-4355-8917-65B7D02E6F8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B732C768-1956-402A-8F12-42A72B8A2D9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56036104-79EC-4578-BADF-4BF53669859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15AD1C49-6A6E-440E-9E85-11A489BE1E1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4E644A39-55C0-4FD6-B86B-576F6B9E190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EC9EB442-5EF6-49B0-9A92-69ABE8B2EC9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6D57F496-C91A-43D2-8162-ED9B843CDFE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値及び沖縄平均値と比較ししても大幅な高値となっている。また、類類団体内でも最下位である。それは、大規模な建設事業の実施に伴う地方債の発行によるものである。、今後は施設の老朽化に伴う改築等も見込まれることから、事業実施の適正化を図り、財政健全化に努める。新規事業の実施等についても総点検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FCF6AD8D-2D64-413B-995C-836DDE211E68}"/>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5332A4B-F042-4DD3-9EC5-731B82759D6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2E0B0485-4595-47BD-9F43-CFB3E6E0F99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F2ADE56A-0B02-4ADF-BE30-09A42E95F2B7}"/>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2C5F57BF-F163-4DA8-8DB5-F01EADFD1435}"/>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20B7177F-D3AC-4701-9EE2-9EE5629B6D46}"/>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59D8B474-BEEF-4BAE-BB4E-1358B002B5F5}"/>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2DEBE23F-6761-4212-9E79-68A70B027BB9}"/>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CA73F13E-4131-429C-BD61-0008189F159E}"/>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169F77B-BE53-47D6-926C-1529842241A1}"/>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154BA97A-F699-4465-A69E-AAAF6237C6B5}"/>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C716C927-D0BD-4A35-91FC-B3125A751309}"/>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D9B837F7-2F3C-4D99-9627-5D24F81B7B34}"/>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88E6D0EF-86A8-4C9B-B81C-0D5813DB6F4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C49333BC-2353-422B-BA1B-ADE0C1FF532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C84C2505-0958-4E9F-9E1F-8272CD6DE05D}"/>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2B881414-A01C-4FEC-8FE1-6E4AF04862D1}"/>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7D21B584-8698-4795-B55C-030934662CFC}"/>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A8089D8A-0C2E-4F93-A6B7-5BBCB11D8CD9}"/>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8F4854F6-81D1-4829-9861-6897AD0013C6}"/>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15593</xdr:rowOff>
    </xdr:from>
    <xdr:to>
      <xdr:col>81</xdr:col>
      <xdr:colOff>44450</xdr:colOff>
      <xdr:row>21</xdr:row>
      <xdr:rowOff>165735</xdr:rowOff>
    </xdr:to>
    <xdr:cxnSp macro="">
      <xdr:nvCxnSpPr>
        <xdr:cNvPr id="441" name="直線コネクタ 440">
          <a:extLst>
            <a:ext uri="{FF2B5EF4-FFF2-40B4-BE49-F238E27FC236}">
              <a16:creationId xmlns:a16="http://schemas.microsoft.com/office/drawing/2014/main" id="{16E76F01-A2CA-4DC3-BFA8-D27BFF3BE8B0}"/>
            </a:ext>
          </a:extLst>
        </xdr:cNvPr>
        <xdr:cNvCxnSpPr/>
      </xdr:nvCxnSpPr>
      <xdr:spPr>
        <a:xfrm>
          <a:off x="16179800" y="3616043"/>
          <a:ext cx="838200" cy="15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FC314DA5-CCD7-4DEB-BDF1-D380A61B705E}"/>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43F6FA49-0B41-4D6F-8E8A-EBEBC708DE98}"/>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15593</xdr:rowOff>
    </xdr:from>
    <xdr:to>
      <xdr:col>77</xdr:col>
      <xdr:colOff>44450</xdr:colOff>
      <xdr:row>22</xdr:row>
      <xdr:rowOff>26458</xdr:rowOff>
    </xdr:to>
    <xdr:cxnSp macro="">
      <xdr:nvCxnSpPr>
        <xdr:cNvPr id="444" name="直線コネクタ 443">
          <a:extLst>
            <a:ext uri="{FF2B5EF4-FFF2-40B4-BE49-F238E27FC236}">
              <a16:creationId xmlns:a16="http://schemas.microsoft.com/office/drawing/2014/main" id="{FF40C13F-C9CB-407C-B1A5-DF2D261A9AAF}"/>
            </a:ext>
          </a:extLst>
        </xdr:cNvPr>
        <xdr:cNvCxnSpPr/>
      </xdr:nvCxnSpPr>
      <xdr:spPr>
        <a:xfrm flipV="1">
          <a:off x="15290800" y="3616043"/>
          <a:ext cx="889000" cy="18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40DEEA7E-0C5B-4114-AA67-F4B337190DE4}"/>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AE4DCC62-3071-4904-A631-F07C4C2C7B3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47625</xdr:rowOff>
    </xdr:from>
    <xdr:to>
      <xdr:col>72</xdr:col>
      <xdr:colOff>203200</xdr:colOff>
      <xdr:row>22</xdr:row>
      <xdr:rowOff>26458</xdr:rowOff>
    </xdr:to>
    <xdr:cxnSp macro="">
      <xdr:nvCxnSpPr>
        <xdr:cNvPr id="447" name="直線コネクタ 446">
          <a:extLst>
            <a:ext uri="{FF2B5EF4-FFF2-40B4-BE49-F238E27FC236}">
              <a16:creationId xmlns:a16="http://schemas.microsoft.com/office/drawing/2014/main" id="{F3D7E88B-B226-415A-B328-87C757A0B3D0}"/>
            </a:ext>
          </a:extLst>
        </xdr:cNvPr>
        <xdr:cNvCxnSpPr/>
      </xdr:nvCxnSpPr>
      <xdr:spPr>
        <a:xfrm>
          <a:off x="14401800" y="3476625"/>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568E3D80-ECBE-48BD-A8F6-48B5F53715F9}"/>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AD3D52DB-BDEC-488A-B823-17B63DED8C4F}"/>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154446</xdr:rowOff>
    </xdr:from>
    <xdr:to>
      <xdr:col>68</xdr:col>
      <xdr:colOff>152400</xdr:colOff>
      <xdr:row>20</xdr:row>
      <xdr:rowOff>47625</xdr:rowOff>
    </xdr:to>
    <xdr:cxnSp macro="">
      <xdr:nvCxnSpPr>
        <xdr:cNvPr id="450" name="直線コネクタ 449">
          <a:extLst>
            <a:ext uri="{FF2B5EF4-FFF2-40B4-BE49-F238E27FC236}">
              <a16:creationId xmlns:a16="http://schemas.microsoft.com/office/drawing/2014/main" id="{90356ED2-EE70-4EE5-B693-5407E3EC9987}"/>
            </a:ext>
          </a:extLst>
        </xdr:cNvPr>
        <xdr:cNvCxnSpPr/>
      </xdr:nvCxnSpPr>
      <xdr:spPr>
        <a:xfrm>
          <a:off x="13512800" y="3069096"/>
          <a:ext cx="889000" cy="40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E9DC0206-C84E-4840-B504-8700B5620D33}"/>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1740BBDA-2BA4-4564-967E-0AF2C7F33952}"/>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D7051B0D-5C8E-4F7D-8928-9739F75DFA32}"/>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CCDDB6B2-E52E-4453-BC52-5774BCFDD4CE}"/>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77B694C-2DD4-48DC-A9D4-2AA96095ACF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F16A7660-A32D-4E17-86EF-A80FA0876C9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4E67C31A-7362-43EB-B7B6-2F9FEFBAD4D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88F9BC43-3CB5-4800-835F-C92EAB9A8AF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AD75D8A-13E7-405A-86BB-A2567D8DA1DE}"/>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114935</xdr:rowOff>
    </xdr:from>
    <xdr:to>
      <xdr:col>81</xdr:col>
      <xdr:colOff>95250</xdr:colOff>
      <xdr:row>22</xdr:row>
      <xdr:rowOff>45085</xdr:rowOff>
    </xdr:to>
    <xdr:sp macro="" textlink="">
      <xdr:nvSpPr>
        <xdr:cNvPr id="460" name="楕円 459">
          <a:extLst>
            <a:ext uri="{FF2B5EF4-FFF2-40B4-BE49-F238E27FC236}">
              <a16:creationId xmlns:a16="http://schemas.microsoft.com/office/drawing/2014/main" id="{8742A568-4BDA-4578-8C41-F35570C22C38}"/>
            </a:ext>
          </a:extLst>
        </xdr:cNvPr>
        <xdr:cNvSpPr/>
      </xdr:nvSpPr>
      <xdr:spPr>
        <a:xfrm>
          <a:off x="16967200" y="37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10812</xdr:rowOff>
    </xdr:from>
    <xdr:ext cx="762000" cy="259045"/>
    <xdr:sp macro="" textlink="">
      <xdr:nvSpPr>
        <xdr:cNvPr id="461" name="将来負担の状況該当値テキスト">
          <a:extLst>
            <a:ext uri="{FF2B5EF4-FFF2-40B4-BE49-F238E27FC236}">
              <a16:creationId xmlns:a16="http://schemas.microsoft.com/office/drawing/2014/main" id="{FB68B25D-1DE4-4E16-9999-65777B8713C3}"/>
            </a:ext>
          </a:extLst>
        </xdr:cNvPr>
        <xdr:cNvSpPr txBox="1"/>
      </xdr:nvSpPr>
      <xdr:spPr>
        <a:xfrm>
          <a:off x="17106900" y="36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136243</xdr:rowOff>
    </xdr:from>
    <xdr:to>
      <xdr:col>77</xdr:col>
      <xdr:colOff>95250</xdr:colOff>
      <xdr:row>21</xdr:row>
      <xdr:rowOff>66393</xdr:rowOff>
    </xdr:to>
    <xdr:sp macro="" textlink="">
      <xdr:nvSpPr>
        <xdr:cNvPr id="462" name="楕円 461">
          <a:extLst>
            <a:ext uri="{FF2B5EF4-FFF2-40B4-BE49-F238E27FC236}">
              <a16:creationId xmlns:a16="http://schemas.microsoft.com/office/drawing/2014/main" id="{1615884B-087D-4C19-90C3-B06B0E7253B3}"/>
            </a:ext>
          </a:extLst>
        </xdr:cNvPr>
        <xdr:cNvSpPr/>
      </xdr:nvSpPr>
      <xdr:spPr>
        <a:xfrm>
          <a:off x="16129000" y="35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51170</xdr:rowOff>
    </xdr:from>
    <xdr:ext cx="736600" cy="259045"/>
    <xdr:sp macro="" textlink="">
      <xdr:nvSpPr>
        <xdr:cNvPr id="463" name="テキスト ボックス 462">
          <a:extLst>
            <a:ext uri="{FF2B5EF4-FFF2-40B4-BE49-F238E27FC236}">
              <a16:creationId xmlns:a16="http://schemas.microsoft.com/office/drawing/2014/main" id="{82C8515E-CEB4-4C64-8612-0FF293EDD6BE}"/>
            </a:ext>
          </a:extLst>
        </xdr:cNvPr>
        <xdr:cNvSpPr txBox="1"/>
      </xdr:nvSpPr>
      <xdr:spPr>
        <a:xfrm>
          <a:off x="15798800" y="365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147108</xdr:rowOff>
    </xdr:from>
    <xdr:to>
      <xdr:col>73</xdr:col>
      <xdr:colOff>44450</xdr:colOff>
      <xdr:row>22</xdr:row>
      <xdr:rowOff>77258</xdr:rowOff>
    </xdr:to>
    <xdr:sp macro="" textlink="">
      <xdr:nvSpPr>
        <xdr:cNvPr id="464" name="楕円 463">
          <a:extLst>
            <a:ext uri="{FF2B5EF4-FFF2-40B4-BE49-F238E27FC236}">
              <a16:creationId xmlns:a16="http://schemas.microsoft.com/office/drawing/2014/main" id="{01103962-BEAC-42CC-AFB6-2B542BCF8409}"/>
            </a:ext>
          </a:extLst>
        </xdr:cNvPr>
        <xdr:cNvSpPr/>
      </xdr:nvSpPr>
      <xdr:spPr>
        <a:xfrm>
          <a:off x="15240000" y="374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62035</xdr:rowOff>
    </xdr:from>
    <xdr:ext cx="762000" cy="259045"/>
    <xdr:sp macro="" textlink="">
      <xdr:nvSpPr>
        <xdr:cNvPr id="465" name="テキスト ボックス 464">
          <a:extLst>
            <a:ext uri="{FF2B5EF4-FFF2-40B4-BE49-F238E27FC236}">
              <a16:creationId xmlns:a16="http://schemas.microsoft.com/office/drawing/2014/main" id="{4809C8BF-A1D3-453C-BDD2-647436D4C07C}"/>
            </a:ext>
          </a:extLst>
        </xdr:cNvPr>
        <xdr:cNvSpPr txBox="1"/>
      </xdr:nvSpPr>
      <xdr:spPr>
        <a:xfrm>
          <a:off x="14909800" y="383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168275</xdr:rowOff>
    </xdr:from>
    <xdr:to>
      <xdr:col>68</xdr:col>
      <xdr:colOff>203200</xdr:colOff>
      <xdr:row>20</xdr:row>
      <xdr:rowOff>98425</xdr:rowOff>
    </xdr:to>
    <xdr:sp macro="" textlink="">
      <xdr:nvSpPr>
        <xdr:cNvPr id="466" name="楕円 465">
          <a:extLst>
            <a:ext uri="{FF2B5EF4-FFF2-40B4-BE49-F238E27FC236}">
              <a16:creationId xmlns:a16="http://schemas.microsoft.com/office/drawing/2014/main" id="{8C410042-4E4C-44AB-A511-B8714C0F3203}"/>
            </a:ext>
          </a:extLst>
        </xdr:cNvPr>
        <xdr:cNvSpPr/>
      </xdr:nvSpPr>
      <xdr:spPr>
        <a:xfrm>
          <a:off x="14351000" y="34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83202</xdr:rowOff>
    </xdr:from>
    <xdr:ext cx="762000" cy="259045"/>
    <xdr:sp macro="" textlink="">
      <xdr:nvSpPr>
        <xdr:cNvPr id="467" name="テキスト ボックス 466">
          <a:extLst>
            <a:ext uri="{FF2B5EF4-FFF2-40B4-BE49-F238E27FC236}">
              <a16:creationId xmlns:a16="http://schemas.microsoft.com/office/drawing/2014/main" id="{F9138D52-D5AC-4F63-834B-F19B4C8708B8}"/>
            </a:ext>
          </a:extLst>
        </xdr:cNvPr>
        <xdr:cNvSpPr txBox="1"/>
      </xdr:nvSpPr>
      <xdr:spPr>
        <a:xfrm>
          <a:off x="14020800" y="351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103646</xdr:rowOff>
    </xdr:from>
    <xdr:to>
      <xdr:col>64</xdr:col>
      <xdr:colOff>152400</xdr:colOff>
      <xdr:row>18</xdr:row>
      <xdr:rowOff>33796</xdr:rowOff>
    </xdr:to>
    <xdr:sp macro="" textlink="">
      <xdr:nvSpPr>
        <xdr:cNvPr id="468" name="楕円 467">
          <a:extLst>
            <a:ext uri="{FF2B5EF4-FFF2-40B4-BE49-F238E27FC236}">
              <a16:creationId xmlns:a16="http://schemas.microsoft.com/office/drawing/2014/main" id="{7F5805AE-B33D-4431-8F57-966C97B3E17F}"/>
            </a:ext>
          </a:extLst>
        </xdr:cNvPr>
        <xdr:cNvSpPr/>
      </xdr:nvSpPr>
      <xdr:spPr>
        <a:xfrm>
          <a:off x="13462000" y="301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18573</xdr:rowOff>
    </xdr:from>
    <xdr:ext cx="762000" cy="259045"/>
    <xdr:sp macro="" textlink="">
      <xdr:nvSpPr>
        <xdr:cNvPr id="469" name="テキスト ボックス 468">
          <a:extLst>
            <a:ext uri="{FF2B5EF4-FFF2-40B4-BE49-F238E27FC236}">
              <a16:creationId xmlns:a16="http://schemas.microsoft.com/office/drawing/2014/main" id="{558C9415-92FE-433D-8A3C-3DC2CECD38C9}"/>
            </a:ext>
          </a:extLst>
        </xdr:cNvPr>
        <xdr:cNvSpPr txBox="1"/>
      </xdr:nvSpPr>
      <xdr:spPr>
        <a:xfrm>
          <a:off x="13131800" y="310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1,213
1,199
21.82
4,337,706
4,051,390
245,896
1,302,425
3,586,652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人件費にかかる経常経費は、人口千人当たり職員数が類似団体と比較して高い水準にある。これは、塵芥処理</a:t>
          </a:r>
          <a:r>
            <a:rPr kumimoji="1" lang="ja-JP" altLang="en-US" sz="1100" b="0" i="0" baseline="0">
              <a:solidFill>
                <a:schemeClr val="dk1"/>
              </a:solidFill>
              <a:effectLst/>
              <a:latin typeface="+mn-lt"/>
              <a:ea typeface="+mn-ea"/>
              <a:cs typeface="+mn-cs"/>
            </a:rPr>
            <a:t>（クリーンセンター）</a:t>
          </a:r>
          <a:r>
            <a:rPr kumimoji="1" lang="ja-JP" altLang="ja-JP" sz="1100" b="0" i="0" baseline="0">
              <a:solidFill>
                <a:schemeClr val="dk1"/>
              </a:solidFill>
              <a:effectLst/>
              <a:latin typeface="+mn-lt"/>
              <a:ea typeface="+mn-ea"/>
              <a:cs typeface="+mn-cs"/>
            </a:rPr>
            <a:t>業務、</a:t>
          </a:r>
          <a:r>
            <a:rPr kumimoji="1" lang="ja-JP" altLang="en-US" sz="1100" b="0" i="0" baseline="0">
              <a:solidFill>
                <a:schemeClr val="dk1"/>
              </a:solidFill>
              <a:effectLst/>
              <a:latin typeface="+mn-lt"/>
              <a:ea typeface="+mn-ea"/>
              <a:cs typeface="+mn-cs"/>
            </a:rPr>
            <a:t>給食センター</a:t>
          </a:r>
          <a:r>
            <a:rPr kumimoji="1" lang="ja-JP" altLang="ja-JP" sz="1100" b="0" i="0" baseline="0">
              <a:solidFill>
                <a:schemeClr val="dk1"/>
              </a:solidFill>
              <a:effectLst/>
              <a:latin typeface="+mn-lt"/>
              <a:ea typeface="+mn-ea"/>
              <a:cs typeface="+mn-cs"/>
            </a:rPr>
            <a:t>、堆肥センター等の施設運営を直営で行っているために職員数が類委団体平均と比較して多い</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職員の年齢構成に偏りがあるなどの要因により高くなっている臨時職員数や事務事業の見直しにより適正な定員管理に努め</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37846</xdr:rowOff>
    </xdr:from>
    <xdr:to>
      <xdr:col>24</xdr:col>
      <xdr:colOff>25400</xdr:colOff>
      <xdr:row>39</xdr:row>
      <xdr:rowOff>156718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2439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156718</xdr:rowOff>
    </xdr:from>
    <xdr:to>
      <xdr:col>19</xdr:col>
      <xdr:colOff>187325</xdr:colOff>
      <xdr:row>40</xdr:row>
      <xdr:rowOff>131572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84326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49276</xdr:rowOff>
    </xdr:from>
    <xdr:to>
      <xdr:col>15</xdr:col>
      <xdr:colOff>98425</xdr:colOff>
      <xdr:row>40</xdr:row>
      <xdr:rowOff>131572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9072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3556</xdr:rowOff>
    </xdr:from>
    <xdr:to>
      <xdr:col>11</xdr:col>
      <xdr:colOff>9525</xdr:colOff>
      <xdr:row>40</xdr:row>
      <xdr:rowOff>49276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8615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158496</xdr:rowOff>
    </xdr:from>
    <xdr:to>
      <xdr:col>24</xdr:col>
      <xdr:colOff>76200</xdr:colOff>
      <xdr:row>39</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130573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105918</xdr:rowOff>
    </xdr:from>
    <xdr:to>
      <xdr:col>20</xdr:col>
      <xdr:colOff>38100</xdr:colOff>
      <xdr:row>40</xdr:row>
      <xdr:rowOff>36068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20845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7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80772</xdr:rowOff>
    </xdr:from>
    <xdr:to>
      <xdr:col>15</xdr:col>
      <xdr:colOff>149225</xdr:colOff>
      <xdr:row>41</xdr:row>
      <xdr:rowOff>10922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167149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169926</xdr:rowOff>
    </xdr:from>
    <xdr:to>
      <xdr:col>11</xdr:col>
      <xdr:colOff>60325</xdr:colOff>
      <xdr:row>40</xdr:row>
      <xdr:rowOff>100076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84853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94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124206</xdr:rowOff>
    </xdr:from>
    <xdr:to>
      <xdr:col>6</xdr:col>
      <xdr:colOff>171450</xdr:colOff>
      <xdr:row>40</xdr:row>
      <xdr:rowOff>54356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39133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している。沖縄県平均及び類似団体平均</a:t>
          </a:r>
          <a:r>
            <a:rPr kumimoji="1" lang="ja-JP" altLang="en-US" sz="1100" b="0" i="0" baseline="0">
              <a:solidFill>
                <a:schemeClr val="dk1"/>
              </a:solidFill>
              <a:effectLst/>
              <a:latin typeface="+mn-lt"/>
              <a:ea typeface="+mn-ea"/>
              <a:cs typeface="+mn-cs"/>
            </a:rPr>
            <a:t>とほぼ同水準の</a:t>
          </a:r>
          <a:r>
            <a:rPr kumimoji="1" lang="ja-JP" altLang="ja-JP" sz="1100" b="0" i="0" baseline="0">
              <a:solidFill>
                <a:schemeClr val="dk1"/>
              </a:solidFill>
              <a:effectLst/>
              <a:latin typeface="+mn-lt"/>
              <a:ea typeface="+mn-ea"/>
              <a:cs typeface="+mn-cs"/>
            </a:rPr>
            <a:t>数値である。今後とも経費削減に向けた取組を強化する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17</xdr:row>
      <xdr:rowOff>65278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3819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17</xdr:row>
      <xdr:rowOff>56134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3819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56134</xdr:rowOff>
    </xdr:from>
    <xdr:to>
      <xdr:col>73</xdr:col>
      <xdr:colOff>180975</xdr:colOff>
      <xdr:row>17</xdr:row>
      <xdr:rowOff>165862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707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17</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759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14241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14478</xdr:rowOff>
    </xdr:from>
    <xdr:to>
      <xdr:col>82</xdr:col>
      <xdr:colOff>158750</xdr:colOff>
      <xdr:row>17</xdr:row>
      <xdr:rowOff>116078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31005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7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44196</xdr:rowOff>
    </xdr:from>
    <xdr:to>
      <xdr:col>78</xdr:col>
      <xdr:colOff>120650</xdr:colOff>
      <xdr:row>16</xdr:row>
      <xdr:rowOff>145796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5334</xdr:rowOff>
    </xdr:from>
    <xdr:to>
      <xdr:col>74</xdr:col>
      <xdr:colOff>31750</xdr:colOff>
      <xdr:row>17</xdr:row>
      <xdr:rowOff>106934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115062</xdr:rowOff>
    </xdr:from>
    <xdr:to>
      <xdr:col>69</xdr:col>
      <xdr:colOff>142875</xdr:colOff>
      <xdr:row>18</xdr:row>
      <xdr:rowOff>45212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29989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している。類似団体と比較すると最上位の数値</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なっている。人口減と合わせた対象者の減による</a:t>
          </a:r>
          <a:r>
            <a:rPr kumimoji="1" lang="ja-JP" altLang="en-US" sz="1100" b="0" i="0" baseline="0">
              <a:solidFill>
                <a:schemeClr val="dk1"/>
              </a:solidFill>
              <a:effectLst/>
              <a:latin typeface="+mn-lt"/>
              <a:ea typeface="+mn-ea"/>
              <a:cs typeface="+mn-cs"/>
            </a:rPr>
            <a:t>ものである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少子高齢化及び人口減少は年々深刻化しており、社会保障支援費の増大は避けられないことから、今後は社会福祉全体の動向に注視し、適正化に努める。</a:t>
          </a:r>
          <a:endParaRPr lang="ja-JP" altLang="ja-JP" sz="1400">
            <a:effectLst/>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110672</xdr:rowOff>
    </xdr:from>
    <xdr:to>
      <xdr:col>24</xdr:col>
      <xdr:colOff>25400</xdr:colOff>
      <xdr:row>52</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0260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110672</xdr:rowOff>
    </xdr:from>
    <xdr:to>
      <xdr:col>19</xdr:col>
      <xdr:colOff>187325</xdr:colOff>
      <xdr:row>53</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026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53522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124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53522</xdr:rowOff>
    </xdr:from>
    <xdr:to>
      <xdr:col>11</xdr:col>
      <xdr:colOff>9525</xdr:colOff>
      <xdr:row>53</xdr:row>
      <xdr:rowOff>118835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1403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76200</xdr:rowOff>
    </xdr:from>
    <xdr:to>
      <xdr:col>24</xdr:col>
      <xdr:colOff>76200</xdr:colOff>
      <xdr:row>53</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156227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59872</xdr:rowOff>
    </xdr:from>
    <xdr:to>
      <xdr:col>20</xdr:col>
      <xdr:colOff>38100</xdr:colOff>
      <xdr:row>52</xdr:row>
      <xdr:rowOff>161472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74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2722</xdr:rowOff>
    </xdr:from>
    <xdr:to>
      <xdr:col>11</xdr:col>
      <xdr:colOff>60325</xdr:colOff>
      <xdr:row>53</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114499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68035</xdr:rowOff>
    </xdr:from>
    <xdr:to>
      <xdr:col>6</xdr:col>
      <xdr:colOff>171450</xdr:colOff>
      <xdr:row>53</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8362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前年度から</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ポイント減少している</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沖縄県平均・類似団体平均より下回っている。国民健康保険事業会計の赤字補填操出金や、公営企業会計への操出金等今後いっそうその他の経費の削減に努め普通会計の負担額を減らすよう努める。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52705</xdr:rowOff>
    </xdr:from>
    <xdr:to>
      <xdr:col>82</xdr:col>
      <xdr:colOff>107950</xdr:colOff>
      <xdr:row>55</xdr:row>
      <xdr:rowOff>155575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48245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155575</xdr:rowOff>
    </xdr:from>
    <xdr:to>
      <xdr:col>78</xdr:col>
      <xdr:colOff>69850</xdr:colOff>
      <xdr:row>56</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58532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xdr:rowOff>
    </xdr:from>
    <xdr:to>
      <xdr:col>73</xdr:col>
      <xdr:colOff>180975</xdr:colOff>
      <xdr:row>56</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436735"/>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xdr:rowOff>
    </xdr:from>
    <xdr:to>
      <xdr:col>74</xdr:col>
      <xdr:colOff>31750</xdr:colOff>
      <xdr:row>58</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xdr:rowOff>
    </xdr:from>
    <xdr:to>
      <xdr:col>69</xdr:col>
      <xdr:colOff>92075</xdr:colOff>
      <xdr:row>55</xdr:row>
      <xdr:rowOff>29845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4367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19050</xdr:rowOff>
    </xdr:from>
    <xdr:to>
      <xdr:col>69</xdr:col>
      <xdr:colOff>142875</xdr:colOff>
      <xdr:row>58</xdr:row>
      <xdr:rowOff>120650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105427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xdr:rowOff>
    </xdr:from>
    <xdr:to>
      <xdr:col>65</xdr:col>
      <xdr:colOff>53975</xdr:colOff>
      <xdr:row>58</xdr:row>
      <xdr:rowOff>114935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99712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xdr:rowOff>
    </xdr:from>
    <xdr:to>
      <xdr:col>82</xdr:col>
      <xdr:colOff>158750</xdr:colOff>
      <xdr:row>55</xdr:row>
      <xdr:rowOff>103505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18432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27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104775</xdr:rowOff>
    </xdr:from>
    <xdr:to>
      <xdr:col>78</xdr:col>
      <xdr:colOff>120650</xdr:colOff>
      <xdr:row>56</xdr:row>
      <xdr:rowOff>34925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45102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127635</xdr:rowOff>
    </xdr:from>
    <xdr:to>
      <xdr:col>69</xdr:col>
      <xdr:colOff>142875</xdr:colOff>
      <xdr:row>55</xdr:row>
      <xdr:rowOff>57785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3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67962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15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150495</xdr:rowOff>
    </xdr:from>
    <xdr:to>
      <xdr:col>65</xdr:col>
      <xdr:colOff>53975</xdr:colOff>
      <xdr:row>55</xdr:row>
      <xdr:rowOff>80645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90822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17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ポイント上昇している。社会保障関係経費の増加等により増加傾向にある。類似団体や全国平均と比べても下回っている。財政状況を鑑み今後も補助費等の適正化を図り、経費の削減に努める。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170434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0843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83566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36</xdr:row>
      <xdr:rowOff>53848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05688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53848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620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前年度比で</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している。公債費に係る計上収支比率</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類以団体平均を</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上回って</a:t>
          </a:r>
          <a:r>
            <a:rPr kumimoji="1" lang="ja-JP" altLang="ja-JP" sz="1100" b="0" i="0" baseline="0">
              <a:solidFill>
                <a:schemeClr val="dk1"/>
              </a:solidFill>
              <a:effectLst/>
              <a:latin typeface="+mn-lt"/>
              <a:ea typeface="+mn-ea"/>
              <a:cs typeface="+mn-cs"/>
            </a:rPr>
            <a:t>いる。さらに、今後は大規模建設事業により多額の起債を発行しており、その償還が始まるため上昇が見込まれる。そのため、事業計画の優先順位等の検討や、地方債の新規発行を伴う普通建設事業を抑制することとし公債費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153670</xdr:rowOff>
    </xdr:from>
    <xdr:to>
      <xdr:col>24</xdr:col>
      <xdr:colOff>25400</xdr:colOff>
      <xdr:row>77</xdr:row>
      <xdr:rowOff>104139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8387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505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50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73661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53339</xdr:rowOff>
    </xdr:from>
    <xdr:to>
      <xdr:col>24</xdr:col>
      <xdr:colOff>76200</xdr:colOff>
      <xdr:row>77</xdr:row>
      <xdr:rowOff>154939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25416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102870</xdr:rowOff>
    </xdr:from>
    <xdr:to>
      <xdr:col>20</xdr:col>
      <xdr:colOff>38100</xdr:colOff>
      <xdr:row>77</xdr:row>
      <xdr:rowOff>33020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17797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109238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a:t>
          </a:r>
          <a:r>
            <a:rPr kumimoji="1" lang="ja-JP" altLang="en-US" sz="1100" b="0" i="0" baseline="0">
              <a:solidFill>
                <a:schemeClr val="dk1"/>
              </a:solidFill>
              <a:effectLst/>
              <a:latin typeface="+mn-lt"/>
              <a:ea typeface="+mn-ea"/>
              <a:cs typeface="+mn-cs"/>
            </a:rPr>
            <a:t>より</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している。類似団体平均よりは</a:t>
          </a:r>
          <a:r>
            <a:rPr kumimoji="1" lang="en-US" altLang="ja-JP" sz="1100" b="0" i="0" baseline="0">
              <a:solidFill>
                <a:schemeClr val="dk1"/>
              </a:solidFill>
              <a:effectLst/>
              <a:latin typeface="+mn-lt"/>
              <a:ea typeface="+mn-ea"/>
              <a:cs typeface="+mn-cs"/>
            </a:rPr>
            <a:t>4.8</a:t>
          </a:r>
          <a:r>
            <a:rPr kumimoji="1" lang="ja-JP" altLang="ja-JP" sz="1100" b="0" i="0" baseline="0">
              <a:solidFill>
                <a:schemeClr val="dk1"/>
              </a:solidFill>
              <a:effectLst/>
              <a:latin typeface="+mn-lt"/>
              <a:ea typeface="+mn-ea"/>
              <a:cs typeface="+mn-cs"/>
            </a:rPr>
            <a:t>ポイント下回っている。今後も継続して事業の見直しをし、職員数の適正管理に努め、人件費等の削減に努める。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77</xdr:row>
      <xdr:rowOff>77470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2524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79</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25245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5080</xdr:rowOff>
    </xdr:from>
    <xdr:to>
      <xdr:col>73</xdr:col>
      <xdr:colOff>180975</xdr:colOff>
      <xdr:row>79</xdr:row>
      <xdr:rowOff>8889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5496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110489</xdr:rowOff>
    </xdr:from>
    <xdr:to>
      <xdr:col>74</xdr:col>
      <xdr:colOff>31750</xdr:colOff>
      <xdr:row>79</xdr:row>
      <xdr:rowOff>40639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8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50816</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115570</xdr:rowOff>
    </xdr:from>
    <xdr:to>
      <xdr:col>69</xdr:col>
      <xdr:colOff>92075</xdr:colOff>
      <xdr:row>79</xdr:row>
      <xdr:rowOff>8889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4886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156211</xdr:rowOff>
    </xdr:from>
    <xdr:to>
      <xdr:col>69</xdr:col>
      <xdr:colOff>142875</xdr:colOff>
      <xdr:row>79</xdr:row>
      <xdr:rowOff>86361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2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71138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67327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43197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125730</xdr:rowOff>
    </xdr:from>
    <xdr:to>
      <xdr:col>74</xdr:col>
      <xdr:colOff>31750</xdr:colOff>
      <xdr:row>79</xdr:row>
      <xdr:rowOff>55880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129539</xdr:rowOff>
    </xdr:from>
    <xdr:to>
      <xdr:col>69</xdr:col>
      <xdr:colOff>142875</xdr:colOff>
      <xdr:row>79</xdr:row>
      <xdr:rowOff>59689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64770</xdr:rowOff>
    </xdr:from>
    <xdr:to>
      <xdr:col>65</xdr:col>
      <xdr:colOff>53975</xdr:colOff>
      <xdr:row>78</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46947</xdr:rowOff>
    </xdr:from>
    <xdr:to>
      <xdr:col>29</xdr:col>
      <xdr:colOff>127000</xdr:colOff>
      <xdr:row>17</xdr:row>
      <xdr:rowOff>92516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09222"/>
          <a:ext cx="647700" cy="45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89588</xdr:rowOff>
    </xdr:from>
    <xdr:to>
      <xdr:col>26</xdr:col>
      <xdr:colOff>50800</xdr:colOff>
      <xdr:row>17</xdr:row>
      <xdr:rowOff>92516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051863"/>
          <a:ext cx="698500" cy="2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77989</xdr:rowOff>
    </xdr:from>
    <xdr:to>
      <xdr:col>22</xdr:col>
      <xdr:colOff>114300</xdr:colOff>
      <xdr:row>17</xdr:row>
      <xdr:rowOff>89588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040264"/>
          <a:ext cx="698500" cy="11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67850</xdr:rowOff>
    </xdr:from>
    <xdr:to>
      <xdr:col>22</xdr:col>
      <xdr:colOff>165100</xdr:colOff>
      <xdr:row>19</xdr:row>
      <xdr:rowOff>169450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373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154227</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45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77989</xdr:rowOff>
    </xdr:from>
    <xdr:to>
      <xdr:col>18</xdr:col>
      <xdr:colOff>177800</xdr:colOff>
      <xdr:row>17</xdr:row>
      <xdr:rowOff>79413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40264"/>
          <a:ext cx="698500" cy="1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83363</xdr:rowOff>
    </xdr:from>
    <xdr:to>
      <xdr:col>19</xdr:col>
      <xdr:colOff>38100</xdr:colOff>
      <xdr:row>20</xdr:row>
      <xdr:rowOff>13513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169740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92063</xdr:rowOff>
    </xdr:from>
    <xdr:to>
      <xdr:col>15</xdr:col>
      <xdr:colOff>101600</xdr:colOff>
      <xdr:row>20</xdr:row>
      <xdr:rowOff>22213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97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6990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8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167597</xdr:rowOff>
    </xdr:from>
    <xdr:to>
      <xdr:col>29</xdr:col>
      <xdr:colOff>177800</xdr:colOff>
      <xdr:row>17</xdr:row>
      <xdr:rowOff>97747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5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12674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0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41716</xdr:rowOff>
    </xdr:from>
    <xdr:to>
      <xdr:col>26</xdr:col>
      <xdr:colOff>101600</xdr:colOff>
      <xdr:row>17</xdr:row>
      <xdr:rowOff>143316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03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153493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72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38788</xdr:rowOff>
    </xdr:from>
    <xdr:to>
      <xdr:col>22</xdr:col>
      <xdr:colOff>165100</xdr:colOff>
      <xdr:row>17</xdr:row>
      <xdr:rowOff>140388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01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150565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27189</xdr:rowOff>
    </xdr:from>
    <xdr:to>
      <xdr:col>19</xdr:col>
      <xdr:colOff>38100</xdr:colOff>
      <xdr:row>17</xdr:row>
      <xdr:rowOff>128789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8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138966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5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28613</xdr:rowOff>
    </xdr:from>
    <xdr:to>
      <xdr:col>15</xdr:col>
      <xdr:colOff>101600</xdr:colOff>
      <xdr:row>17</xdr:row>
      <xdr:rowOff>130213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90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140390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5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151840</xdr:rowOff>
    </xdr:from>
    <xdr:to>
      <xdr:col>29</xdr:col>
      <xdr:colOff>127000</xdr:colOff>
      <xdr:row>37</xdr:row>
      <xdr:rowOff>212058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276540"/>
          <a:ext cx="647700" cy="60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212058</xdr:rowOff>
    </xdr:from>
    <xdr:to>
      <xdr:col>26</xdr:col>
      <xdr:colOff>50800</xdr:colOff>
      <xdr:row>37</xdr:row>
      <xdr:rowOff>286906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336758"/>
          <a:ext cx="698500" cy="7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184169</xdr:rowOff>
    </xdr:from>
    <xdr:to>
      <xdr:col>22</xdr:col>
      <xdr:colOff>114300</xdr:colOff>
      <xdr:row>37</xdr:row>
      <xdr:rowOff>286906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308869"/>
          <a:ext cx="698500" cy="102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144643</xdr:rowOff>
    </xdr:from>
    <xdr:to>
      <xdr:col>22</xdr:col>
      <xdr:colOff>165100</xdr:colOff>
      <xdr:row>37</xdr:row>
      <xdr:rowOff>246243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69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84970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03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184169</xdr:rowOff>
    </xdr:from>
    <xdr:to>
      <xdr:col>18</xdr:col>
      <xdr:colOff>177800</xdr:colOff>
      <xdr:row>37</xdr:row>
      <xdr:rowOff>188457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308869"/>
          <a:ext cx="698500" cy="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154312</xdr:rowOff>
    </xdr:from>
    <xdr:to>
      <xdr:col>19</xdr:col>
      <xdr:colOff>38100</xdr:colOff>
      <xdr:row>37</xdr:row>
      <xdr:rowOff>255912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7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240689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6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172400</xdr:rowOff>
    </xdr:from>
    <xdr:to>
      <xdr:col>15</xdr:col>
      <xdr:colOff>101600</xdr:colOff>
      <xdr:row>37</xdr:row>
      <xdr:rowOff>274000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97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258777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101040</xdr:rowOff>
    </xdr:from>
    <xdr:to>
      <xdr:col>29</xdr:col>
      <xdr:colOff>177800</xdr:colOff>
      <xdr:row>37</xdr:row>
      <xdr:rowOff>202640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25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73117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9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161258</xdr:rowOff>
    </xdr:from>
    <xdr:to>
      <xdr:col>26</xdr:col>
      <xdr:colOff>101600</xdr:colOff>
      <xdr:row>37</xdr:row>
      <xdr:rowOff>262858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85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247635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236106</xdr:rowOff>
    </xdr:from>
    <xdr:to>
      <xdr:col>22</xdr:col>
      <xdr:colOff>165100</xdr:colOff>
      <xdr:row>37</xdr:row>
      <xdr:rowOff>337706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360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322483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44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133369</xdr:rowOff>
    </xdr:from>
    <xdr:to>
      <xdr:col>19</xdr:col>
      <xdr:colOff>38100</xdr:colOff>
      <xdr:row>37</xdr:row>
      <xdr:rowOff>234969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58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73696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2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137657</xdr:rowOff>
    </xdr:from>
    <xdr:to>
      <xdr:col>15</xdr:col>
      <xdr:colOff>101600</xdr:colOff>
      <xdr:row>37</xdr:row>
      <xdr:rowOff>239257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62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77984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1,213
1,199
21.82
4,337,706
4,051,390
245,896
1,302,425
3,586,652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83937</xdr:rowOff>
    </xdr:from>
    <xdr:to>
      <xdr:col>24</xdr:col>
      <xdr:colOff>63500</xdr:colOff>
      <xdr:row>34</xdr:row>
      <xdr:rowOff>110517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913237"/>
          <a:ext cx="838200" cy="2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110403</xdr:rowOff>
    </xdr:from>
    <xdr:to>
      <xdr:col>19</xdr:col>
      <xdr:colOff>177800</xdr:colOff>
      <xdr:row>34</xdr:row>
      <xdr:rowOff>110517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593970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110403</xdr:rowOff>
    </xdr:from>
    <xdr:to>
      <xdr:col>15</xdr:col>
      <xdr:colOff>50800</xdr:colOff>
      <xdr:row>34</xdr:row>
      <xdr:rowOff>124117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39703"/>
          <a:ext cx="889000" cy="1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124117</xdr:rowOff>
    </xdr:from>
    <xdr:to>
      <xdr:col>10</xdr:col>
      <xdr:colOff>114300</xdr:colOff>
      <xdr:row>34</xdr:row>
      <xdr:rowOff>133602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5953417"/>
          <a:ext cx="889000" cy="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101228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108227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33137</xdr:rowOff>
    </xdr:from>
    <xdr:to>
      <xdr:col>24</xdr:col>
      <xdr:colOff>114300</xdr:colOff>
      <xdr:row>34</xdr:row>
      <xdr:rowOff>134737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6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56014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1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59717</xdr:rowOff>
    </xdr:from>
    <xdr:to>
      <xdr:col>20</xdr:col>
      <xdr:colOff>38100</xdr:colOff>
      <xdr:row>34</xdr:row>
      <xdr:rowOff>161317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6394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6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59603</xdr:rowOff>
    </xdr:from>
    <xdr:to>
      <xdr:col>15</xdr:col>
      <xdr:colOff>101600</xdr:colOff>
      <xdr:row>34</xdr:row>
      <xdr:rowOff>161203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88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6280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6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73317</xdr:rowOff>
    </xdr:from>
    <xdr:to>
      <xdr:col>10</xdr:col>
      <xdr:colOff>165100</xdr:colOff>
      <xdr:row>35</xdr:row>
      <xdr:rowOff>3467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19994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67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82802</xdr:rowOff>
    </xdr:from>
    <xdr:to>
      <xdr:col>6</xdr:col>
      <xdr:colOff>38100</xdr:colOff>
      <xdr:row>35</xdr:row>
      <xdr:rowOff>12952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9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29479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68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148754</xdr:rowOff>
    </xdr:from>
    <xdr:to>
      <xdr:col>24</xdr:col>
      <xdr:colOff>63500</xdr:colOff>
      <xdr:row>56</xdr:row>
      <xdr:rowOff>46313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78504"/>
          <a:ext cx="838200" cy="6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46313</xdr:rowOff>
    </xdr:from>
    <xdr:to>
      <xdr:col>19</xdr:col>
      <xdr:colOff>177800</xdr:colOff>
      <xdr:row>56</xdr:row>
      <xdr:rowOff>125394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47513"/>
          <a:ext cx="889000" cy="7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125394</xdr:rowOff>
    </xdr:from>
    <xdr:to>
      <xdr:col>15</xdr:col>
      <xdr:colOff>50800</xdr:colOff>
      <xdr:row>56</xdr:row>
      <xdr:rowOff>126974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26594"/>
          <a:ext cx="8890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170353</xdr:rowOff>
    </xdr:from>
    <xdr:to>
      <xdr:col>15</xdr:col>
      <xdr:colOff>101600</xdr:colOff>
      <xdr:row>58</xdr:row>
      <xdr:rowOff>100503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91630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3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126974</xdr:rowOff>
    </xdr:from>
    <xdr:to>
      <xdr:col>10</xdr:col>
      <xdr:colOff>114300</xdr:colOff>
      <xdr:row>57</xdr:row>
      <xdr:rowOff>4928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28174"/>
          <a:ext cx="889000" cy="4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13931</xdr:rowOff>
    </xdr:from>
    <xdr:to>
      <xdr:col>10</xdr:col>
      <xdr:colOff>165100</xdr:colOff>
      <xdr:row>58</xdr:row>
      <xdr:rowOff>115531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106658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5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12181</xdr:rowOff>
    </xdr:from>
    <xdr:to>
      <xdr:col>6</xdr:col>
      <xdr:colOff>38100</xdr:colOff>
      <xdr:row>58</xdr:row>
      <xdr:rowOff>113781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5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104908</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4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97954</xdr:rowOff>
    </xdr:from>
    <xdr:to>
      <xdr:col>24</xdr:col>
      <xdr:colOff>114300</xdr:colOff>
      <xdr:row>56</xdr:row>
      <xdr:rowOff>28104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120831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7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166963</xdr:rowOff>
    </xdr:from>
    <xdr:to>
      <xdr:col>20</xdr:col>
      <xdr:colOff>38100</xdr:colOff>
      <xdr:row>56</xdr:row>
      <xdr:rowOff>97113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113640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7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74594</xdr:rowOff>
    </xdr:from>
    <xdr:to>
      <xdr:col>15</xdr:col>
      <xdr:colOff>101600</xdr:colOff>
      <xdr:row>57</xdr:row>
      <xdr:rowOff>4744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21271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5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76174</xdr:rowOff>
    </xdr:from>
    <xdr:to>
      <xdr:col>10</xdr:col>
      <xdr:colOff>165100</xdr:colOff>
      <xdr:row>57</xdr:row>
      <xdr:rowOff>6324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22851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5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125578</xdr:rowOff>
    </xdr:from>
    <xdr:to>
      <xdr:col>6</xdr:col>
      <xdr:colOff>38100</xdr:colOff>
      <xdr:row>57</xdr:row>
      <xdr:rowOff>55728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2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72255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02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145872</xdr:rowOff>
    </xdr:from>
    <xdr:to>
      <xdr:col>24</xdr:col>
      <xdr:colOff>63500</xdr:colOff>
      <xdr:row>77</xdr:row>
      <xdr:rowOff>2471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176072"/>
          <a:ext cx="838200" cy="2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145872</xdr:rowOff>
    </xdr:from>
    <xdr:to>
      <xdr:col>19</xdr:col>
      <xdr:colOff>177800</xdr:colOff>
      <xdr:row>76</xdr:row>
      <xdr:rowOff>148433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76072"/>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148433</xdr:rowOff>
    </xdr:from>
    <xdr:to>
      <xdr:col>15</xdr:col>
      <xdr:colOff>50800</xdr:colOff>
      <xdr:row>77</xdr:row>
      <xdr:rowOff>45008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78633"/>
          <a:ext cx="889000" cy="6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161697</xdr:rowOff>
    </xdr:from>
    <xdr:to>
      <xdr:col>15</xdr:col>
      <xdr:colOff>101600</xdr:colOff>
      <xdr:row>77</xdr:row>
      <xdr:rowOff>91847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82974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20011</xdr:rowOff>
    </xdr:from>
    <xdr:to>
      <xdr:col>10</xdr:col>
      <xdr:colOff>114300</xdr:colOff>
      <xdr:row>77</xdr:row>
      <xdr:rowOff>45008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21661"/>
          <a:ext cx="889000" cy="2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38305</xdr:rowOff>
    </xdr:from>
    <xdr:to>
      <xdr:col>10</xdr:col>
      <xdr:colOff>165100</xdr:colOff>
      <xdr:row>77</xdr:row>
      <xdr:rowOff>139905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131032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27070</xdr:rowOff>
    </xdr:from>
    <xdr:to>
      <xdr:col>6</xdr:col>
      <xdr:colOff>38100</xdr:colOff>
      <xdr:row>77</xdr:row>
      <xdr:rowOff>128670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119797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123121</xdr:rowOff>
    </xdr:from>
    <xdr:to>
      <xdr:col>24</xdr:col>
      <xdr:colOff>114300</xdr:colOff>
      <xdr:row>77</xdr:row>
      <xdr:rowOff>53271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101548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3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95072</xdr:rowOff>
    </xdr:from>
    <xdr:to>
      <xdr:col>20</xdr:col>
      <xdr:colOff>38100</xdr:colOff>
      <xdr:row>77</xdr:row>
      <xdr:rowOff>25222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41749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9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97633</xdr:rowOff>
    </xdr:from>
    <xdr:to>
      <xdr:col>15</xdr:col>
      <xdr:colOff>101600</xdr:colOff>
      <xdr:row>77</xdr:row>
      <xdr:rowOff>27783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44310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0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165658</xdr:rowOff>
    </xdr:from>
    <xdr:to>
      <xdr:col>10</xdr:col>
      <xdr:colOff>165100</xdr:colOff>
      <xdr:row>77</xdr:row>
      <xdr:rowOff>95808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112335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7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140661</xdr:rowOff>
    </xdr:from>
    <xdr:to>
      <xdr:col>6</xdr:col>
      <xdr:colOff>38100</xdr:colOff>
      <xdr:row>77</xdr:row>
      <xdr:rowOff>70811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87337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4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52908</xdr:rowOff>
    </xdr:from>
    <xdr:to>
      <xdr:col>24</xdr:col>
      <xdr:colOff>63500</xdr:colOff>
      <xdr:row>95</xdr:row>
      <xdr:rowOff>57114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40658"/>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52908</xdr:rowOff>
    </xdr:from>
    <xdr:to>
      <xdr:col>19</xdr:col>
      <xdr:colOff>177800</xdr:colOff>
      <xdr:row>96</xdr:row>
      <xdr:rowOff>128095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40658"/>
          <a:ext cx="889000" cy="24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102743</xdr:rowOff>
    </xdr:from>
    <xdr:to>
      <xdr:col>15</xdr:col>
      <xdr:colOff>50800</xdr:colOff>
      <xdr:row>96</xdr:row>
      <xdr:rowOff>128095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61943"/>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110901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63698</xdr:rowOff>
    </xdr:from>
    <xdr:to>
      <xdr:col>10</xdr:col>
      <xdr:colOff>114300</xdr:colOff>
      <xdr:row>96</xdr:row>
      <xdr:rowOff>102743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22898"/>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112806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129833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6314</xdr:rowOff>
    </xdr:from>
    <xdr:to>
      <xdr:col>24</xdr:col>
      <xdr:colOff>114300</xdr:colOff>
      <xdr:row>95</xdr:row>
      <xdr:rowOff>107914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9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29191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4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2108</xdr:rowOff>
    </xdr:from>
    <xdr:to>
      <xdr:col>20</xdr:col>
      <xdr:colOff>38100</xdr:colOff>
      <xdr:row>95</xdr:row>
      <xdr:rowOff>103708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94835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8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77295</xdr:rowOff>
    </xdr:from>
    <xdr:to>
      <xdr:col>15</xdr:col>
      <xdr:colOff>101600</xdr:colOff>
      <xdr:row>97</xdr:row>
      <xdr:rowOff>7445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170022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2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51943</xdr:rowOff>
    </xdr:from>
    <xdr:to>
      <xdr:col>10</xdr:col>
      <xdr:colOff>165100</xdr:colOff>
      <xdr:row>96</xdr:row>
      <xdr:rowOff>153543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144670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12898</xdr:rowOff>
    </xdr:from>
    <xdr:to>
      <xdr:col>6</xdr:col>
      <xdr:colOff>38100</xdr:colOff>
      <xdr:row>96</xdr:row>
      <xdr:rowOff>114498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131025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112230</xdr:rowOff>
    </xdr:from>
    <xdr:to>
      <xdr:col>55</xdr:col>
      <xdr:colOff>0</xdr:colOff>
      <xdr:row>36</xdr:row>
      <xdr:rowOff>33431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12980"/>
          <a:ext cx="838200" cy="9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10914</xdr:rowOff>
    </xdr:from>
    <xdr:to>
      <xdr:col>50</xdr:col>
      <xdr:colOff>114300</xdr:colOff>
      <xdr:row>36</xdr:row>
      <xdr:rowOff>33431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11664"/>
          <a:ext cx="889000" cy="19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10914</xdr:rowOff>
    </xdr:from>
    <xdr:to>
      <xdr:col>45</xdr:col>
      <xdr:colOff>177800</xdr:colOff>
      <xdr:row>35</xdr:row>
      <xdr:rowOff>94525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11664"/>
          <a:ext cx="889000" cy="8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133484</xdr:rowOff>
    </xdr:from>
    <xdr:to>
      <xdr:col>46</xdr:col>
      <xdr:colOff>38100</xdr:colOff>
      <xdr:row>36</xdr:row>
      <xdr:rowOff>63634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54761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94525</xdr:rowOff>
    </xdr:from>
    <xdr:to>
      <xdr:col>41</xdr:col>
      <xdr:colOff>50800</xdr:colOff>
      <xdr:row>36</xdr:row>
      <xdr:rowOff>73970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095275"/>
          <a:ext cx="889000" cy="15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73187</xdr:rowOff>
    </xdr:from>
    <xdr:to>
      <xdr:col>41</xdr:col>
      <xdr:colOff>101600</xdr:colOff>
      <xdr:row>38</xdr:row>
      <xdr:rowOff>3338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165915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57056</xdr:rowOff>
    </xdr:from>
    <xdr:to>
      <xdr:col>36</xdr:col>
      <xdr:colOff>165100</xdr:colOff>
      <xdr:row>37</xdr:row>
      <xdr:rowOff>158656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149783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61430</xdr:rowOff>
    </xdr:from>
    <xdr:to>
      <xdr:col>55</xdr:col>
      <xdr:colOff>50800</xdr:colOff>
      <xdr:row>35</xdr:row>
      <xdr:rowOff>163030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84307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1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154081</xdr:rowOff>
    </xdr:from>
    <xdr:to>
      <xdr:col>50</xdr:col>
      <xdr:colOff>165100</xdr:colOff>
      <xdr:row>36</xdr:row>
      <xdr:rowOff>84231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100758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3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131564</xdr:rowOff>
    </xdr:from>
    <xdr:to>
      <xdr:col>46</xdr:col>
      <xdr:colOff>38100</xdr:colOff>
      <xdr:row>35</xdr:row>
      <xdr:rowOff>61714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78241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3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43725</xdr:rowOff>
    </xdr:from>
    <xdr:to>
      <xdr:col>41</xdr:col>
      <xdr:colOff>101600</xdr:colOff>
      <xdr:row>35</xdr:row>
      <xdr:rowOff>145325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161852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1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23170</xdr:rowOff>
    </xdr:from>
    <xdr:to>
      <xdr:col>36</xdr:col>
      <xdr:colOff>165100</xdr:colOff>
      <xdr:row>36</xdr:row>
      <xdr:rowOff>124770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141297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7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148051</xdr:rowOff>
    </xdr:from>
    <xdr:to>
      <xdr:col>55</xdr:col>
      <xdr:colOff>0</xdr:colOff>
      <xdr:row>56</xdr:row>
      <xdr:rowOff>95572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234901"/>
          <a:ext cx="838200" cy="46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66069</xdr:rowOff>
    </xdr:from>
    <xdr:to>
      <xdr:col>50</xdr:col>
      <xdr:colOff>114300</xdr:colOff>
      <xdr:row>56</xdr:row>
      <xdr:rowOff>95572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8981469"/>
          <a:ext cx="889000" cy="7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56243</xdr:rowOff>
    </xdr:from>
    <xdr:to>
      <xdr:col>45</xdr:col>
      <xdr:colOff>177800</xdr:colOff>
      <xdr:row>52</xdr:row>
      <xdr:rowOff>66069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8800193"/>
          <a:ext cx="889000" cy="18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166845</xdr:rowOff>
    </xdr:from>
    <xdr:to>
      <xdr:col>46</xdr:col>
      <xdr:colOff>38100</xdr:colOff>
      <xdr:row>57</xdr:row>
      <xdr:rowOff>96995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6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88122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6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118335</xdr:rowOff>
    </xdr:from>
    <xdr:to>
      <xdr:col>41</xdr:col>
      <xdr:colOff>50800</xdr:colOff>
      <xdr:row>51</xdr:row>
      <xdr:rowOff>56243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8690835"/>
          <a:ext cx="889000" cy="10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166491</xdr:rowOff>
    </xdr:from>
    <xdr:to>
      <xdr:col>41</xdr:col>
      <xdr:colOff>101600</xdr:colOff>
      <xdr:row>57</xdr:row>
      <xdr:rowOff>96641</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87768</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6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15625</xdr:rowOff>
    </xdr:from>
    <xdr:to>
      <xdr:col>36</xdr:col>
      <xdr:colOff>165100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108352</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97251</xdr:rowOff>
    </xdr:from>
    <xdr:to>
      <xdr:col>55</xdr:col>
      <xdr:colOff>50800</xdr:colOff>
      <xdr:row>54</xdr:row>
      <xdr:rowOff>27401</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1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120128</xdr:rowOff>
    </xdr:from>
    <xdr:ext cx="690189"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0355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44772</xdr:rowOff>
    </xdr:from>
    <xdr:to>
      <xdr:col>50</xdr:col>
      <xdr:colOff>165100</xdr:colOff>
      <xdr:row>56</xdr:row>
      <xdr:rowOff>146372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4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162899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42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15269</xdr:rowOff>
    </xdr:from>
    <xdr:to>
      <xdr:col>46</xdr:col>
      <xdr:colOff>38100</xdr:colOff>
      <xdr:row>52</xdr:row>
      <xdr:rowOff>116869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89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133396</xdr:rowOff>
    </xdr:from>
    <xdr:ext cx="690189"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05205" y="87058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5443</xdr:rowOff>
    </xdr:from>
    <xdr:to>
      <xdr:col>41</xdr:col>
      <xdr:colOff>101600</xdr:colOff>
      <xdr:row>51</xdr:row>
      <xdr:rowOff>107043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87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49</xdr:row>
      <xdr:rowOff>123570</xdr:rowOff>
    </xdr:from>
    <xdr:ext cx="690189"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16205" y="8524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67535</xdr:rowOff>
    </xdr:from>
    <xdr:to>
      <xdr:col>36</xdr:col>
      <xdr:colOff>165100</xdr:colOff>
      <xdr:row>50</xdr:row>
      <xdr:rowOff>169135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86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49</xdr:row>
      <xdr:rowOff>14212</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27205" y="8415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80701</xdr:rowOff>
    </xdr:from>
    <xdr:to>
      <xdr:col>55</xdr:col>
      <xdr:colOff>0</xdr:colOff>
      <xdr:row>77</xdr:row>
      <xdr:rowOff>149338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2939451"/>
          <a:ext cx="838200" cy="4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149338</xdr:rowOff>
    </xdr:from>
    <xdr:to>
      <xdr:col>50</xdr:col>
      <xdr:colOff>114300</xdr:colOff>
      <xdr:row>77</xdr:row>
      <xdr:rowOff>152174</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50988"/>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152174</xdr:rowOff>
    </xdr:from>
    <xdr:to>
      <xdr:col>45</xdr:col>
      <xdr:colOff>177800</xdr:colOff>
      <xdr:row>78</xdr:row>
      <xdr:rowOff>22873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53824"/>
          <a:ext cx="889000" cy="4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102588</xdr:rowOff>
    </xdr:from>
    <xdr:to>
      <xdr:col>46</xdr:col>
      <xdr:colOff>38100</xdr:colOff>
      <xdr:row>78</xdr:row>
      <xdr:rowOff>32738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23865</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22873</xdr:rowOff>
    </xdr:from>
    <xdr:to>
      <xdr:col>41</xdr:col>
      <xdr:colOff>50800</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95973"/>
          <a:ext cx="8890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103783</xdr:rowOff>
    </xdr:from>
    <xdr:to>
      <xdr:col>41</xdr:col>
      <xdr:colOff>101600</xdr:colOff>
      <xdr:row>78</xdr:row>
      <xdr:rowOff>33933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50460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8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115570</xdr:rowOff>
    </xdr:from>
    <xdr:to>
      <xdr:col>36</xdr:col>
      <xdr:colOff>165100</xdr:colOff>
      <xdr:row>78</xdr:row>
      <xdr:rowOff>45720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62247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9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29901</xdr:rowOff>
    </xdr:from>
    <xdr:to>
      <xdr:col>55</xdr:col>
      <xdr:colOff>50800</xdr:colOff>
      <xdr:row>75</xdr:row>
      <xdr:rowOff>131501</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28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52778</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27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98538</xdr:rowOff>
    </xdr:from>
    <xdr:to>
      <xdr:col>50</xdr:col>
      <xdr:colOff>165100</xdr:colOff>
      <xdr:row>78</xdr:row>
      <xdr:rowOff>28688</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45215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7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101374</xdr:rowOff>
    </xdr:from>
    <xdr:to>
      <xdr:col>46</xdr:col>
      <xdr:colOff>38100</xdr:colOff>
      <xdr:row>78</xdr:row>
      <xdr:rowOff>31524</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0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48051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7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143523</xdr:rowOff>
    </xdr:from>
    <xdr:to>
      <xdr:col>41</xdr:col>
      <xdr:colOff>101600</xdr:colOff>
      <xdr:row>78</xdr:row>
      <xdr:rowOff>73673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64800</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43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146050</xdr:rowOff>
    </xdr:from>
    <xdr:to>
      <xdr:col>36</xdr:col>
      <xdr:colOff>165100</xdr:colOff>
      <xdr:row>78</xdr:row>
      <xdr:rowOff>76200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78</xdr:row>
      <xdr:rowOff>67327</xdr:rowOff>
    </xdr:from>
    <xdr:ext cx="249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84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9" name="普通建設事業費 （ うち更新整備　）グラフ枠">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73078</xdr:rowOff>
    </xdr:from>
    <xdr:to>
      <xdr:col>54</xdr:col>
      <xdr:colOff>189865</xdr:colOff>
      <xdr:row>98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flipV="1">
          <a:off x="10475595" y="16360828"/>
          <a:ext cx="1270" cy="466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1" name="普通建設事業費 （ うち更新整備　）最小値テキスト">
          <a:extLst>
            <a:ext uri="{FF2B5EF4-FFF2-40B4-BE49-F238E27FC236}">
              <a16:creationId xmlns:a16="http://schemas.microsoft.com/office/drawing/2014/main" id="{00000000-0008-0000-0600-0000B9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19755</xdr:rowOff>
    </xdr:from>
    <xdr:ext cx="599010" cy="259045"/>
    <xdr:sp macro="" textlink="">
      <xdr:nvSpPr>
        <xdr:cNvPr id="443" name="普通建設事業費 （ うち更新整備　）最大値テキスト">
          <a:extLst>
            <a:ext uri="{FF2B5EF4-FFF2-40B4-BE49-F238E27FC236}">
              <a16:creationId xmlns:a16="http://schemas.microsoft.com/office/drawing/2014/main" id="{00000000-0008-0000-0600-0000BB010000}"/>
            </a:ext>
          </a:extLst>
        </xdr:cNvPr>
        <xdr:cNvSpPr txBox="1"/>
      </xdr:nvSpPr>
      <xdr:spPr>
        <a:xfrm>
          <a:off x="10528300" y="1613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73078</xdr:rowOff>
    </xdr:from>
    <xdr:to>
      <xdr:col>55</xdr:col>
      <xdr:colOff>88900</xdr:colOff>
      <xdr:row>95</xdr:row>
      <xdr:rowOff>73078</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636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101836</xdr:rowOff>
    </xdr:from>
    <xdr:to>
      <xdr:col>55</xdr:col>
      <xdr:colOff>0</xdr:colOff>
      <xdr:row>96</xdr:row>
      <xdr:rowOff>154439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9639300" y="16561036"/>
          <a:ext cx="838200" cy="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32673</xdr:rowOff>
    </xdr:from>
    <xdr:ext cx="599010" cy="259045"/>
    <xdr:sp macro="" textlink="">
      <xdr:nvSpPr>
        <xdr:cNvPr id="446" name="普通建設事業費 （ うち更新整備　）平均値テキスト">
          <a:extLst>
            <a:ext uri="{FF2B5EF4-FFF2-40B4-BE49-F238E27FC236}">
              <a16:creationId xmlns:a16="http://schemas.microsoft.com/office/drawing/2014/main" id="{00000000-0008-0000-0600-0000BE010000}"/>
            </a:ext>
          </a:extLst>
        </xdr:cNvPr>
        <xdr:cNvSpPr txBox="1"/>
      </xdr:nvSpPr>
      <xdr:spPr>
        <a:xfrm>
          <a:off x="10528300" y="16663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54246</xdr:rowOff>
    </xdr:from>
    <xdr:to>
      <xdr:col>55</xdr:col>
      <xdr:colOff>50800</xdr:colOff>
      <xdr:row>97</xdr:row>
      <xdr:rowOff>155846</xdr:rowOff>
    </xdr:to>
    <xdr:sp macro="" textlink="">
      <xdr:nvSpPr>
        <xdr:cNvPr id="447" name="フローチャート: 判断 446">
          <a:extLst>
            <a:ext uri="{FF2B5EF4-FFF2-40B4-BE49-F238E27FC236}">
              <a16:creationId xmlns:a16="http://schemas.microsoft.com/office/drawing/2014/main" id="{00000000-0008-0000-0600-0000BF010000}"/>
            </a:ext>
          </a:extLst>
        </xdr:cNvPr>
        <xdr:cNvSpPr/>
      </xdr:nvSpPr>
      <xdr:spPr>
        <a:xfrm>
          <a:off x="10426700" y="1668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119848</xdr:rowOff>
    </xdr:from>
    <xdr:to>
      <xdr:col>50</xdr:col>
      <xdr:colOff>114300</xdr:colOff>
      <xdr:row>96</xdr:row>
      <xdr:rowOff>154439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8750300" y="15893248"/>
          <a:ext cx="889000" cy="7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60830</xdr:rowOff>
    </xdr:from>
    <xdr:to>
      <xdr:col>50</xdr:col>
      <xdr:colOff>165100</xdr:colOff>
      <xdr:row>97</xdr:row>
      <xdr:rowOff>162430</xdr:rowOff>
    </xdr:to>
    <xdr:sp macro="" textlink="">
      <xdr:nvSpPr>
        <xdr:cNvPr id="449" name="フローチャート: 判断 448">
          <a:extLst>
            <a:ext uri="{FF2B5EF4-FFF2-40B4-BE49-F238E27FC236}">
              <a16:creationId xmlns:a16="http://schemas.microsoft.com/office/drawing/2014/main" id="{00000000-0008-0000-0600-0000C1010000}"/>
            </a:ext>
          </a:extLst>
        </xdr:cNvPr>
        <xdr:cNvSpPr/>
      </xdr:nvSpPr>
      <xdr:spPr>
        <a:xfrm>
          <a:off x="9588500" y="166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153557</xdr:rowOff>
    </xdr:from>
    <xdr:ext cx="599010"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9339795" y="1678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77989</xdr:rowOff>
    </xdr:from>
    <xdr:to>
      <xdr:col>45</xdr:col>
      <xdr:colOff>177800</xdr:colOff>
      <xdr:row>92</xdr:row>
      <xdr:rowOff>119848</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7861300" y="15679939"/>
          <a:ext cx="889000" cy="2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55097</xdr:rowOff>
    </xdr:from>
    <xdr:to>
      <xdr:col>46</xdr:col>
      <xdr:colOff>38100</xdr:colOff>
      <xdr:row>97</xdr:row>
      <xdr:rowOff>156697</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8699500" y="1668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147824</xdr:rowOff>
    </xdr:from>
    <xdr:ext cx="59901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8450795" y="1677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127178</xdr:rowOff>
    </xdr:from>
    <xdr:to>
      <xdr:col>41</xdr:col>
      <xdr:colOff>50800</xdr:colOff>
      <xdr:row>91</xdr:row>
      <xdr:rowOff>77989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972300" y="15557678"/>
          <a:ext cx="889000" cy="1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50026</xdr:rowOff>
    </xdr:from>
    <xdr:to>
      <xdr:col>41</xdr:col>
      <xdr:colOff>101600</xdr:colOff>
      <xdr:row>97</xdr:row>
      <xdr:rowOff>151626</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7810500" y="1668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142753</xdr:rowOff>
    </xdr:from>
    <xdr:ext cx="59901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7561795" y="1677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56969</xdr:rowOff>
    </xdr:from>
    <xdr:to>
      <xdr:col>36</xdr:col>
      <xdr:colOff>165100</xdr:colOff>
      <xdr:row>97</xdr:row>
      <xdr:rowOff>158569</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69215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149696</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672795" y="1678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51036</xdr:rowOff>
    </xdr:from>
    <xdr:to>
      <xdr:col>55</xdr:col>
      <xdr:colOff>50800</xdr:colOff>
      <xdr:row>96</xdr:row>
      <xdr:rowOff>152636</xdr:rowOff>
    </xdr:to>
    <xdr:sp macro="" textlink="">
      <xdr:nvSpPr>
        <xdr:cNvPr id="464" name="楕円 463">
          <a:extLst>
            <a:ext uri="{FF2B5EF4-FFF2-40B4-BE49-F238E27FC236}">
              <a16:creationId xmlns:a16="http://schemas.microsoft.com/office/drawing/2014/main" id="{00000000-0008-0000-0600-0000D0010000}"/>
            </a:ext>
          </a:extLst>
        </xdr:cNvPr>
        <xdr:cNvSpPr/>
      </xdr:nvSpPr>
      <xdr:spPr>
        <a:xfrm>
          <a:off x="10426700" y="165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73913</xdr:rowOff>
    </xdr:from>
    <xdr:ext cx="599010"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36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103639</xdr:rowOff>
    </xdr:from>
    <xdr:to>
      <xdr:col>50</xdr:col>
      <xdr:colOff>165100</xdr:colOff>
      <xdr:row>97</xdr:row>
      <xdr:rowOff>33789</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9588500" y="165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50316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39795" y="1633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69048</xdr:rowOff>
    </xdr:from>
    <xdr:to>
      <xdr:col>46</xdr:col>
      <xdr:colOff>38100</xdr:colOff>
      <xdr:row>92</xdr:row>
      <xdr:rowOff>170648</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8699500" y="1584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91</xdr:row>
      <xdr:rowOff>15725</xdr:rowOff>
    </xdr:from>
    <xdr:ext cx="690189"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05205" y="156176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27189</xdr:rowOff>
    </xdr:from>
    <xdr:to>
      <xdr:col>41</xdr:col>
      <xdr:colOff>101600</xdr:colOff>
      <xdr:row>91</xdr:row>
      <xdr:rowOff>128789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7810500" y="156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89</xdr:row>
      <xdr:rowOff>145316</xdr:rowOff>
    </xdr:from>
    <xdr:ext cx="690189"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16205" y="154043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76378</xdr:rowOff>
    </xdr:from>
    <xdr:to>
      <xdr:col>36</xdr:col>
      <xdr:colOff>165100</xdr:colOff>
      <xdr:row>91</xdr:row>
      <xdr:rowOff>6528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6921500" y="155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89</xdr:row>
      <xdr:rowOff>23055</xdr:rowOff>
    </xdr:from>
    <xdr:ext cx="690189"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27205" y="152821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498" name="災害復旧事業費最小値テキスト">
          <a:extLst>
            <a:ext uri="{FF2B5EF4-FFF2-40B4-BE49-F238E27FC236}">
              <a16:creationId xmlns:a16="http://schemas.microsoft.com/office/drawing/2014/main" id="{00000000-0008-0000-0600-0000F2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0" name="災害復旧事業費最大値テキスト">
          <a:extLst>
            <a:ext uri="{FF2B5EF4-FFF2-40B4-BE49-F238E27FC236}">
              <a16:creationId xmlns:a16="http://schemas.microsoft.com/office/drawing/2014/main" id="{00000000-0008-0000-0600-0000F4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107056</xdr:rowOff>
    </xdr:from>
    <xdr:to>
      <xdr:col>85</xdr:col>
      <xdr:colOff>127000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5481300" y="6622156"/>
          <a:ext cx="838200" cy="10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3" name="災害復旧事業費平均値テキスト">
          <a:extLst>
            <a:ext uri="{FF2B5EF4-FFF2-40B4-BE49-F238E27FC236}">
              <a16:creationId xmlns:a16="http://schemas.microsoft.com/office/drawing/2014/main" id="{00000000-0008-0000-0600-0000F7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91480</xdr:rowOff>
    </xdr:from>
    <xdr:to>
      <xdr:col>81</xdr:col>
      <xdr:colOff>50800</xdr:colOff>
      <xdr:row>38</xdr:row>
      <xdr:rowOff>107056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4592300" y="6606580"/>
          <a:ext cx="889000" cy="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76543</xdr:rowOff>
    </xdr:from>
    <xdr:to>
      <xdr:col>76</xdr:col>
      <xdr:colOff>114300</xdr:colOff>
      <xdr:row>38</xdr:row>
      <xdr:rowOff>91480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3703300" y="6420193"/>
          <a:ext cx="889000" cy="18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104731</xdr:rowOff>
    </xdr:from>
    <xdr:to>
      <xdr:col>76</xdr:col>
      <xdr:colOff>165100</xdr:colOff>
      <xdr:row>39</xdr:row>
      <xdr:rowOff>34881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4541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26008</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325111" y="67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76543</xdr:rowOff>
    </xdr:from>
    <xdr:to>
      <xdr:col>71</xdr:col>
      <xdr:colOff>177800</xdr:colOff>
      <xdr:row>38</xdr:row>
      <xdr:rowOff>122258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2814300" y="6420193"/>
          <a:ext cx="889000" cy="21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138331</xdr:rowOff>
    </xdr:from>
    <xdr:to>
      <xdr:col>72</xdr:col>
      <xdr:colOff>38100</xdr:colOff>
      <xdr:row>39</xdr:row>
      <xdr:rowOff>68481</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3652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59608</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3436111" y="6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141608</xdr:rowOff>
    </xdr:from>
    <xdr:to>
      <xdr:col>67</xdr:col>
      <xdr:colOff>101600</xdr:colOff>
      <xdr:row>39</xdr:row>
      <xdr:rowOff>71758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2763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62885</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547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1" name="楕円 520">
          <a:extLst>
            <a:ext uri="{FF2B5EF4-FFF2-40B4-BE49-F238E27FC236}">
              <a16:creationId xmlns:a16="http://schemas.microsoft.com/office/drawing/2014/main" id="{00000000-0008-0000-0600-000009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2" name="災害復旧事業費該当値テキスト">
          <a:extLst>
            <a:ext uri="{FF2B5EF4-FFF2-40B4-BE49-F238E27FC236}">
              <a16:creationId xmlns:a16="http://schemas.microsoft.com/office/drawing/2014/main" id="{00000000-0008-0000-0600-00000A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56256</xdr:rowOff>
    </xdr:from>
    <xdr:to>
      <xdr:col>81</xdr:col>
      <xdr:colOff>101600</xdr:colOff>
      <xdr:row>38</xdr:row>
      <xdr:rowOff>157856</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5430500" y="65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2933</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34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40680</xdr:rowOff>
    </xdr:from>
    <xdr:to>
      <xdr:col>76</xdr:col>
      <xdr:colOff>165100</xdr:colOff>
      <xdr:row>38</xdr:row>
      <xdr:rowOff>142280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4541500" y="655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158807</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3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25743</xdr:rowOff>
    </xdr:from>
    <xdr:to>
      <xdr:col>72</xdr:col>
      <xdr:colOff>38100</xdr:colOff>
      <xdr:row>37</xdr:row>
      <xdr:rowOff>127343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3652500" y="63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143870</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03795" y="614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71458</xdr:rowOff>
    </xdr:from>
    <xdr:to>
      <xdr:col>67</xdr:col>
      <xdr:colOff>101600</xdr:colOff>
      <xdr:row>39</xdr:row>
      <xdr:rowOff>1608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2763500" y="658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18135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47111" y="636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65875</xdr:rowOff>
    </xdr:from>
    <xdr:to>
      <xdr:col>85</xdr:col>
      <xdr:colOff>127000</xdr:colOff>
      <xdr:row>76</xdr:row>
      <xdr:rowOff>132638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096075"/>
          <a:ext cx="838200" cy="6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132638</xdr:rowOff>
    </xdr:from>
    <xdr:to>
      <xdr:col>81</xdr:col>
      <xdr:colOff>50800</xdr:colOff>
      <xdr:row>77</xdr:row>
      <xdr:rowOff>70303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62838"/>
          <a:ext cx="889000" cy="10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59212</xdr:rowOff>
    </xdr:from>
    <xdr:to>
      <xdr:col>76</xdr:col>
      <xdr:colOff>114300</xdr:colOff>
      <xdr:row>77</xdr:row>
      <xdr:rowOff>70303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260862"/>
          <a:ext cx="889000" cy="1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102062</xdr:rowOff>
    </xdr:from>
    <xdr:to>
      <xdr:col>76</xdr:col>
      <xdr:colOff>165100</xdr:colOff>
      <xdr:row>78</xdr:row>
      <xdr:rowOff>32212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23339</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42487</xdr:rowOff>
    </xdr:from>
    <xdr:to>
      <xdr:col>71</xdr:col>
      <xdr:colOff>177800</xdr:colOff>
      <xdr:row>77</xdr:row>
      <xdr:rowOff>59212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44137"/>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117799</xdr:rowOff>
    </xdr:from>
    <xdr:to>
      <xdr:col>72</xdr:col>
      <xdr:colOff>38100</xdr:colOff>
      <xdr:row>78</xdr:row>
      <xdr:rowOff>47949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39076</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41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133525</xdr:rowOff>
    </xdr:from>
    <xdr:to>
      <xdr:col>67</xdr:col>
      <xdr:colOff>101600</xdr:colOff>
      <xdr:row>78</xdr:row>
      <xdr:rowOff>63675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54802</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42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15075</xdr:rowOff>
    </xdr:from>
    <xdr:to>
      <xdr:col>85</xdr:col>
      <xdr:colOff>177800</xdr:colOff>
      <xdr:row>76</xdr:row>
      <xdr:rowOff>116675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37953</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8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81838</xdr:rowOff>
    </xdr:from>
    <xdr:to>
      <xdr:col>81</xdr:col>
      <xdr:colOff>101600</xdr:colOff>
      <xdr:row>77</xdr:row>
      <xdr:rowOff>11988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28515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8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19503</xdr:rowOff>
    </xdr:from>
    <xdr:to>
      <xdr:col>76</xdr:col>
      <xdr:colOff>165100</xdr:colOff>
      <xdr:row>77</xdr:row>
      <xdr:rowOff>121103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2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137630</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9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8412</xdr:rowOff>
    </xdr:from>
    <xdr:to>
      <xdr:col>72</xdr:col>
      <xdr:colOff>38100</xdr:colOff>
      <xdr:row>77</xdr:row>
      <xdr:rowOff>110012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1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126539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8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163137</xdr:rowOff>
    </xdr:from>
    <xdr:to>
      <xdr:col>67</xdr:col>
      <xdr:colOff>101600</xdr:colOff>
      <xdr:row>77</xdr:row>
      <xdr:rowOff>93287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109815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6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121951</xdr:rowOff>
    </xdr:from>
    <xdr:to>
      <xdr:col>85</xdr:col>
      <xdr:colOff>127000</xdr:colOff>
      <xdr:row>97</xdr:row>
      <xdr:rowOff>169405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752601"/>
          <a:ext cx="838200" cy="4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169405</xdr:rowOff>
    </xdr:from>
    <xdr:to>
      <xdr:col>81</xdr:col>
      <xdr:colOff>50800</xdr:colOff>
      <xdr:row>98</xdr:row>
      <xdr:rowOff>75912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00055"/>
          <a:ext cx="889000" cy="7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75912</xdr:rowOff>
    </xdr:from>
    <xdr:to>
      <xdr:col>76</xdr:col>
      <xdr:colOff>114300</xdr:colOff>
      <xdr:row>98</xdr:row>
      <xdr:rowOff>100933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78012"/>
          <a:ext cx="889000" cy="2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154206</xdr:rowOff>
    </xdr:from>
    <xdr:to>
      <xdr:col>76</xdr:col>
      <xdr:colOff>165100</xdr:colOff>
      <xdr:row>98</xdr:row>
      <xdr:rowOff>84356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7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100883</xdr:rowOff>
    </xdr:from>
    <xdr:ext cx="59901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292795" y="165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29536</xdr:rowOff>
    </xdr:from>
    <xdr:to>
      <xdr:col>71</xdr:col>
      <xdr:colOff>177800</xdr:colOff>
      <xdr:row>98</xdr:row>
      <xdr:rowOff>100933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831636"/>
          <a:ext cx="889000" cy="7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37694</xdr:rowOff>
    </xdr:from>
    <xdr:to>
      <xdr:col>72</xdr:col>
      <xdr:colOff>38100</xdr:colOff>
      <xdr:row>98</xdr:row>
      <xdr:rowOff>139294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155821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3603</xdr:rowOff>
    </xdr:from>
    <xdr:to>
      <xdr:col>67</xdr:col>
      <xdr:colOff>101600</xdr:colOff>
      <xdr:row>98</xdr:row>
      <xdr:rowOff>105203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96330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89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71151</xdr:rowOff>
    </xdr:from>
    <xdr:to>
      <xdr:col>85</xdr:col>
      <xdr:colOff>177800</xdr:colOff>
      <xdr:row>98</xdr:row>
      <xdr:rowOff>1301</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7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94028</xdr:rowOff>
    </xdr:from>
    <xdr:ext cx="599010"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55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118605</xdr:rowOff>
    </xdr:from>
    <xdr:to>
      <xdr:col>81</xdr:col>
      <xdr:colOff>101600</xdr:colOff>
      <xdr:row>98</xdr:row>
      <xdr:rowOff>48755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7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65282</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5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25112</xdr:rowOff>
    </xdr:from>
    <xdr:to>
      <xdr:col>76</xdr:col>
      <xdr:colOff>165100</xdr:colOff>
      <xdr:row>98</xdr:row>
      <xdr:rowOff>126712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2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117839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1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50133</xdr:rowOff>
    </xdr:from>
    <xdr:to>
      <xdr:col>72</xdr:col>
      <xdr:colOff>38100</xdr:colOff>
      <xdr:row>98</xdr:row>
      <xdr:rowOff>151733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142860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150186</xdr:rowOff>
    </xdr:from>
    <xdr:to>
      <xdr:col>67</xdr:col>
      <xdr:colOff>101600</xdr:colOff>
      <xdr:row>98</xdr:row>
      <xdr:rowOff>80336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96863</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55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129667</xdr:rowOff>
    </xdr:from>
    <xdr:to>
      <xdr:col>107</xdr:col>
      <xdr:colOff>101600</xdr:colOff>
      <xdr:row>39</xdr:row>
      <xdr:rowOff>59817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76344</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5017" y="641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156566</xdr:rowOff>
    </xdr:from>
    <xdr:to>
      <xdr:col>102</xdr:col>
      <xdr:colOff>165100</xdr:colOff>
      <xdr:row>39</xdr:row>
      <xdr:rowOff>86716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103243</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44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159309</xdr:rowOff>
    </xdr:from>
    <xdr:to>
      <xdr:col>98</xdr:col>
      <xdr:colOff>38100</xdr:colOff>
      <xdr:row>39</xdr:row>
      <xdr:rowOff>89459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105986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7017" y="64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99614</xdr:rowOff>
    </xdr:from>
    <xdr:to>
      <xdr:col>107</xdr:col>
      <xdr:colOff>101600</xdr:colOff>
      <xdr:row>59</xdr:row>
      <xdr:rowOff>29764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4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46291</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1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81714</xdr:rowOff>
    </xdr:from>
    <xdr:to>
      <xdr:col>102</xdr:col>
      <xdr:colOff>165100</xdr:colOff>
      <xdr:row>59</xdr:row>
      <xdr:rowOff>11864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28391</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8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81265</xdr:rowOff>
    </xdr:from>
    <xdr:to>
      <xdr:col>98</xdr:col>
      <xdr:colOff>38100</xdr:colOff>
      <xdr:row>59</xdr:row>
      <xdr:rowOff>11415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2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27942</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80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115453</xdr:rowOff>
    </xdr:from>
    <xdr:to>
      <xdr:col>116</xdr:col>
      <xdr:colOff>63500</xdr:colOff>
      <xdr:row>76</xdr:row>
      <xdr:rowOff>68449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1323300" y="12974203"/>
          <a:ext cx="838200" cy="12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115453</xdr:rowOff>
    </xdr:from>
    <xdr:to>
      <xdr:col>111</xdr:col>
      <xdr:colOff>177800</xdr:colOff>
      <xdr:row>76</xdr:row>
      <xdr:rowOff>136584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2974203"/>
          <a:ext cx="889000" cy="19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136584</xdr:rowOff>
    </xdr:from>
    <xdr:to>
      <xdr:col>107</xdr:col>
      <xdr:colOff>50800</xdr:colOff>
      <xdr:row>77</xdr:row>
      <xdr:rowOff>134260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3166784"/>
          <a:ext cx="889000" cy="16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90081</xdr:rowOff>
    </xdr:from>
    <xdr:to>
      <xdr:col>107</xdr:col>
      <xdr:colOff>101600</xdr:colOff>
      <xdr:row>77</xdr:row>
      <xdr:rowOff>20231</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312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11358</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34795" y="1321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134260</xdr:rowOff>
    </xdr:from>
    <xdr:to>
      <xdr:col>102</xdr:col>
      <xdr:colOff>114300</xdr:colOff>
      <xdr:row>77</xdr:row>
      <xdr:rowOff>134731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3335910"/>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98467</xdr:rowOff>
    </xdr:from>
    <xdr:to>
      <xdr:col>102</xdr:col>
      <xdr:colOff>165100</xdr:colOff>
      <xdr:row>77</xdr:row>
      <xdr:rowOff>28617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312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45144</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45795" y="1290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98490</xdr:rowOff>
    </xdr:from>
    <xdr:to>
      <xdr:col>98</xdr:col>
      <xdr:colOff>38100</xdr:colOff>
      <xdr:row>77</xdr:row>
      <xdr:rowOff>28640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31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45167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56795" y="1290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17649</xdr:rowOff>
    </xdr:from>
    <xdr:to>
      <xdr:col>116</xdr:col>
      <xdr:colOff>114300</xdr:colOff>
      <xdr:row>76</xdr:row>
      <xdr:rowOff>119249</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0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40526</xdr:rowOff>
    </xdr:from>
    <xdr:ext cx="599010"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89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64653</xdr:rowOff>
    </xdr:from>
    <xdr:to>
      <xdr:col>112</xdr:col>
      <xdr:colOff>38100</xdr:colOff>
      <xdr:row>75</xdr:row>
      <xdr:rowOff>166253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92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11330</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23795" y="1269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85784</xdr:rowOff>
    </xdr:from>
    <xdr:to>
      <xdr:col>107</xdr:col>
      <xdr:colOff>101600</xdr:colOff>
      <xdr:row>77</xdr:row>
      <xdr:rowOff>15934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31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32460</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83460</xdr:rowOff>
    </xdr:from>
    <xdr:to>
      <xdr:col>102</xdr:col>
      <xdr:colOff>165100</xdr:colOff>
      <xdr:row>78</xdr:row>
      <xdr:rowOff>13610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32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4737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37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83931</xdr:rowOff>
    </xdr:from>
    <xdr:to>
      <xdr:col>98</xdr:col>
      <xdr:colOff>38100</xdr:colOff>
      <xdr:row>78</xdr:row>
      <xdr:rowOff>14081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32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5208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37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3,340</a:t>
          </a:r>
          <a:r>
            <a:rPr kumimoji="1" lang="ja-JP" altLang="ja-JP" sz="1100" b="0" i="0" baseline="0">
              <a:solidFill>
                <a:schemeClr val="dk1"/>
              </a:solidFill>
              <a:effectLst/>
              <a:latin typeface="+mn-lt"/>
              <a:ea typeface="+mn-ea"/>
              <a:cs typeface="+mn-cs"/>
            </a:rPr>
            <a:t>千円となっている。主な構成項目である人件費については、住民一人当たり</a:t>
          </a:r>
          <a:r>
            <a:rPr kumimoji="1" lang="en-US" altLang="ja-JP" sz="1100" b="0" i="0" baseline="0">
              <a:solidFill>
                <a:schemeClr val="dk1"/>
              </a:solidFill>
              <a:effectLst/>
              <a:latin typeface="+mn-lt"/>
              <a:ea typeface="+mn-ea"/>
              <a:cs typeface="+mn-cs"/>
            </a:rPr>
            <a:t>429,272</a:t>
          </a:r>
          <a:r>
            <a:rPr kumimoji="1" lang="ja-JP" altLang="ja-JP" sz="1100" b="0" i="0" baseline="0">
              <a:solidFill>
                <a:schemeClr val="dk1"/>
              </a:solidFill>
              <a:effectLst/>
              <a:latin typeface="+mn-lt"/>
              <a:ea typeface="+mn-ea"/>
              <a:cs typeface="+mn-cs"/>
            </a:rPr>
            <a:t>円で、前年度と比較して</a:t>
          </a:r>
          <a:r>
            <a:rPr kumimoji="1" lang="en-US" altLang="ja-JP" sz="1100" b="0" i="0" baseline="0">
              <a:solidFill>
                <a:schemeClr val="dk1"/>
              </a:solidFill>
              <a:effectLst/>
              <a:latin typeface="+mn-lt"/>
              <a:ea typeface="+mn-ea"/>
              <a:cs typeface="+mn-cs"/>
            </a:rPr>
            <a:t>13,953</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となった。離島・過疎地域という特殊地域においても、他団体と変わらない充実した住民サービスを提供する必要があるため、類似団体</a:t>
          </a:r>
          <a:r>
            <a:rPr kumimoji="1" lang="ja-JP" altLang="en-US" sz="1100" b="0" i="0" baseline="0">
              <a:solidFill>
                <a:schemeClr val="dk1"/>
              </a:solidFill>
              <a:effectLst/>
              <a:latin typeface="+mn-lt"/>
              <a:ea typeface="+mn-ea"/>
              <a:cs typeface="+mn-cs"/>
            </a:rPr>
            <a:t>平均値</a:t>
          </a:r>
          <a:r>
            <a:rPr kumimoji="1" lang="ja-JP" altLang="ja-JP" sz="1100" b="0" i="0" baseline="0">
              <a:solidFill>
                <a:schemeClr val="dk1"/>
              </a:solidFill>
              <a:effectLst/>
              <a:latin typeface="+mn-lt"/>
              <a:ea typeface="+mn-ea"/>
              <a:cs typeface="+mn-cs"/>
            </a:rPr>
            <a:t>と比較して高い値となっている。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普通建設事業費については、住民一人当たり</a:t>
          </a:r>
          <a:r>
            <a:rPr kumimoji="1" lang="en-US" altLang="ja-JP" sz="1100" b="0" i="0" baseline="0">
              <a:solidFill>
                <a:schemeClr val="dk1"/>
              </a:solidFill>
              <a:effectLst/>
              <a:latin typeface="+mn-lt"/>
              <a:ea typeface="+mn-ea"/>
              <a:cs typeface="+mn-cs"/>
            </a:rPr>
            <a:t>1,285,387</a:t>
          </a:r>
          <a:r>
            <a:rPr kumimoji="1" lang="ja-JP" altLang="ja-JP" sz="1100" b="0" i="0" baseline="0">
              <a:solidFill>
                <a:schemeClr val="dk1"/>
              </a:solidFill>
              <a:effectLst/>
              <a:latin typeface="+mn-lt"/>
              <a:ea typeface="+mn-ea"/>
              <a:cs typeface="+mn-cs"/>
            </a:rPr>
            <a:t>円となっており、前年度と比較し、</a:t>
          </a:r>
          <a:r>
            <a:rPr kumimoji="1" lang="en-US" altLang="ja-JP" sz="1100" b="0" i="0" baseline="0">
              <a:solidFill>
                <a:schemeClr val="dk1"/>
              </a:solidFill>
              <a:effectLst/>
              <a:latin typeface="+mn-lt"/>
              <a:ea typeface="+mn-ea"/>
              <a:cs typeface="+mn-cs"/>
            </a:rPr>
            <a:t>808,173</a:t>
          </a:r>
          <a:r>
            <a:rPr kumimoji="1" lang="ja-JP" altLang="ja-JP" sz="1100" b="0" i="0" baseline="0">
              <a:solidFill>
                <a:schemeClr val="dk1"/>
              </a:solidFill>
              <a:effectLst/>
              <a:latin typeface="+mn-lt"/>
              <a:ea typeface="+mn-ea"/>
              <a:cs typeface="+mn-cs"/>
            </a:rPr>
            <a:t>円の大幅な</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となっている。それは</a:t>
          </a:r>
          <a:r>
            <a:rPr kumimoji="1" lang="ja-JP" altLang="en-US" sz="1100" b="0" i="0" baseline="0">
              <a:solidFill>
                <a:schemeClr val="dk1"/>
              </a:solidFill>
              <a:effectLst/>
              <a:latin typeface="+mn-lt"/>
              <a:ea typeface="+mn-ea"/>
              <a:cs typeface="+mn-cs"/>
            </a:rPr>
            <a:t>新規の</a:t>
          </a:r>
          <a:r>
            <a:rPr kumimoji="1" lang="ja-JP" altLang="ja-JP" sz="1100" b="0" i="0" baseline="0">
              <a:solidFill>
                <a:schemeClr val="dk1"/>
              </a:solidFill>
              <a:effectLst/>
              <a:latin typeface="+mn-lt"/>
              <a:ea typeface="+mn-ea"/>
              <a:cs typeface="+mn-cs"/>
            </a:rPr>
            <a:t>大型建設事業</a:t>
          </a:r>
          <a:r>
            <a:rPr kumimoji="1" lang="ja-JP" altLang="en-US" sz="1100" b="0" i="0" baseline="0">
              <a:solidFill>
                <a:schemeClr val="dk1"/>
              </a:solidFill>
              <a:effectLst/>
              <a:latin typeface="+mn-lt"/>
              <a:ea typeface="+mn-ea"/>
              <a:cs typeface="+mn-cs"/>
            </a:rPr>
            <a:t>等の施工による</a:t>
          </a:r>
          <a:r>
            <a:rPr kumimoji="1" lang="ja-JP" altLang="ja-JP" sz="1100" b="0" i="0" baseline="0">
              <a:solidFill>
                <a:schemeClr val="dk1"/>
              </a:solidFill>
              <a:effectLst/>
              <a:latin typeface="+mn-lt"/>
              <a:ea typeface="+mn-ea"/>
              <a:cs typeface="+mn-cs"/>
            </a:rPr>
            <a:t>ことが要因となっているが、類似団体</a:t>
          </a:r>
          <a:r>
            <a:rPr kumimoji="1" lang="ja-JP" altLang="en-US" sz="1100" b="0" i="0" baseline="0">
              <a:solidFill>
                <a:schemeClr val="dk1"/>
              </a:solidFill>
              <a:effectLst/>
              <a:latin typeface="+mn-lt"/>
              <a:ea typeface="+mn-ea"/>
              <a:cs typeface="+mn-cs"/>
            </a:rPr>
            <a:t>平均</a:t>
          </a:r>
          <a:r>
            <a:rPr kumimoji="1" lang="ja-JP" altLang="ja-JP" sz="1100" b="0" i="0" baseline="0">
              <a:solidFill>
                <a:schemeClr val="dk1"/>
              </a:solidFill>
              <a:effectLst/>
              <a:latin typeface="+mn-lt"/>
              <a:ea typeface="+mn-ea"/>
              <a:cs typeface="+mn-cs"/>
            </a:rPr>
            <a:t>と比較しても高い数値となっている。今後も農業近代化施設整備事業等が計画されていることや、公共施設の更新時期に備えるため、公共施設等総合管理計画に沿って施設の長寿命化や廃止、統合等検討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1,213
1,199
21.82
4,337,706
4,051,390
245,896
1,302,425
3,586,652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17151</xdr:rowOff>
    </xdr:from>
    <xdr:to>
      <xdr:col>24</xdr:col>
      <xdr:colOff>63500</xdr:colOff>
      <xdr:row>35</xdr:row>
      <xdr:rowOff>25952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017901"/>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2140</xdr:rowOff>
    </xdr:from>
    <xdr:to>
      <xdr:col>19</xdr:col>
      <xdr:colOff>177800</xdr:colOff>
      <xdr:row>35</xdr:row>
      <xdr:rowOff>17151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002890"/>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122022</xdr:rowOff>
    </xdr:from>
    <xdr:to>
      <xdr:col>15</xdr:col>
      <xdr:colOff>50800</xdr:colOff>
      <xdr:row>35</xdr:row>
      <xdr:rowOff>2140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951322"/>
          <a:ext cx="889000" cy="5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23959</xdr:rowOff>
    </xdr:from>
    <xdr:to>
      <xdr:col>15</xdr:col>
      <xdr:colOff>101600</xdr:colOff>
      <xdr:row>37</xdr:row>
      <xdr:rowOff>125559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6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116686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6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122022</xdr:rowOff>
    </xdr:from>
    <xdr:to>
      <xdr:col>10</xdr:col>
      <xdr:colOff>114300</xdr:colOff>
      <xdr:row>34</xdr:row>
      <xdr:rowOff>132137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951322"/>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12967</xdr:rowOff>
    </xdr:from>
    <xdr:to>
      <xdr:col>10</xdr:col>
      <xdr:colOff>165100</xdr:colOff>
      <xdr:row>37</xdr:row>
      <xdr:rowOff>114567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5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105694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18358</xdr:rowOff>
    </xdr:from>
    <xdr:to>
      <xdr:col>6</xdr:col>
      <xdr:colOff>38100</xdr:colOff>
      <xdr:row>37</xdr:row>
      <xdr:rowOff>119958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62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111085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146602</xdr:rowOff>
    </xdr:from>
    <xdr:to>
      <xdr:col>24</xdr:col>
      <xdr:colOff>114300</xdr:colOff>
      <xdr:row>35</xdr:row>
      <xdr:rowOff>76752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7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169479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2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137801</xdr:rowOff>
    </xdr:from>
    <xdr:to>
      <xdr:col>20</xdr:col>
      <xdr:colOff>38100</xdr:colOff>
      <xdr:row>35</xdr:row>
      <xdr:rowOff>67951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84478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4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122790</xdr:rowOff>
    </xdr:from>
    <xdr:to>
      <xdr:col>15</xdr:col>
      <xdr:colOff>101600</xdr:colOff>
      <xdr:row>35</xdr:row>
      <xdr:rowOff>52940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69467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2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71222</xdr:rowOff>
    </xdr:from>
    <xdr:to>
      <xdr:col>10</xdr:col>
      <xdr:colOff>165100</xdr:colOff>
      <xdr:row>35</xdr:row>
      <xdr:rowOff>1372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0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17899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67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81337</xdr:rowOff>
    </xdr:from>
    <xdr:to>
      <xdr:col>6</xdr:col>
      <xdr:colOff>38100</xdr:colOff>
      <xdr:row>35</xdr:row>
      <xdr:rowOff>11487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1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28014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6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103824</xdr:rowOff>
    </xdr:from>
    <xdr:to>
      <xdr:col>24</xdr:col>
      <xdr:colOff>63500</xdr:colOff>
      <xdr:row>56</xdr:row>
      <xdr:rowOff>139366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33574"/>
          <a:ext cx="838200" cy="20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108014</xdr:rowOff>
    </xdr:from>
    <xdr:to>
      <xdr:col>19</xdr:col>
      <xdr:colOff>177800</xdr:colOff>
      <xdr:row>56</xdr:row>
      <xdr:rowOff>139366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09214"/>
          <a:ext cx="889000" cy="3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108014</xdr:rowOff>
    </xdr:from>
    <xdr:to>
      <xdr:col>15</xdr:col>
      <xdr:colOff>50800</xdr:colOff>
      <xdr:row>57</xdr:row>
      <xdr:rowOff>83788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09214"/>
          <a:ext cx="889000" cy="14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13874</xdr:rowOff>
    </xdr:from>
    <xdr:to>
      <xdr:col>15</xdr:col>
      <xdr:colOff>101600</xdr:colOff>
      <xdr:row>57</xdr:row>
      <xdr:rowOff>115474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106601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54039</xdr:rowOff>
    </xdr:from>
    <xdr:to>
      <xdr:col>10</xdr:col>
      <xdr:colOff>114300</xdr:colOff>
      <xdr:row>57</xdr:row>
      <xdr:rowOff>83788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26689"/>
          <a:ext cx="889000" cy="2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151168</xdr:rowOff>
    </xdr:from>
    <xdr:to>
      <xdr:col>10</xdr:col>
      <xdr:colOff>165100</xdr:colOff>
      <xdr:row>58</xdr:row>
      <xdr:rowOff>81318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72445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114214</xdr:rowOff>
    </xdr:from>
    <xdr:to>
      <xdr:col>6</xdr:col>
      <xdr:colOff>38100</xdr:colOff>
      <xdr:row>58</xdr:row>
      <xdr:rowOff>44364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35491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53024</xdr:rowOff>
    </xdr:from>
    <xdr:to>
      <xdr:col>24</xdr:col>
      <xdr:colOff>114300</xdr:colOff>
      <xdr:row>55</xdr:row>
      <xdr:rowOff>154624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75901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3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88566</xdr:rowOff>
    </xdr:from>
    <xdr:to>
      <xdr:col>20</xdr:col>
      <xdr:colOff>38100</xdr:colOff>
      <xdr:row>57</xdr:row>
      <xdr:rowOff>18716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35243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6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57214</xdr:rowOff>
    </xdr:from>
    <xdr:to>
      <xdr:col>15</xdr:col>
      <xdr:colOff>101600</xdr:colOff>
      <xdr:row>56</xdr:row>
      <xdr:rowOff>158814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3891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3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32988</xdr:rowOff>
    </xdr:from>
    <xdr:to>
      <xdr:col>10</xdr:col>
      <xdr:colOff>165100</xdr:colOff>
      <xdr:row>57</xdr:row>
      <xdr:rowOff>134588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151115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8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3239</xdr:rowOff>
    </xdr:from>
    <xdr:to>
      <xdr:col>6</xdr:col>
      <xdr:colOff>38100</xdr:colOff>
      <xdr:row>57</xdr:row>
      <xdr:rowOff>104839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7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121366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5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24261</xdr:rowOff>
    </xdr:from>
    <xdr:to>
      <xdr:col>24</xdr:col>
      <xdr:colOff>63500</xdr:colOff>
      <xdr:row>75</xdr:row>
      <xdr:rowOff>61702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83011"/>
          <a:ext cx="838200" cy="3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24261</xdr:rowOff>
    </xdr:from>
    <xdr:to>
      <xdr:col>19</xdr:col>
      <xdr:colOff>177800</xdr:colOff>
      <xdr:row>76</xdr:row>
      <xdr:rowOff>33516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83011"/>
          <a:ext cx="889000" cy="18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33516</xdr:rowOff>
    </xdr:from>
    <xdr:to>
      <xdr:col>15</xdr:col>
      <xdr:colOff>50800</xdr:colOff>
      <xdr:row>76</xdr:row>
      <xdr:rowOff>97498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63716"/>
          <a:ext cx="889000" cy="6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158038</xdr:rowOff>
    </xdr:from>
    <xdr:to>
      <xdr:col>15</xdr:col>
      <xdr:colOff>101600</xdr:colOff>
      <xdr:row>77</xdr:row>
      <xdr:rowOff>88188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79315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8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97498</xdr:rowOff>
    </xdr:from>
    <xdr:to>
      <xdr:col>10</xdr:col>
      <xdr:colOff>114300</xdr:colOff>
      <xdr:row>76</xdr:row>
      <xdr:rowOff>105629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27698"/>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48298</xdr:rowOff>
    </xdr:from>
    <xdr:to>
      <xdr:col>10</xdr:col>
      <xdr:colOff>165100</xdr:colOff>
      <xdr:row>77</xdr:row>
      <xdr:rowOff>149898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141025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4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106221</xdr:rowOff>
    </xdr:from>
    <xdr:to>
      <xdr:col>6</xdr:col>
      <xdr:colOff>38100</xdr:colOff>
      <xdr:row>78</xdr:row>
      <xdr:rowOff>36371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27498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10902</xdr:rowOff>
    </xdr:from>
    <xdr:to>
      <xdr:col>24</xdr:col>
      <xdr:colOff>114300</xdr:colOff>
      <xdr:row>75</xdr:row>
      <xdr:rowOff>112502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33779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2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144911</xdr:rowOff>
    </xdr:from>
    <xdr:to>
      <xdr:col>20</xdr:col>
      <xdr:colOff>38100</xdr:colOff>
      <xdr:row>75</xdr:row>
      <xdr:rowOff>75061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91588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07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154166</xdr:rowOff>
    </xdr:from>
    <xdr:to>
      <xdr:col>15</xdr:col>
      <xdr:colOff>101600</xdr:colOff>
      <xdr:row>76</xdr:row>
      <xdr:rowOff>84316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100842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8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46698</xdr:rowOff>
    </xdr:from>
    <xdr:to>
      <xdr:col>10</xdr:col>
      <xdr:colOff>165100</xdr:colOff>
      <xdr:row>76</xdr:row>
      <xdr:rowOff>148298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164824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5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54829</xdr:rowOff>
    </xdr:from>
    <xdr:to>
      <xdr:col>6</xdr:col>
      <xdr:colOff>38100</xdr:colOff>
      <xdr:row>76</xdr:row>
      <xdr:rowOff>156429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8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6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143525</xdr:rowOff>
    </xdr:from>
    <xdr:to>
      <xdr:col>24</xdr:col>
      <xdr:colOff>63500</xdr:colOff>
      <xdr:row>96</xdr:row>
      <xdr:rowOff>14401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31275"/>
          <a:ext cx="838200" cy="4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153919</xdr:rowOff>
    </xdr:from>
    <xdr:to>
      <xdr:col>19</xdr:col>
      <xdr:colOff>177800</xdr:colOff>
      <xdr:row>96</xdr:row>
      <xdr:rowOff>14401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441669"/>
          <a:ext cx="889000" cy="3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153919</xdr:rowOff>
    </xdr:from>
    <xdr:to>
      <xdr:col>15</xdr:col>
      <xdr:colOff>50800</xdr:colOff>
      <xdr:row>97</xdr:row>
      <xdr:rowOff>59736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41669"/>
          <a:ext cx="889000" cy="24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42106</xdr:rowOff>
    </xdr:from>
    <xdr:to>
      <xdr:col>15</xdr:col>
      <xdr:colOff>101600</xdr:colOff>
      <xdr:row>97</xdr:row>
      <xdr:rowOff>143706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134833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6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59736</xdr:rowOff>
    </xdr:from>
    <xdr:to>
      <xdr:col>10</xdr:col>
      <xdr:colOff>114300</xdr:colOff>
      <xdr:row>97</xdr:row>
      <xdr:rowOff>79248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90386"/>
          <a:ext cx="8890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88410</xdr:rowOff>
    </xdr:from>
    <xdr:to>
      <xdr:col>10</xdr:col>
      <xdr:colOff>165100</xdr:colOff>
      <xdr:row>98</xdr:row>
      <xdr:rowOff>18560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1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9687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1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116162</xdr:rowOff>
    </xdr:from>
    <xdr:to>
      <xdr:col>6</xdr:col>
      <xdr:colOff>38100</xdr:colOff>
      <xdr:row>98</xdr:row>
      <xdr:rowOff>46312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37439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92725</xdr:rowOff>
    </xdr:from>
    <xdr:to>
      <xdr:col>24</xdr:col>
      <xdr:colOff>114300</xdr:colOff>
      <xdr:row>96</xdr:row>
      <xdr:rowOff>22875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8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115602</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3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135051</xdr:rowOff>
    </xdr:from>
    <xdr:to>
      <xdr:col>20</xdr:col>
      <xdr:colOff>38100</xdr:colOff>
      <xdr:row>96</xdr:row>
      <xdr:rowOff>65201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81728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19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103119</xdr:rowOff>
    </xdr:from>
    <xdr:to>
      <xdr:col>15</xdr:col>
      <xdr:colOff>101600</xdr:colOff>
      <xdr:row>96</xdr:row>
      <xdr:rowOff>33269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9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49796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16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8936</xdr:rowOff>
    </xdr:from>
    <xdr:to>
      <xdr:col>10</xdr:col>
      <xdr:colOff>165100</xdr:colOff>
      <xdr:row>97</xdr:row>
      <xdr:rowOff>110536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127063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41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28448</xdr:rowOff>
    </xdr:from>
    <xdr:to>
      <xdr:col>6</xdr:col>
      <xdr:colOff>38100</xdr:colOff>
      <xdr:row>97</xdr:row>
      <xdr:rowOff>130048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146575</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3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5461</xdr:rowOff>
    </xdr:from>
    <xdr:to>
      <xdr:col>46</xdr:col>
      <xdr:colOff>38100</xdr:colOff>
      <xdr:row>38</xdr:row>
      <xdr:rowOff>107061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123588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31877</xdr:rowOff>
    </xdr:from>
    <xdr:to>
      <xdr:col>41</xdr:col>
      <xdr:colOff>101600</xdr:colOff>
      <xdr:row>38</xdr:row>
      <xdr:rowOff>133477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150004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171269</xdr:rowOff>
    </xdr:from>
    <xdr:to>
      <xdr:col>55</xdr:col>
      <xdr:colOff>0</xdr:colOff>
      <xdr:row>58</xdr:row>
      <xdr:rowOff>8264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772469"/>
          <a:ext cx="838200" cy="17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8138</xdr:rowOff>
    </xdr:from>
    <xdr:to>
      <xdr:col>50</xdr:col>
      <xdr:colOff>114300</xdr:colOff>
      <xdr:row>58</xdr:row>
      <xdr:rowOff>8264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437888"/>
          <a:ext cx="889000" cy="5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49609</xdr:rowOff>
    </xdr:from>
    <xdr:to>
      <xdr:col>45</xdr:col>
      <xdr:colOff>177800</xdr:colOff>
      <xdr:row>55</xdr:row>
      <xdr:rowOff>8138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136459"/>
          <a:ext cx="889000" cy="30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27505</xdr:rowOff>
    </xdr:from>
    <xdr:to>
      <xdr:col>46</xdr:col>
      <xdr:colOff>38100</xdr:colOff>
      <xdr:row>58</xdr:row>
      <xdr:rowOff>129105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7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120232</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6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49609</xdr:rowOff>
    </xdr:from>
    <xdr:to>
      <xdr:col>41</xdr:col>
      <xdr:colOff>50800</xdr:colOff>
      <xdr:row>54</xdr:row>
      <xdr:rowOff>61754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136459"/>
          <a:ext cx="889000" cy="18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34383</xdr:rowOff>
    </xdr:from>
    <xdr:to>
      <xdr:col>41</xdr:col>
      <xdr:colOff>101600</xdr:colOff>
      <xdr:row>58</xdr:row>
      <xdr:rowOff>135983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127110</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7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40021</xdr:rowOff>
    </xdr:from>
    <xdr:to>
      <xdr:col>36</xdr:col>
      <xdr:colOff>165100</xdr:colOff>
      <xdr:row>58</xdr:row>
      <xdr:rowOff>141621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132748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7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120469</xdr:rowOff>
    </xdr:from>
    <xdr:to>
      <xdr:col>55</xdr:col>
      <xdr:colOff>50800</xdr:colOff>
      <xdr:row>57</xdr:row>
      <xdr:rowOff>50619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2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143346</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7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128914</xdr:rowOff>
    </xdr:from>
    <xdr:to>
      <xdr:col>50</xdr:col>
      <xdr:colOff>165100</xdr:colOff>
      <xdr:row>58</xdr:row>
      <xdr:rowOff>59064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0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75591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7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128788</xdr:rowOff>
    </xdr:from>
    <xdr:to>
      <xdr:col>46</xdr:col>
      <xdr:colOff>38100</xdr:colOff>
      <xdr:row>55</xdr:row>
      <xdr:rowOff>58938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3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75465</xdr:rowOff>
    </xdr:from>
    <xdr:ext cx="690189"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05205" y="9162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170259</xdr:rowOff>
    </xdr:from>
    <xdr:to>
      <xdr:col>41</xdr:col>
      <xdr:colOff>101600</xdr:colOff>
      <xdr:row>53</xdr:row>
      <xdr:rowOff>100409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08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116936</xdr:rowOff>
    </xdr:from>
    <xdr:ext cx="69018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16205" y="8860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10954</xdr:rowOff>
    </xdr:from>
    <xdr:to>
      <xdr:col>36</xdr:col>
      <xdr:colOff>165100</xdr:colOff>
      <xdr:row>54</xdr:row>
      <xdr:rowOff>112554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2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52</xdr:row>
      <xdr:rowOff>129081</xdr:rowOff>
    </xdr:from>
    <xdr:ext cx="69018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27205" y="90444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41156</xdr:rowOff>
    </xdr:from>
    <xdr:to>
      <xdr:col>55</xdr:col>
      <xdr:colOff>0</xdr:colOff>
      <xdr:row>77</xdr:row>
      <xdr:rowOff>139990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42806"/>
          <a:ext cx="838200" cy="9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139990</xdr:rowOff>
    </xdr:from>
    <xdr:to>
      <xdr:col>50</xdr:col>
      <xdr:colOff>114300</xdr:colOff>
      <xdr:row>77</xdr:row>
      <xdr:rowOff>144114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41640"/>
          <a:ext cx="8890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85412</xdr:rowOff>
    </xdr:from>
    <xdr:to>
      <xdr:col>45</xdr:col>
      <xdr:colOff>177800</xdr:colOff>
      <xdr:row>77</xdr:row>
      <xdr:rowOff>144114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287062"/>
          <a:ext cx="889000" cy="5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114016</xdr:rowOff>
    </xdr:from>
    <xdr:to>
      <xdr:col>46</xdr:col>
      <xdr:colOff>38100</xdr:colOff>
      <xdr:row>78</xdr:row>
      <xdr:rowOff>44166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35293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85412</xdr:rowOff>
    </xdr:from>
    <xdr:to>
      <xdr:col>41</xdr:col>
      <xdr:colOff>50800</xdr:colOff>
      <xdr:row>77</xdr:row>
      <xdr:rowOff>86894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287062"/>
          <a:ext cx="889000" cy="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156586</xdr:rowOff>
    </xdr:from>
    <xdr:to>
      <xdr:col>41</xdr:col>
      <xdr:colOff>101600</xdr:colOff>
      <xdr:row>78</xdr:row>
      <xdr:rowOff>86736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77863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148960</xdr:rowOff>
    </xdr:from>
    <xdr:to>
      <xdr:col>36</xdr:col>
      <xdr:colOff>165100</xdr:colOff>
      <xdr:row>78</xdr:row>
      <xdr:rowOff>79110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70237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161806</xdr:rowOff>
    </xdr:from>
    <xdr:to>
      <xdr:col>55</xdr:col>
      <xdr:colOff>50800</xdr:colOff>
      <xdr:row>77</xdr:row>
      <xdr:rowOff>91956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9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13233</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4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89190</xdr:rowOff>
    </xdr:from>
    <xdr:to>
      <xdr:col>50</xdr:col>
      <xdr:colOff>165100</xdr:colOff>
      <xdr:row>78</xdr:row>
      <xdr:rowOff>19340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35867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6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93314</xdr:rowOff>
    </xdr:from>
    <xdr:to>
      <xdr:col>46</xdr:col>
      <xdr:colOff>38100</xdr:colOff>
      <xdr:row>78</xdr:row>
      <xdr:rowOff>23464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39991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7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34612</xdr:rowOff>
    </xdr:from>
    <xdr:to>
      <xdr:col>41</xdr:col>
      <xdr:colOff>101600</xdr:colOff>
      <xdr:row>77</xdr:row>
      <xdr:rowOff>136212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3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152739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1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36094</xdr:rowOff>
    </xdr:from>
    <xdr:to>
      <xdr:col>36</xdr:col>
      <xdr:colOff>165100</xdr:colOff>
      <xdr:row>77</xdr:row>
      <xdr:rowOff>137694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154221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01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169647</xdr:rowOff>
    </xdr:from>
    <xdr:to>
      <xdr:col>55</xdr:col>
      <xdr:colOff>0</xdr:colOff>
      <xdr:row>94</xdr:row>
      <xdr:rowOff>36922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5943047"/>
          <a:ext cx="838200" cy="21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36922</xdr:rowOff>
    </xdr:from>
    <xdr:to>
      <xdr:col>50</xdr:col>
      <xdr:colOff>114300</xdr:colOff>
      <xdr:row>95</xdr:row>
      <xdr:rowOff>98541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153222"/>
          <a:ext cx="889000" cy="23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98541</xdr:rowOff>
    </xdr:from>
    <xdr:to>
      <xdr:col>45</xdr:col>
      <xdr:colOff>177800</xdr:colOff>
      <xdr:row>97</xdr:row>
      <xdr:rowOff>170362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386291"/>
          <a:ext cx="889000" cy="41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31941</xdr:rowOff>
    </xdr:from>
    <xdr:to>
      <xdr:col>46</xdr:col>
      <xdr:colOff>38100</xdr:colOff>
      <xdr:row>97</xdr:row>
      <xdr:rowOff>133541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6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124668</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5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7686</xdr:rowOff>
    </xdr:from>
    <xdr:to>
      <xdr:col>41</xdr:col>
      <xdr:colOff>50800</xdr:colOff>
      <xdr:row>97</xdr:row>
      <xdr:rowOff>170362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638336"/>
          <a:ext cx="889000" cy="16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86471</xdr:rowOff>
    </xdr:from>
    <xdr:to>
      <xdr:col>41</xdr:col>
      <xdr:colOff>101600</xdr:colOff>
      <xdr:row>98</xdr:row>
      <xdr:rowOff>16621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33148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9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69058</xdr:rowOff>
    </xdr:from>
    <xdr:to>
      <xdr:col>36</xdr:col>
      <xdr:colOff>165100</xdr:colOff>
      <xdr:row>97</xdr:row>
      <xdr:rowOff>170658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161785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118847</xdr:rowOff>
    </xdr:from>
    <xdr:to>
      <xdr:col>55</xdr:col>
      <xdr:colOff>50800</xdr:colOff>
      <xdr:row>93</xdr:row>
      <xdr:rowOff>48997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589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141724</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74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157572</xdr:rowOff>
    </xdr:from>
    <xdr:to>
      <xdr:col>50</xdr:col>
      <xdr:colOff>165100</xdr:colOff>
      <xdr:row>94</xdr:row>
      <xdr:rowOff>87722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10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104249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587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47741</xdr:rowOff>
    </xdr:from>
    <xdr:to>
      <xdr:col>46</xdr:col>
      <xdr:colOff>38100</xdr:colOff>
      <xdr:row>95</xdr:row>
      <xdr:rowOff>149341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33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165868</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11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119562</xdr:rowOff>
    </xdr:from>
    <xdr:to>
      <xdr:col>41</xdr:col>
      <xdr:colOff>101600</xdr:colOff>
      <xdr:row>98</xdr:row>
      <xdr:rowOff>49712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5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40839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8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128336</xdr:rowOff>
    </xdr:from>
    <xdr:to>
      <xdr:col>36</xdr:col>
      <xdr:colOff>165100</xdr:colOff>
      <xdr:row>97</xdr:row>
      <xdr:rowOff>58486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8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75013</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36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148984</xdr:rowOff>
    </xdr:from>
    <xdr:to>
      <xdr:col>85</xdr:col>
      <xdr:colOff>127000</xdr:colOff>
      <xdr:row>37</xdr:row>
      <xdr:rowOff>152961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92634"/>
          <a:ext cx="8382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152961</xdr:rowOff>
    </xdr:from>
    <xdr:to>
      <xdr:col>81</xdr:col>
      <xdr:colOff>50800</xdr:colOff>
      <xdr:row>38</xdr:row>
      <xdr:rowOff>123703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96611"/>
          <a:ext cx="889000" cy="14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121327</xdr:rowOff>
    </xdr:from>
    <xdr:to>
      <xdr:col>76</xdr:col>
      <xdr:colOff>114300</xdr:colOff>
      <xdr:row>38</xdr:row>
      <xdr:rowOff>123703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636427"/>
          <a:ext cx="8890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122465</xdr:rowOff>
    </xdr:from>
    <xdr:to>
      <xdr:col>76</xdr:col>
      <xdr:colOff>165100</xdr:colOff>
      <xdr:row>38</xdr:row>
      <xdr:rowOff>52615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69142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4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119042</xdr:rowOff>
    </xdr:from>
    <xdr:to>
      <xdr:col>71</xdr:col>
      <xdr:colOff>177800</xdr:colOff>
      <xdr:row>38</xdr:row>
      <xdr:rowOff>121327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3414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101560</xdr:rowOff>
    </xdr:from>
    <xdr:to>
      <xdr:col>72</xdr:col>
      <xdr:colOff>38100</xdr:colOff>
      <xdr:row>38</xdr:row>
      <xdr:rowOff>31710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4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48237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2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135203</xdr:rowOff>
    </xdr:from>
    <xdr:to>
      <xdr:col>67</xdr:col>
      <xdr:colOff>101600</xdr:colOff>
      <xdr:row>38</xdr:row>
      <xdr:rowOff>65353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81880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98184</xdr:rowOff>
    </xdr:from>
    <xdr:to>
      <xdr:col>85</xdr:col>
      <xdr:colOff>177800</xdr:colOff>
      <xdr:row>38</xdr:row>
      <xdr:rowOff>28333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418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121061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102161</xdr:rowOff>
    </xdr:from>
    <xdr:to>
      <xdr:col>81</xdr:col>
      <xdr:colOff>101600</xdr:colOff>
      <xdr:row>38</xdr:row>
      <xdr:rowOff>32311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48838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2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72903</xdr:rowOff>
    </xdr:from>
    <xdr:to>
      <xdr:col>76</xdr:col>
      <xdr:colOff>165100</xdr:colOff>
      <xdr:row>39</xdr:row>
      <xdr:rowOff>3053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165630</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57428" y="668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70527</xdr:rowOff>
    </xdr:from>
    <xdr:to>
      <xdr:col>72</xdr:col>
      <xdr:colOff>38100</xdr:colOff>
      <xdr:row>39</xdr:row>
      <xdr:rowOff>677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8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163254</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68428" y="667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68242</xdr:rowOff>
    </xdr:from>
    <xdr:to>
      <xdr:col>67</xdr:col>
      <xdr:colOff>101600</xdr:colOff>
      <xdr:row>38</xdr:row>
      <xdr:rowOff>169842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8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160969</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79428" y="66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32058</xdr:rowOff>
    </xdr:from>
    <xdr:to>
      <xdr:col>85</xdr:col>
      <xdr:colOff>127000</xdr:colOff>
      <xdr:row>56</xdr:row>
      <xdr:rowOff>122186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461808"/>
          <a:ext cx="838200" cy="26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32081</xdr:rowOff>
    </xdr:from>
    <xdr:to>
      <xdr:col>81</xdr:col>
      <xdr:colOff>50800</xdr:colOff>
      <xdr:row>56</xdr:row>
      <xdr:rowOff>122186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461831"/>
          <a:ext cx="889000" cy="26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32081</xdr:rowOff>
    </xdr:from>
    <xdr:to>
      <xdr:col>76</xdr:col>
      <xdr:colOff>114300</xdr:colOff>
      <xdr:row>55</xdr:row>
      <xdr:rowOff>106284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461831"/>
          <a:ext cx="889000" cy="7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122855</xdr:rowOff>
    </xdr:from>
    <xdr:to>
      <xdr:col>76</xdr:col>
      <xdr:colOff>165100</xdr:colOff>
      <xdr:row>58</xdr:row>
      <xdr:rowOff>53005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9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44132</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8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105683</xdr:rowOff>
    </xdr:from>
    <xdr:to>
      <xdr:col>71</xdr:col>
      <xdr:colOff>177800</xdr:colOff>
      <xdr:row>55</xdr:row>
      <xdr:rowOff>106284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8678183"/>
          <a:ext cx="889000" cy="85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125895</xdr:rowOff>
    </xdr:from>
    <xdr:to>
      <xdr:col>72</xdr:col>
      <xdr:colOff>38100</xdr:colOff>
      <xdr:row>58</xdr:row>
      <xdr:rowOff>56045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47172</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9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127091</xdr:rowOff>
    </xdr:from>
    <xdr:to>
      <xdr:col>67</xdr:col>
      <xdr:colOff>101600</xdr:colOff>
      <xdr:row>58</xdr:row>
      <xdr:rowOff>57241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48368</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9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152708</xdr:rowOff>
    </xdr:from>
    <xdr:to>
      <xdr:col>85</xdr:col>
      <xdr:colOff>177800</xdr:colOff>
      <xdr:row>55</xdr:row>
      <xdr:rowOff>82858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4135</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26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71386</xdr:rowOff>
    </xdr:from>
    <xdr:to>
      <xdr:col>81</xdr:col>
      <xdr:colOff>101600</xdr:colOff>
      <xdr:row>57</xdr:row>
      <xdr:rowOff>1536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18063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44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152731</xdr:rowOff>
    </xdr:from>
    <xdr:to>
      <xdr:col>76</xdr:col>
      <xdr:colOff>165100</xdr:colOff>
      <xdr:row>55</xdr:row>
      <xdr:rowOff>82881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4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99408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18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55484</xdr:rowOff>
    </xdr:from>
    <xdr:to>
      <xdr:col>72</xdr:col>
      <xdr:colOff>38100</xdr:colOff>
      <xdr:row>55</xdr:row>
      <xdr:rowOff>157084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4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2161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26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54883</xdr:rowOff>
    </xdr:from>
    <xdr:to>
      <xdr:col>67</xdr:col>
      <xdr:colOff>101600</xdr:colOff>
      <xdr:row>50</xdr:row>
      <xdr:rowOff>156483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862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1560</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840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107055</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80155"/>
          <a:ext cx="838200" cy="10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91481</xdr:rowOff>
    </xdr:from>
    <xdr:to>
      <xdr:col>81</xdr:col>
      <xdr:colOff>50800</xdr:colOff>
      <xdr:row>78</xdr:row>
      <xdr:rowOff>107055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64581"/>
          <a:ext cx="889000" cy="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76544</xdr:rowOff>
    </xdr:from>
    <xdr:to>
      <xdr:col>76</xdr:col>
      <xdr:colOff>114300</xdr:colOff>
      <xdr:row>78</xdr:row>
      <xdr:rowOff>91481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278194"/>
          <a:ext cx="889000" cy="18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104730</xdr:rowOff>
    </xdr:from>
    <xdr:to>
      <xdr:col>76</xdr:col>
      <xdr:colOff>165100</xdr:colOff>
      <xdr:row>79</xdr:row>
      <xdr:rowOff>34880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26007</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7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76544</xdr:rowOff>
    </xdr:from>
    <xdr:to>
      <xdr:col>71</xdr:col>
      <xdr:colOff>177800</xdr:colOff>
      <xdr:row>78</xdr:row>
      <xdr:rowOff>122258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278194"/>
          <a:ext cx="889000" cy="2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138331</xdr:rowOff>
    </xdr:from>
    <xdr:to>
      <xdr:col>72</xdr:col>
      <xdr:colOff>38100</xdr:colOff>
      <xdr:row>79</xdr:row>
      <xdr:rowOff>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59608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141585</xdr:rowOff>
    </xdr:from>
    <xdr:to>
      <xdr:col>67</xdr:col>
      <xdr:colOff>101600</xdr:colOff>
      <xdr:row>79</xdr:row>
      <xdr:rowOff>71735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62862</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56255</xdr:rowOff>
    </xdr:from>
    <xdr:to>
      <xdr:col>81</xdr:col>
      <xdr:colOff>101600</xdr:colOff>
      <xdr:row>78</xdr:row>
      <xdr:rowOff>157855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2932</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0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40681</xdr:rowOff>
    </xdr:from>
    <xdr:to>
      <xdr:col>76</xdr:col>
      <xdr:colOff>165100</xdr:colOff>
      <xdr:row>78</xdr:row>
      <xdr:rowOff>142281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158808</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8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25744</xdr:rowOff>
    </xdr:from>
    <xdr:to>
      <xdr:col>72</xdr:col>
      <xdr:colOff>38100</xdr:colOff>
      <xdr:row>77</xdr:row>
      <xdr:rowOff>127344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2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143871</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300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71458</xdr:rowOff>
    </xdr:from>
    <xdr:to>
      <xdr:col>67</xdr:col>
      <xdr:colOff>101600</xdr:colOff>
      <xdr:row>79</xdr:row>
      <xdr:rowOff>1608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18135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65875</xdr:rowOff>
    </xdr:from>
    <xdr:to>
      <xdr:col>85</xdr:col>
      <xdr:colOff>127000</xdr:colOff>
      <xdr:row>96</xdr:row>
      <xdr:rowOff>132638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25075"/>
          <a:ext cx="838200" cy="6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132638</xdr:rowOff>
    </xdr:from>
    <xdr:to>
      <xdr:col>81</xdr:col>
      <xdr:colOff>50800</xdr:colOff>
      <xdr:row>97</xdr:row>
      <xdr:rowOff>70303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91838"/>
          <a:ext cx="889000" cy="10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59212</xdr:rowOff>
    </xdr:from>
    <xdr:to>
      <xdr:col>76</xdr:col>
      <xdr:colOff>114300</xdr:colOff>
      <xdr:row>97</xdr:row>
      <xdr:rowOff>70303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89862"/>
          <a:ext cx="889000" cy="1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102062</xdr:rowOff>
    </xdr:from>
    <xdr:to>
      <xdr:col>76</xdr:col>
      <xdr:colOff>165100</xdr:colOff>
      <xdr:row>98</xdr:row>
      <xdr:rowOff>32212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23339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8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42487</xdr:rowOff>
    </xdr:from>
    <xdr:to>
      <xdr:col>71</xdr:col>
      <xdr:colOff>177800</xdr:colOff>
      <xdr:row>97</xdr:row>
      <xdr:rowOff>59212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673137"/>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117799</xdr:rowOff>
    </xdr:from>
    <xdr:to>
      <xdr:col>72</xdr:col>
      <xdr:colOff>38100</xdr:colOff>
      <xdr:row>98</xdr:row>
      <xdr:rowOff>47949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39076</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8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133525</xdr:rowOff>
    </xdr:from>
    <xdr:to>
      <xdr:col>67</xdr:col>
      <xdr:colOff>101600</xdr:colOff>
      <xdr:row>98</xdr:row>
      <xdr:rowOff>63675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54802</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85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15075</xdr:rowOff>
    </xdr:from>
    <xdr:to>
      <xdr:col>85</xdr:col>
      <xdr:colOff>177800</xdr:colOff>
      <xdr:row>96</xdr:row>
      <xdr:rowOff>116675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37952</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2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81838</xdr:rowOff>
    </xdr:from>
    <xdr:to>
      <xdr:col>81</xdr:col>
      <xdr:colOff>101600</xdr:colOff>
      <xdr:row>97</xdr:row>
      <xdr:rowOff>11988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28515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19503</xdr:rowOff>
    </xdr:from>
    <xdr:to>
      <xdr:col>76</xdr:col>
      <xdr:colOff>165100</xdr:colOff>
      <xdr:row>97</xdr:row>
      <xdr:rowOff>121103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5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137630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42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8412</xdr:rowOff>
    </xdr:from>
    <xdr:to>
      <xdr:col>72</xdr:col>
      <xdr:colOff>38100</xdr:colOff>
      <xdr:row>97</xdr:row>
      <xdr:rowOff>110012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126539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41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163137</xdr:rowOff>
    </xdr:from>
    <xdr:to>
      <xdr:col>67</xdr:col>
      <xdr:colOff>101600</xdr:colOff>
      <xdr:row>97</xdr:row>
      <xdr:rowOff>93287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109814</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39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4117</xdr:rowOff>
    </xdr:from>
    <xdr:to>
      <xdr:col>116</xdr:col>
      <xdr:colOff>63500</xdr:colOff>
      <xdr:row>34</xdr:row>
      <xdr:rowOff>82733</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323300" y="5319067"/>
          <a:ext cx="838200" cy="59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46799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61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82733</xdr:rowOff>
    </xdr:from>
    <xdr:to>
      <xdr:col>111</xdr:col>
      <xdr:colOff>177800</xdr:colOff>
      <xdr:row>34</xdr:row>
      <xdr:rowOff>108748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5912033"/>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165716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108748</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5938048"/>
          <a:ext cx="889000" cy="7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82728</xdr:rowOff>
    </xdr:from>
    <xdr:to>
      <xdr:col>107</xdr:col>
      <xdr:colOff>101600</xdr:colOff>
      <xdr:row>39</xdr:row>
      <xdr:rowOff>12878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4005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9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10472</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354122"/>
          <a:ext cx="889000" cy="30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81768</xdr:rowOff>
    </xdr:from>
    <xdr:to>
      <xdr:col>98</xdr:col>
      <xdr:colOff>38100</xdr:colOff>
      <xdr:row>39</xdr:row>
      <xdr:rowOff>11918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3045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689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124767</xdr:rowOff>
    </xdr:from>
    <xdr:to>
      <xdr:col>116</xdr:col>
      <xdr:colOff>114300</xdr:colOff>
      <xdr:row>31</xdr:row>
      <xdr:rowOff>54917</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52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77794</xdr:rowOff>
    </xdr:from>
    <xdr:ext cx="534377"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522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31933</xdr:rowOff>
    </xdr:from>
    <xdr:to>
      <xdr:col>112</xdr:col>
      <xdr:colOff>38100</xdr:colOff>
      <xdr:row>34</xdr:row>
      <xdr:rowOff>133533</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58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150060</xdr:rowOff>
    </xdr:from>
    <xdr:ext cx="534377"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56111" y="563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57948</xdr:rowOff>
    </xdr:from>
    <xdr:to>
      <xdr:col>107</xdr:col>
      <xdr:colOff>101600</xdr:colOff>
      <xdr:row>34</xdr:row>
      <xdr:rowOff>159548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58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4625</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67111" y="56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131122</xdr:rowOff>
    </xdr:from>
    <xdr:to>
      <xdr:col>98</xdr:col>
      <xdr:colOff>38100</xdr:colOff>
      <xdr:row>37</xdr:row>
      <xdr:rowOff>61272</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30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77799</xdr:rowOff>
    </xdr:from>
    <xdr:ext cx="534377"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389111" y="607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・全般的に小規模離島、人口減少により高コストにならざるを得ない構造となっている。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・総務費は、住民一人当たり</a:t>
          </a:r>
          <a:r>
            <a:rPr kumimoji="1" lang="en-US" altLang="ja-JP" sz="1100" b="0" i="0" baseline="0">
              <a:solidFill>
                <a:schemeClr val="dk1"/>
              </a:solidFill>
              <a:effectLst/>
              <a:latin typeface="+mn-lt"/>
              <a:ea typeface="+mn-ea"/>
              <a:cs typeface="+mn-cs"/>
            </a:rPr>
            <a:t>822,082</a:t>
          </a:r>
          <a:r>
            <a:rPr kumimoji="1" lang="ja-JP" altLang="en-US" sz="1100" b="0" i="0" baseline="0">
              <a:solidFill>
                <a:schemeClr val="dk1"/>
              </a:solidFill>
              <a:effectLst/>
              <a:latin typeface="+mn-lt"/>
              <a:ea typeface="+mn-ea"/>
              <a:cs typeface="+mn-cs"/>
            </a:rPr>
            <a:t>円となっており、</a:t>
          </a:r>
          <a:r>
            <a:rPr kumimoji="1" lang="en-US" altLang="ja-JP" sz="1100" b="0" i="0" baseline="0">
              <a:solidFill>
                <a:schemeClr val="dk1"/>
              </a:solidFill>
              <a:effectLst/>
              <a:latin typeface="+mn-lt"/>
              <a:ea typeface="+mn-ea"/>
              <a:cs typeface="+mn-cs"/>
            </a:rPr>
            <a:t>271,644</a:t>
          </a:r>
          <a:r>
            <a:rPr kumimoji="1" lang="ja-JP" altLang="en-US" sz="1100" b="0" i="0" baseline="0">
              <a:solidFill>
                <a:schemeClr val="dk1"/>
              </a:solidFill>
              <a:effectLst/>
              <a:latin typeface="+mn-lt"/>
              <a:ea typeface="+mn-ea"/>
              <a:cs typeface="+mn-cs"/>
            </a:rPr>
            <a:t>円上昇した。定住促進住宅整備事業等による。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・農林水産業費費は、住民一人当たり</a:t>
          </a:r>
          <a:r>
            <a:rPr kumimoji="1" lang="en-US" altLang="ja-JP" sz="1100" b="0" i="0" baseline="0">
              <a:solidFill>
                <a:schemeClr val="dk1"/>
              </a:solidFill>
              <a:effectLst/>
              <a:latin typeface="+mn-lt"/>
              <a:ea typeface="+mn-ea"/>
              <a:cs typeface="+mn-cs"/>
            </a:rPr>
            <a:t>608,952</a:t>
          </a:r>
          <a:r>
            <a:rPr kumimoji="1" lang="ja-JP" altLang="ja-JP" sz="1100" b="0" i="0" baseline="0">
              <a:solidFill>
                <a:schemeClr val="dk1"/>
              </a:solidFill>
              <a:effectLst/>
              <a:latin typeface="+mn-lt"/>
              <a:ea typeface="+mn-ea"/>
              <a:cs typeface="+mn-cs"/>
            </a:rPr>
            <a:t>円となっており、</a:t>
          </a:r>
          <a:r>
            <a:rPr kumimoji="1" lang="en-US" altLang="ja-JP" sz="1100" b="0" i="0" baseline="0">
              <a:solidFill>
                <a:schemeClr val="dk1"/>
              </a:solidFill>
              <a:effectLst/>
              <a:latin typeface="+mn-lt"/>
              <a:ea typeface="+mn-ea"/>
              <a:cs typeface="+mn-cs"/>
            </a:rPr>
            <a:t>321,472</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した。</a:t>
          </a:r>
          <a:r>
            <a:rPr kumimoji="1" lang="ja-JP" altLang="en-US" sz="1100" b="0" i="0" baseline="0">
              <a:solidFill>
                <a:schemeClr val="dk1"/>
              </a:solidFill>
              <a:effectLst/>
              <a:latin typeface="+mn-lt"/>
              <a:ea typeface="+mn-ea"/>
              <a:cs typeface="+mn-cs"/>
            </a:rPr>
            <a:t>沖縄製糖体制強化事業等の新規事業</a:t>
          </a:r>
          <a:r>
            <a:rPr kumimoji="1" lang="ja-JP" altLang="ja-JP" sz="1100" b="0" i="0" baseline="0">
              <a:solidFill>
                <a:schemeClr val="dk1"/>
              </a:solidFill>
              <a:effectLst/>
              <a:latin typeface="+mn-lt"/>
              <a:ea typeface="+mn-ea"/>
              <a:cs typeface="+mn-cs"/>
            </a:rPr>
            <a:t>による。しかしながら類似団体と比較しても高い値となっている。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教育費は、</a:t>
          </a:r>
          <a:r>
            <a:rPr kumimoji="1" lang="ja-JP" altLang="ja-JP" sz="1100" b="0" i="0" baseline="0">
              <a:solidFill>
                <a:schemeClr val="dk1"/>
              </a:solidFill>
              <a:effectLst/>
              <a:latin typeface="+mn-lt"/>
              <a:ea typeface="+mn-ea"/>
              <a:cs typeface="+mn-cs"/>
            </a:rPr>
            <a:t>住民一人当たり</a:t>
          </a:r>
          <a:r>
            <a:rPr kumimoji="1" lang="en-US" altLang="ja-JP" sz="1100" b="0" i="0" baseline="0">
              <a:solidFill>
                <a:schemeClr val="dk1"/>
              </a:solidFill>
              <a:effectLst/>
              <a:latin typeface="+mn-lt"/>
              <a:ea typeface="+mn-ea"/>
              <a:cs typeface="+mn-cs"/>
            </a:rPr>
            <a:t>366,505</a:t>
          </a:r>
          <a:r>
            <a:rPr kumimoji="1" lang="ja-JP" altLang="ja-JP" sz="1100" b="0" i="0" baseline="0">
              <a:solidFill>
                <a:schemeClr val="dk1"/>
              </a:solidFill>
              <a:effectLst/>
              <a:latin typeface="+mn-lt"/>
              <a:ea typeface="+mn-ea"/>
              <a:cs typeface="+mn-cs"/>
            </a:rPr>
            <a:t>円となっており、</a:t>
          </a:r>
          <a:r>
            <a:rPr kumimoji="1" lang="en-US" altLang="ja-JP" sz="1100" b="0" i="0" baseline="0">
              <a:solidFill>
                <a:schemeClr val="dk1"/>
              </a:solidFill>
              <a:effectLst/>
              <a:latin typeface="+mn-lt"/>
              <a:ea typeface="+mn-ea"/>
              <a:cs typeface="+mn-cs"/>
            </a:rPr>
            <a:t>137,311</a:t>
          </a:r>
          <a:r>
            <a:rPr kumimoji="1" lang="ja-JP" altLang="ja-JP" sz="1100" b="0" i="0" baseline="0">
              <a:solidFill>
                <a:schemeClr val="dk1"/>
              </a:solidFill>
              <a:effectLst/>
              <a:latin typeface="+mn-lt"/>
              <a:ea typeface="+mn-ea"/>
              <a:cs typeface="+mn-cs"/>
            </a:rPr>
            <a:t>円上昇した。</a:t>
          </a:r>
          <a:r>
            <a:rPr kumimoji="1" lang="ja-JP" altLang="en-US" sz="1100" b="0" i="0" baseline="0">
              <a:solidFill>
                <a:schemeClr val="dk1"/>
              </a:solidFill>
              <a:effectLst/>
              <a:latin typeface="+mn-lt"/>
              <a:ea typeface="+mn-ea"/>
              <a:cs typeface="+mn-cs"/>
            </a:rPr>
            <a:t>教員住宅整備</a:t>
          </a:r>
          <a:r>
            <a:rPr kumimoji="1" lang="en-US" altLang="ja-JP" sz="1100" b="0" i="0" baseline="0">
              <a:solidFill>
                <a:schemeClr val="dk1"/>
              </a:solidFill>
              <a:effectLst/>
              <a:latin typeface="+mn-lt"/>
              <a:ea typeface="+mn-ea"/>
              <a:cs typeface="+mn-cs"/>
            </a:rPr>
            <a:t>j</a:t>
          </a:r>
          <a:r>
            <a:rPr kumimoji="1" lang="ja-JP" altLang="en-US" sz="1100" b="0" i="0" baseline="0">
              <a:solidFill>
                <a:schemeClr val="dk1"/>
              </a:solidFill>
              <a:effectLst/>
              <a:latin typeface="+mn-lt"/>
              <a:ea typeface="+mn-ea"/>
              <a:cs typeface="+mn-cs"/>
            </a:rPr>
            <a:t>業</a:t>
          </a:r>
          <a:r>
            <a:rPr kumimoji="1" lang="ja-JP" altLang="ja-JP" sz="1100" b="0" i="0" baseline="0">
              <a:solidFill>
                <a:schemeClr val="dk1"/>
              </a:solidFill>
              <a:effectLst/>
              <a:latin typeface="+mn-lt"/>
              <a:ea typeface="+mn-ea"/>
              <a:cs typeface="+mn-cs"/>
            </a:rPr>
            <a:t>等の新規事業による。しかしながら類似団体と比較しても高い値となっている。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・土木費は、</a:t>
          </a:r>
          <a:r>
            <a:rPr kumimoji="1" lang="en-US" altLang="ja-JP" sz="1100">
              <a:solidFill>
                <a:schemeClr val="dk1"/>
              </a:solidFill>
              <a:effectLst/>
              <a:latin typeface="+mn-lt"/>
              <a:ea typeface="+mn-ea"/>
              <a:cs typeface="+mn-cs"/>
            </a:rPr>
            <a:t>53,552</a:t>
          </a:r>
          <a:r>
            <a:rPr kumimoji="1" lang="ja-JP" altLang="ja-JP" sz="1100">
              <a:solidFill>
                <a:schemeClr val="dk1"/>
              </a:solidFill>
              <a:effectLst/>
              <a:latin typeface="+mn-lt"/>
              <a:ea typeface="+mn-ea"/>
              <a:cs typeface="+mn-cs"/>
            </a:rPr>
            <a:t>円増加している。村道整備事業等による。災害復旧費は</a:t>
          </a:r>
          <a:r>
            <a:rPr kumimoji="1" lang="ja-JP" altLang="en-US" sz="1100">
              <a:solidFill>
                <a:schemeClr val="dk1"/>
              </a:solidFill>
              <a:effectLst/>
              <a:latin typeface="+mn-lt"/>
              <a:ea typeface="+mn-ea"/>
              <a:cs typeface="+mn-cs"/>
            </a:rPr>
            <a:t>皆減と</a:t>
          </a:r>
          <a:r>
            <a:rPr kumimoji="1" lang="ja-JP" altLang="ja-JP" sz="1100">
              <a:solidFill>
                <a:schemeClr val="dk1"/>
              </a:solidFill>
              <a:effectLst/>
              <a:latin typeface="+mn-lt"/>
              <a:ea typeface="+mn-ea"/>
              <a:cs typeface="+mn-cs"/>
            </a:rPr>
            <a:t>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諸支出金</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類以団体の最高値を示している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これは船舶運航事業への繰出金の増が要因である。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実質収支は黒字で推移してきている。財政調整基金については、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決算剰余金を中心に積み立て</a:t>
          </a:r>
          <a:r>
            <a:rPr kumimoji="1" lang="ja-JP" altLang="ja-JP" sz="1100" b="0" i="0" u="none" strike="noStrike" kern="0" cap="none" spc="0" normalizeH="0" baseline="0" noProof="0">
              <a:ln>
                <a:noFill/>
              </a:ln>
              <a:solidFill>
                <a:prstClr val="black"/>
              </a:solidFill>
              <a:effectLst/>
              <a:uLnTx/>
              <a:uFillTx/>
              <a:latin typeface="+mn-lt"/>
              <a:ea typeface="+mn-ea"/>
              <a:cs typeface="+mn-cs"/>
            </a:rPr>
            <a:t>たことにより前年度よりは残額を増加させることができた</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標準財政規模比</a:t>
          </a:r>
          <a:r>
            <a:rPr kumimoji="1" lang="en-US" altLang="ja-JP" sz="1100" b="0" i="0" u="none" strike="noStrike" kern="0" cap="none" spc="0" normalizeH="0" baseline="0" noProof="0">
              <a:ln>
                <a:noFill/>
              </a:ln>
              <a:solidFill>
                <a:prstClr val="black"/>
              </a:solidFill>
              <a:effectLst/>
              <a:uLnTx/>
              <a:uFillTx/>
              <a:latin typeface="+mn-lt"/>
              <a:ea typeface="+mn-ea"/>
              <a:cs typeface="+mn-cs"/>
            </a:rPr>
            <a:t>15.26%)</a:t>
          </a:r>
          <a:r>
            <a:rPr kumimoji="1" lang="ja-JP" altLang="ja-JP" sz="1100" b="0" i="0" u="none" strike="noStrike" kern="0" cap="none" spc="0" normalizeH="0" baseline="0" noProof="0">
              <a:ln>
                <a:noFill/>
              </a:ln>
              <a:solidFill>
                <a:prstClr val="black"/>
              </a:solidFill>
              <a:effectLst/>
              <a:uLnTx/>
              <a:uFillTx/>
              <a:latin typeface="+mn-lt"/>
              <a:ea typeface="+mn-ea"/>
              <a:cs typeface="+mn-cs"/>
            </a:rPr>
            <a:t>。今後、公共施設等が更新を迎えるため、多額の更新費用が予想されることから計画的な基金積立の実施や基金運営に努め、基金運営の適正化を図る。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連結実質赤字比率においては、船舶運航事業特別会計において標準財政規模比率で▲</a:t>
          </a:r>
          <a:r>
            <a:rPr kumimoji="1" lang="en-US" altLang="ja-JP" sz="1100" b="0" i="0" baseline="0">
              <a:solidFill>
                <a:schemeClr val="dk1"/>
              </a:solidFill>
              <a:effectLst/>
              <a:latin typeface="+mn-lt"/>
              <a:ea typeface="+mn-ea"/>
              <a:cs typeface="+mn-cs"/>
            </a:rPr>
            <a:t>5.20</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対前年度</a:t>
          </a:r>
          <a:r>
            <a:rPr kumimoji="1" lang="en-US" altLang="ja-JP" sz="1100" b="0" i="0" baseline="0">
              <a:solidFill>
                <a:schemeClr val="dk1"/>
              </a:solidFill>
              <a:effectLst/>
              <a:latin typeface="+mn-lt"/>
              <a:ea typeface="+mn-ea"/>
              <a:cs typeface="+mn-cs"/>
            </a:rPr>
            <a:t>2,62%</a:t>
          </a:r>
          <a:r>
            <a:rPr kumimoji="1" lang="ja-JP" altLang="en-US" sz="1100" b="0" i="0" baseline="0">
              <a:solidFill>
                <a:schemeClr val="dk1"/>
              </a:solidFill>
              <a:effectLst/>
              <a:latin typeface="+mn-lt"/>
              <a:ea typeface="+mn-ea"/>
              <a:cs typeface="+mn-cs"/>
            </a:rPr>
            <a:t>改善しているものの</a:t>
          </a:r>
          <a:r>
            <a:rPr kumimoji="1" lang="ja-JP" altLang="ja-JP" sz="1100" b="0" i="0" baseline="0">
              <a:solidFill>
                <a:schemeClr val="dk1"/>
              </a:solidFill>
              <a:effectLst/>
              <a:latin typeface="+mn-lt"/>
              <a:ea typeface="+mn-ea"/>
              <a:cs typeface="+mn-cs"/>
            </a:rPr>
            <a:t>赤字額が</a:t>
          </a:r>
          <a:r>
            <a:rPr kumimoji="1" lang="ja-JP" altLang="en-US" sz="1100" b="0" i="0" baseline="0">
              <a:solidFill>
                <a:schemeClr val="dk1"/>
              </a:solidFill>
              <a:effectLst/>
              <a:latin typeface="+mn-lt"/>
              <a:ea typeface="+mn-ea"/>
              <a:cs typeface="+mn-cs"/>
            </a:rPr>
            <a:t>継続</a:t>
          </a:r>
          <a:r>
            <a:rPr kumimoji="1" lang="ja-JP" altLang="ja-JP" sz="1100" b="0" i="0" baseline="0">
              <a:solidFill>
                <a:schemeClr val="dk1"/>
              </a:solidFill>
              <a:effectLst/>
              <a:latin typeface="+mn-lt"/>
              <a:ea typeface="+mn-ea"/>
              <a:cs typeface="+mn-cs"/>
            </a:rPr>
            <a:t>している。要因はコロナ渦による利用者減による収益悪化、燃料高騰</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伴う費用増等が要因である。</a:t>
          </a:r>
          <a:r>
            <a:rPr kumimoji="1" lang="ja-JP" altLang="en-US" sz="1100" b="0" i="0" baseline="0">
              <a:solidFill>
                <a:schemeClr val="dk1"/>
              </a:solidFill>
              <a:effectLst/>
              <a:latin typeface="+mn-lt"/>
              <a:ea typeface="+mn-ea"/>
              <a:cs typeface="+mn-cs"/>
            </a:rPr>
            <a:t>水道会計も</a:t>
          </a:r>
          <a:r>
            <a:rPr kumimoji="1" lang="en-US" altLang="ja-JP" sz="1100" b="0" i="0" baseline="0">
              <a:solidFill>
                <a:schemeClr val="dk1"/>
              </a:solidFill>
              <a:effectLst/>
              <a:latin typeface="+mn-lt"/>
              <a:ea typeface="+mn-ea"/>
              <a:cs typeface="+mn-cs"/>
            </a:rPr>
            <a:t>0.26</a:t>
          </a:r>
          <a:r>
            <a:rPr kumimoji="1" lang="ja-JP" altLang="en-US" sz="1100" b="0" i="0" baseline="0">
              <a:solidFill>
                <a:schemeClr val="dk1"/>
              </a:solidFill>
              <a:effectLst/>
              <a:latin typeface="+mn-lt"/>
              <a:ea typeface="+mn-ea"/>
              <a:cs typeface="+mn-cs"/>
            </a:rPr>
            <a:t>％赤字額が発生している。</a:t>
          </a:r>
          <a:r>
            <a:rPr kumimoji="1" lang="ja-JP" altLang="ja-JP" sz="1100" b="0" i="0" baseline="0">
              <a:solidFill>
                <a:schemeClr val="dk1"/>
              </a:solidFill>
              <a:effectLst/>
              <a:latin typeface="+mn-lt"/>
              <a:ea typeface="+mn-ea"/>
              <a:cs typeface="+mn-cs"/>
            </a:rPr>
            <a:t>その他の特別会計、一般会計は赤字額は発生していないが、依然として厳しい運営状況であることに変わりはないため、事業収益の確保と歳出の削減により経営改善努力を継続し、健全な財政運営に努める。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農業集落排水事業及び水道事業においては、施設の機能強化等にかかるコストを抑制するため、適宜修繕箇所を確認し、大型補修を実施しないことでコストを削減し、料金収入の徴収努力を徹底する。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4337706</v>
      </c>
      <c r="BO4" s="371"/>
      <c r="BP4" s="371"/>
      <c r="BQ4" s="371"/>
      <c r="BR4" s="371"/>
      <c r="BS4" s="371"/>
      <c r="BT4" s="371"/>
      <c r="BU4" s="372"/>
      <c r="BV4" s="370">
        <v>3251954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18.899999999999999</v>
      </c>
      <c r="CU4" s="377"/>
      <c r="CV4" s="377"/>
      <c r="CW4" s="377"/>
      <c r="CX4" s="377"/>
      <c r="CY4" s="377"/>
      <c r="CZ4" s="377"/>
      <c r="DA4" s="378"/>
      <c r="DB4" s="376">
        <v>22.6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4051390</v>
      </c>
      <c r="BO5" s="439"/>
      <c r="BP5" s="439"/>
      <c r="BQ5" s="439"/>
      <c r="BR5" s="439"/>
      <c r="BS5" s="439"/>
      <c r="BT5" s="439"/>
      <c r="BU5" s="440"/>
      <c r="BV5" s="438">
        <v>2909036</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81.099999999999994</v>
      </c>
      <c r="CU5" s="405"/>
      <c r="CV5" s="405"/>
      <c r="CW5" s="405"/>
      <c r="CX5" s="405"/>
      <c r="CY5" s="405"/>
      <c r="CZ5" s="405"/>
      <c r="DA5" s="406"/>
      <c r="DB5" s="404">
        <v>77.2</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286316</v>
      </c>
      <c r="BO6" s="439"/>
      <c r="BP6" s="439"/>
      <c r="BQ6" s="439"/>
      <c r="BR6" s="439"/>
      <c r="BS6" s="439"/>
      <c r="BT6" s="439"/>
      <c r="BU6" s="440"/>
      <c r="BV6" s="438">
        <v>342918</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81.7</v>
      </c>
      <c r="CU6" s="445"/>
      <c r="CV6" s="445"/>
      <c r="CW6" s="445"/>
      <c r="CX6" s="445"/>
      <c r="CY6" s="445"/>
      <c r="CZ6" s="445"/>
      <c r="DA6" s="446"/>
      <c r="DB6" s="444">
        <v>79.400000000000006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96</v>
      </c>
      <c r="AV7" s="434"/>
      <c r="AW7" s="434"/>
      <c r="AX7" s="434"/>
      <c r="AY7" s="435" t="s">
        <v>108</v>
      </c>
      <c r="AZ7" s="436"/>
      <c r="BA7" s="436"/>
      <c r="BB7" s="436"/>
      <c r="BC7" s="436"/>
      <c r="BD7" s="436"/>
      <c r="BE7" s="436"/>
      <c r="BF7" s="436"/>
      <c r="BG7" s="436"/>
      <c r="BH7" s="436"/>
      <c r="BI7" s="436"/>
      <c r="BJ7" s="436"/>
      <c r="BK7" s="436"/>
      <c r="BL7" s="436"/>
      <c r="BM7" s="437"/>
      <c r="BN7" s="438">
        <v>40420</v>
      </c>
      <c r="BO7" s="439"/>
      <c r="BP7" s="439"/>
      <c r="BQ7" s="439"/>
      <c r="BR7" s="439"/>
      <c r="BS7" s="439"/>
      <c r="BT7" s="439"/>
      <c r="BU7" s="440"/>
      <c r="BV7" s="438">
        <v>47082</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1302425</v>
      </c>
      <c r="CU7" s="439"/>
      <c r="CV7" s="439"/>
      <c r="CW7" s="439"/>
      <c r="CX7" s="439"/>
      <c r="CY7" s="439"/>
      <c r="CZ7" s="439"/>
      <c r="DA7" s="440"/>
      <c r="DB7" s="438">
        <v>1306447</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104</v>
      </c>
      <c r="AV8" s="434"/>
      <c r="AW8" s="434"/>
      <c r="AX8" s="434"/>
      <c r="AY8" s="435" t="s">
        <v>111</v>
      </c>
      <c r="AZ8" s="436"/>
      <c r="BA8" s="436"/>
      <c r="BB8" s="436"/>
      <c r="BC8" s="436"/>
      <c r="BD8" s="436"/>
      <c r="BE8" s="436"/>
      <c r="BF8" s="436"/>
      <c r="BG8" s="436"/>
      <c r="BH8" s="436"/>
      <c r="BI8" s="436"/>
      <c r="BJ8" s="436"/>
      <c r="BK8" s="436"/>
      <c r="BL8" s="436"/>
      <c r="BM8" s="437"/>
      <c r="BN8" s="438">
        <v>245896</v>
      </c>
      <c r="BO8" s="439"/>
      <c r="BP8" s="439"/>
      <c r="BQ8" s="439"/>
      <c r="BR8" s="439"/>
      <c r="BS8" s="439"/>
      <c r="BT8" s="439"/>
      <c r="BU8" s="440"/>
      <c r="BV8" s="438">
        <v>295836</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0.09</v>
      </c>
      <c r="CU8" s="448"/>
      <c r="CV8" s="448"/>
      <c r="CW8" s="448"/>
      <c r="CX8" s="448"/>
      <c r="CY8" s="448"/>
      <c r="CZ8" s="448"/>
      <c r="DA8" s="449"/>
      <c r="DB8" s="447">
        <v>0.1</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1126</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104</v>
      </c>
      <c r="AV9" s="434"/>
      <c r="AW9" s="434"/>
      <c r="AX9" s="434"/>
      <c r="AY9" s="435" t="s">
        <v>117</v>
      </c>
      <c r="AZ9" s="436"/>
      <c r="BA9" s="436"/>
      <c r="BB9" s="436"/>
      <c r="BC9" s="436"/>
      <c r="BD9" s="436"/>
      <c r="BE9" s="436"/>
      <c r="BF9" s="436"/>
      <c r="BG9" s="436"/>
      <c r="BH9" s="436"/>
      <c r="BI9" s="436"/>
      <c r="BJ9" s="436"/>
      <c r="BK9" s="436"/>
      <c r="BL9" s="436"/>
      <c r="BM9" s="437"/>
      <c r="BN9" s="438">
        <v>-49940</v>
      </c>
      <c r="BO9" s="439"/>
      <c r="BP9" s="439"/>
      <c r="BQ9" s="439"/>
      <c r="BR9" s="439"/>
      <c r="BS9" s="439"/>
      <c r="BT9" s="439"/>
      <c r="BU9" s="440"/>
      <c r="BV9" s="438">
        <v>12071</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12.1</v>
      </c>
      <c r="CU9" s="405"/>
      <c r="CV9" s="405"/>
      <c r="CW9" s="405"/>
      <c r="CX9" s="405"/>
      <c r="CY9" s="405"/>
      <c r="CZ9" s="405"/>
      <c r="DA9" s="406"/>
      <c r="DB9" s="404">
        <v>10.9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1"/>
      <c r="N10" s="431"/>
      <c r="O10" s="431"/>
      <c r="P10" s="431"/>
      <c r="Q10" s="432"/>
      <c r="R10" s="458">
        <v>1238</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147919</v>
      </c>
      <c r="BO10" s="439"/>
      <c r="BP10" s="439"/>
      <c r="BQ10" s="439"/>
      <c r="BR10" s="439"/>
      <c r="BS10" s="439"/>
      <c r="BT10" s="439"/>
      <c r="BU10" s="440"/>
      <c r="BV10" s="438">
        <v>141883</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127</v>
      </c>
      <c r="AV11" s="434"/>
      <c r="AW11" s="434"/>
      <c r="AX11" s="434"/>
      <c r="AY11" s="435" t="s">
        <v>128</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1213</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96</v>
      </c>
      <c r="AV12" s="434"/>
      <c r="AW12" s="434"/>
      <c r="AX12" s="434"/>
      <c r="AY12" s="435" t="s">
        <v>137</v>
      </c>
      <c r="AZ12" s="436"/>
      <c r="BA12" s="436"/>
      <c r="BB12" s="436"/>
      <c r="BC12" s="436"/>
      <c r="BD12" s="436"/>
      <c r="BE12" s="436"/>
      <c r="BF12" s="436"/>
      <c r="BG12" s="436"/>
      <c r="BH12" s="436"/>
      <c r="BI12" s="436"/>
      <c r="BJ12" s="436"/>
      <c r="BK12" s="436"/>
      <c r="BL12" s="436"/>
      <c r="BM12" s="437"/>
      <c r="BN12" s="438">
        <v>127230</v>
      </c>
      <c r="BO12" s="439"/>
      <c r="BP12" s="439"/>
      <c r="BQ12" s="439"/>
      <c r="BR12" s="439"/>
      <c r="BS12" s="439"/>
      <c r="BT12" s="439"/>
      <c r="BU12" s="440"/>
      <c r="BV12" s="438">
        <v>161069</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139</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1199</v>
      </c>
      <c r="S13" s="492"/>
      <c r="T13" s="492"/>
      <c r="U13" s="492"/>
      <c r="V13" s="493"/>
      <c r="W13" s="417" t="s">
        <v>141</v>
      </c>
      <c r="X13" s="418"/>
      <c r="Y13" s="418"/>
      <c r="Z13" s="418"/>
      <c r="AA13" s="418"/>
      <c r="AB13" s="408"/>
      <c r="AC13" s="458">
        <v>131</v>
      </c>
      <c r="AD13" s="459"/>
      <c r="AE13" s="459"/>
      <c r="AF13" s="459"/>
      <c r="AG13" s="501"/>
      <c r="AH13" s="458">
        <v>111</v>
      </c>
      <c r="AI13" s="459"/>
      <c r="AJ13" s="459"/>
      <c r="AK13" s="459"/>
      <c r="AL13" s="460"/>
      <c r="AM13" s="430" t="s">
        <v>142</v>
      </c>
      <c r="AN13" s="431"/>
      <c r="AO13" s="431"/>
      <c r="AP13" s="431"/>
      <c r="AQ13" s="431"/>
      <c r="AR13" s="431"/>
      <c r="AS13" s="431"/>
      <c r="AT13" s="432"/>
      <c r="AU13" s="433" t="s">
        <v>143</v>
      </c>
      <c r="AV13" s="434"/>
      <c r="AW13" s="434"/>
      <c r="AX13" s="434"/>
      <c r="AY13" s="435" t="s">
        <v>144</v>
      </c>
      <c r="AZ13" s="436"/>
      <c r="BA13" s="436"/>
      <c r="BB13" s="436"/>
      <c r="BC13" s="436"/>
      <c r="BD13" s="436"/>
      <c r="BE13" s="436"/>
      <c r="BF13" s="436"/>
      <c r="BG13" s="436"/>
      <c r="BH13" s="436"/>
      <c r="BI13" s="436"/>
      <c r="BJ13" s="436"/>
      <c r="BK13" s="436"/>
      <c r="BL13" s="436"/>
      <c r="BM13" s="437"/>
      <c r="BN13" s="438">
        <v>-29251</v>
      </c>
      <c r="BO13" s="439"/>
      <c r="BP13" s="439"/>
      <c r="BQ13" s="439"/>
      <c r="BR13" s="439"/>
      <c r="BS13" s="439"/>
      <c r="BT13" s="439"/>
      <c r="BU13" s="440"/>
      <c r="BV13" s="438">
        <v>-7115</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3.5</v>
      </c>
      <c r="CU13" s="405"/>
      <c r="CV13" s="405"/>
      <c r="CW13" s="405"/>
      <c r="CX13" s="405"/>
      <c r="CY13" s="405"/>
      <c r="CZ13" s="405"/>
      <c r="DA13" s="406"/>
      <c r="DB13" s="404">
        <v>3.4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1205</v>
      </c>
      <c r="S14" s="492"/>
      <c r="T14" s="492"/>
      <c r="U14" s="492"/>
      <c r="V14" s="493"/>
      <c r="W14" s="397"/>
      <c r="X14" s="398"/>
      <c r="Y14" s="398"/>
      <c r="Z14" s="398"/>
      <c r="AA14" s="398"/>
      <c r="AB14" s="387"/>
      <c r="AC14" s="494">
        <v>20.3</v>
      </c>
      <c r="AD14" s="495"/>
      <c r="AE14" s="495"/>
      <c r="AF14" s="495"/>
      <c r="AG14" s="496"/>
      <c r="AH14" s="494">
        <v>18</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v>104.1</v>
      </c>
      <c r="CU14" s="506"/>
      <c r="CV14" s="506"/>
      <c r="CW14" s="506"/>
      <c r="CX14" s="506"/>
      <c r="CY14" s="506"/>
      <c r="CZ14" s="506"/>
      <c r="DA14" s="507"/>
      <c r="DB14" s="505">
        <v>92.9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1193</v>
      </c>
      <c r="S15" s="492"/>
      <c r="T15" s="492"/>
      <c r="U15" s="492"/>
      <c r="V15" s="493"/>
      <c r="W15" s="417" t="s">
        <v>148</v>
      </c>
      <c r="X15" s="418"/>
      <c r="Y15" s="418"/>
      <c r="Z15" s="418"/>
      <c r="AA15" s="418"/>
      <c r="AB15" s="408"/>
      <c r="AC15" s="458">
        <v>137</v>
      </c>
      <c r="AD15" s="459"/>
      <c r="AE15" s="459"/>
      <c r="AF15" s="459"/>
      <c r="AG15" s="501"/>
      <c r="AH15" s="458">
        <v>136</v>
      </c>
      <c r="AI15" s="459"/>
      <c r="AJ15" s="459"/>
      <c r="AK15" s="459"/>
      <c r="AL15" s="460"/>
      <c r="AM15" s="430"/>
      <c r="AN15" s="431"/>
      <c r="AO15" s="431"/>
      <c r="AP15" s="431"/>
      <c r="AQ15" s="431"/>
      <c r="AR15" s="431"/>
      <c r="AS15" s="431"/>
      <c r="AT15" s="432"/>
      <c r="AU15" s="433"/>
      <c r="AV15" s="434"/>
      <c r="AW15" s="434"/>
      <c r="AX15" s="434"/>
      <c r="AY15" s="367" t="s">
        <v>149</v>
      </c>
      <c r="AZ15" s="368"/>
      <c r="BA15" s="368"/>
      <c r="BB15" s="368"/>
      <c r="BC15" s="368"/>
      <c r="BD15" s="368"/>
      <c r="BE15" s="368"/>
      <c r="BF15" s="368"/>
      <c r="BG15" s="368"/>
      <c r="BH15" s="368"/>
      <c r="BI15" s="368"/>
      <c r="BJ15" s="368"/>
      <c r="BK15" s="368"/>
      <c r="BL15" s="368"/>
      <c r="BM15" s="369"/>
      <c r="BN15" s="370">
        <v>90725</v>
      </c>
      <c r="BO15" s="371"/>
      <c r="BP15" s="371"/>
      <c r="BQ15" s="371"/>
      <c r="BR15" s="371"/>
      <c r="BS15" s="371"/>
      <c r="BT15" s="371"/>
      <c r="BU15" s="372"/>
      <c r="BV15" s="370">
        <v>107537</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21.2</v>
      </c>
      <c r="AD16" s="495"/>
      <c r="AE16" s="495"/>
      <c r="AF16" s="495"/>
      <c r="AG16" s="496"/>
      <c r="AH16" s="494">
        <v>22.1</v>
      </c>
      <c r="AI16" s="495"/>
      <c r="AJ16" s="495"/>
      <c r="AK16" s="495"/>
      <c r="AL16" s="497"/>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38">
        <v>1278616</v>
      </c>
      <c r="BO16" s="439"/>
      <c r="BP16" s="439"/>
      <c r="BQ16" s="439"/>
      <c r="BR16" s="439"/>
      <c r="BS16" s="439"/>
      <c r="BT16" s="439"/>
      <c r="BU16" s="440"/>
      <c r="BV16" s="438">
        <v>1247146</v>
      </c>
      <c r="BW16" s="439"/>
      <c r="BX16" s="439"/>
      <c r="BY16" s="439"/>
      <c r="BZ16" s="439"/>
      <c r="CA16" s="439"/>
      <c r="CB16" s="439"/>
      <c r="CC16" s="440"/>
      <c r="CD16" s="194"/>
      <c r="CE16" s="519" t="s">
        <v>154</v>
      </c>
      <c r="CF16" s="519"/>
      <c r="CG16" s="519"/>
      <c r="CH16" s="519"/>
      <c r="CI16" s="519"/>
      <c r="CJ16" s="519"/>
      <c r="CK16" s="519"/>
      <c r="CL16" s="519"/>
      <c r="CM16" s="519"/>
      <c r="CN16" s="519"/>
      <c r="CO16" s="519"/>
      <c r="CP16" s="519"/>
      <c r="CQ16" s="519"/>
      <c r="CR16" s="519"/>
      <c r="CS16" s="520"/>
      <c r="CT16" s="404">
        <v>25.4</v>
      </c>
      <c r="CU16" s="405"/>
      <c r="CV16" s="405"/>
      <c r="CW16" s="405"/>
      <c r="CX16" s="405"/>
      <c r="CY16" s="405"/>
      <c r="CZ16" s="405"/>
      <c r="DA16" s="406"/>
      <c r="DB16" s="404">
        <v>53.3</v>
      </c>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377</v>
      </c>
      <c r="AD17" s="459"/>
      <c r="AE17" s="459"/>
      <c r="AF17" s="459"/>
      <c r="AG17" s="501"/>
      <c r="AH17" s="458">
        <v>369</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107015</v>
      </c>
      <c r="BO17" s="439"/>
      <c r="BP17" s="439"/>
      <c r="BQ17" s="439"/>
      <c r="BR17" s="439"/>
      <c r="BS17" s="439"/>
      <c r="BT17" s="439"/>
      <c r="BU17" s="440"/>
      <c r="BV17" s="438">
        <v>130585</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159</v>
      </c>
      <c r="C18" s="450"/>
      <c r="D18" s="450"/>
      <c r="E18" s="522"/>
      <c r="F18" s="522"/>
      <c r="G18" s="522"/>
      <c r="H18" s="522"/>
      <c r="I18" s="522"/>
      <c r="J18" s="522"/>
      <c r="K18" s="522"/>
      <c r="L18" s="523">
        <v>21.82</v>
      </c>
      <c r="M18" s="523"/>
      <c r="N18" s="523"/>
      <c r="O18" s="523"/>
      <c r="P18" s="523"/>
      <c r="Q18" s="523"/>
      <c r="R18" s="524"/>
      <c r="S18" s="524"/>
      <c r="T18" s="524"/>
      <c r="U18" s="524"/>
      <c r="V18" s="525"/>
      <c r="W18" s="419"/>
      <c r="X18" s="420"/>
      <c r="Y18" s="420"/>
      <c r="Z18" s="420"/>
      <c r="AA18" s="420"/>
      <c r="AB18" s="411"/>
      <c r="AC18" s="526">
        <v>58.4</v>
      </c>
      <c r="AD18" s="527"/>
      <c r="AE18" s="527"/>
      <c r="AF18" s="527"/>
      <c r="AG18" s="528"/>
      <c r="AH18" s="526">
        <v>59.9</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1088297</v>
      </c>
      <c r="BO18" s="439"/>
      <c r="BP18" s="439"/>
      <c r="BQ18" s="439"/>
      <c r="BR18" s="439"/>
      <c r="BS18" s="439"/>
      <c r="BT18" s="439"/>
      <c r="BU18" s="440"/>
      <c r="BV18" s="438">
        <v>1015614</v>
      </c>
      <c r="BW18" s="439"/>
      <c r="BX18" s="439"/>
      <c r="BY18" s="439"/>
      <c r="BZ18" s="439"/>
      <c r="CA18" s="439"/>
      <c r="CB18" s="439"/>
      <c r="CC18" s="440"/>
      <c r="CD18" s="194"/>
      <c r="CE18" s="519" t="s">
        <v>161</v>
      </c>
      <c r="CF18" s="519"/>
      <c r="CG18" s="519"/>
      <c r="CH18" s="519"/>
      <c r="CI18" s="519"/>
      <c r="CJ18" s="519"/>
      <c r="CK18" s="519"/>
      <c r="CL18" s="519"/>
      <c r="CM18" s="519"/>
      <c r="CN18" s="519"/>
      <c r="CO18" s="519"/>
      <c r="CP18" s="519"/>
      <c r="CQ18" s="519"/>
      <c r="CR18" s="519"/>
      <c r="CS18" s="520"/>
      <c r="CT18" s="404">
        <v>8.6</v>
      </c>
      <c r="CU18" s="405"/>
      <c r="CV18" s="405"/>
      <c r="CW18" s="405"/>
      <c r="CX18" s="405"/>
      <c r="CY18" s="405"/>
      <c r="CZ18" s="405"/>
      <c r="DA18" s="406"/>
      <c r="DB18" s="404" t="s">
        <v>162</v>
      </c>
      <c r="DC18" s="405"/>
      <c r="DD18" s="405"/>
      <c r="DE18" s="405"/>
      <c r="DF18" s="405"/>
      <c r="DG18" s="405"/>
      <c r="DH18" s="405"/>
      <c r="DI18" s="406"/>
    </row>
    <row r="19" spans="1:113" ht="18.75" customHeight="1" thickBot="1" x14ac:dyDescent="0.2">
      <c r="A19" s="181"/>
      <c r="B19" s="521" t="s">
        <v>163</v>
      </c>
      <c r="C19" s="450"/>
      <c r="D19" s="450"/>
      <c r="E19" s="522"/>
      <c r="F19" s="522"/>
      <c r="G19" s="522"/>
      <c r="H19" s="522"/>
      <c r="I19" s="522"/>
      <c r="J19" s="522"/>
      <c r="K19" s="522"/>
      <c r="L19" s="530">
        <v>52</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164</v>
      </c>
      <c r="AZ19" s="436"/>
      <c r="BA19" s="436"/>
      <c r="BB19" s="436"/>
      <c r="BC19" s="436"/>
      <c r="BD19" s="436"/>
      <c r="BE19" s="436"/>
      <c r="BF19" s="436"/>
      <c r="BG19" s="436"/>
      <c r="BH19" s="436"/>
      <c r="BI19" s="436"/>
      <c r="BJ19" s="436"/>
      <c r="BK19" s="436"/>
      <c r="BL19" s="436"/>
      <c r="BM19" s="437"/>
      <c r="BN19" s="438">
        <v>2324863</v>
      </c>
      <c r="BO19" s="439"/>
      <c r="BP19" s="439"/>
      <c r="BQ19" s="439"/>
      <c r="BR19" s="439"/>
      <c r="BS19" s="439"/>
      <c r="BT19" s="439"/>
      <c r="BU19" s="440"/>
      <c r="BV19" s="438">
        <v>2140126</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165</v>
      </c>
      <c r="C20" s="450"/>
      <c r="D20" s="450"/>
      <c r="E20" s="522"/>
      <c r="F20" s="522"/>
      <c r="G20" s="522"/>
      <c r="H20" s="522"/>
      <c r="I20" s="522"/>
      <c r="J20" s="522"/>
      <c r="K20" s="522"/>
      <c r="L20" s="530">
        <v>518</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166</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167</v>
      </c>
      <c r="C22" s="551"/>
      <c r="D22" s="552"/>
      <c r="E22" s="413" t="s">
        <v>1</v>
      </c>
      <c r="F22" s="418"/>
      <c r="G22" s="418"/>
      <c r="H22" s="418"/>
      <c r="I22" s="418"/>
      <c r="J22" s="418"/>
      <c r="K22" s="408"/>
      <c r="L22" s="413" t="s">
        <v>168</v>
      </c>
      <c r="M22" s="418"/>
      <c r="N22" s="418"/>
      <c r="O22" s="418"/>
      <c r="P22" s="408"/>
      <c r="Q22" s="559" t="s">
        <v>169</v>
      </c>
      <c r="R22" s="560"/>
      <c r="S22" s="560"/>
      <c r="T22" s="560"/>
      <c r="U22" s="560"/>
      <c r="V22" s="561"/>
      <c r="W22" s="565" t="s">
        <v>170</v>
      </c>
      <c r="X22" s="551"/>
      <c r="Y22" s="552"/>
      <c r="Z22" s="413" t="s">
        <v>1</v>
      </c>
      <c r="AA22" s="418"/>
      <c r="AB22" s="418"/>
      <c r="AC22" s="418"/>
      <c r="AD22" s="418"/>
      <c r="AE22" s="418"/>
      <c r="AF22" s="418"/>
      <c r="AG22" s="408"/>
      <c r="AH22" s="570" t="s">
        <v>171</v>
      </c>
      <c r="AI22" s="418"/>
      <c r="AJ22" s="418"/>
      <c r="AK22" s="418"/>
      <c r="AL22" s="408"/>
      <c r="AM22" s="570" t="s">
        <v>172</v>
      </c>
      <c r="AN22" s="571"/>
      <c r="AO22" s="571"/>
      <c r="AP22" s="571"/>
      <c r="AQ22" s="571"/>
      <c r="AR22" s="572"/>
      <c r="AS22" s="559" t="s">
        <v>169</v>
      </c>
      <c r="AT22" s="560"/>
      <c r="AU22" s="560"/>
      <c r="AV22" s="560"/>
      <c r="AW22" s="560"/>
      <c r="AX22" s="576"/>
      <c r="AY22" s="367" t="s">
        <v>173</v>
      </c>
      <c r="AZ22" s="368"/>
      <c r="BA22" s="368"/>
      <c r="BB22" s="368"/>
      <c r="BC22" s="368"/>
      <c r="BD22" s="368"/>
      <c r="BE22" s="368"/>
      <c r="BF22" s="368"/>
      <c r="BG22" s="368"/>
      <c r="BH22" s="368"/>
      <c r="BI22" s="368"/>
      <c r="BJ22" s="368"/>
      <c r="BK22" s="368"/>
      <c r="BL22" s="368"/>
      <c r="BM22" s="369"/>
      <c r="BN22" s="370">
        <v>3586652</v>
      </c>
      <c r="BO22" s="371"/>
      <c r="BP22" s="371"/>
      <c r="BQ22" s="371"/>
      <c r="BR22" s="371"/>
      <c r="BS22" s="371"/>
      <c r="BT22" s="371"/>
      <c r="BU22" s="372"/>
      <c r="BV22" s="370">
        <v>3462825</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174</v>
      </c>
      <c r="AZ23" s="436"/>
      <c r="BA23" s="436"/>
      <c r="BB23" s="436"/>
      <c r="BC23" s="436"/>
      <c r="BD23" s="436"/>
      <c r="BE23" s="436"/>
      <c r="BF23" s="436"/>
      <c r="BG23" s="436"/>
      <c r="BH23" s="436"/>
      <c r="BI23" s="436"/>
      <c r="BJ23" s="436"/>
      <c r="BK23" s="436"/>
      <c r="BL23" s="436"/>
      <c r="BM23" s="437"/>
      <c r="BN23" s="438">
        <v>3474370</v>
      </c>
      <c r="BO23" s="439"/>
      <c r="BP23" s="439"/>
      <c r="BQ23" s="439"/>
      <c r="BR23" s="439"/>
      <c r="BS23" s="439"/>
      <c r="BT23" s="439"/>
      <c r="BU23" s="440"/>
      <c r="BV23" s="438">
        <v>3335103</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175</v>
      </c>
      <c r="F24" s="431"/>
      <c r="G24" s="431"/>
      <c r="H24" s="431"/>
      <c r="I24" s="431"/>
      <c r="J24" s="431"/>
      <c r="K24" s="432"/>
      <c r="L24" s="458">
        <v>1</v>
      </c>
      <c r="M24" s="459"/>
      <c r="N24" s="459"/>
      <c r="O24" s="459"/>
      <c r="P24" s="501"/>
      <c r="Q24" s="458">
        <v>6452</v>
      </c>
      <c r="R24" s="459"/>
      <c r="S24" s="459"/>
      <c r="T24" s="459"/>
      <c r="U24" s="459"/>
      <c r="V24" s="501"/>
      <c r="W24" s="566"/>
      <c r="X24" s="554"/>
      <c r="Y24" s="555"/>
      <c r="Z24" s="457" t="s">
        <v>176</v>
      </c>
      <c r="AA24" s="431"/>
      <c r="AB24" s="431"/>
      <c r="AC24" s="431"/>
      <c r="AD24" s="431"/>
      <c r="AE24" s="431"/>
      <c r="AF24" s="431"/>
      <c r="AG24" s="432"/>
      <c r="AH24" s="458">
        <v>46</v>
      </c>
      <c r="AI24" s="459"/>
      <c r="AJ24" s="459"/>
      <c r="AK24" s="459"/>
      <c r="AL24" s="501"/>
      <c r="AM24" s="458">
        <v>127374</v>
      </c>
      <c r="AN24" s="459"/>
      <c r="AO24" s="459"/>
      <c r="AP24" s="459"/>
      <c r="AQ24" s="459"/>
      <c r="AR24" s="501"/>
      <c r="AS24" s="458">
        <v>2769</v>
      </c>
      <c r="AT24" s="459"/>
      <c r="AU24" s="459"/>
      <c r="AV24" s="459"/>
      <c r="AW24" s="459"/>
      <c r="AX24" s="460"/>
      <c r="AY24" s="544" t="s">
        <v>177</v>
      </c>
      <c r="AZ24" s="545"/>
      <c r="BA24" s="545"/>
      <c r="BB24" s="545"/>
      <c r="BC24" s="545"/>
      <c r="BD24" s="545"/>
      <c r="BE24" s="545"/>
      <c r="BF24" s="545"/>
      <c r="BG24" s="545"/>
      <c r="BH24" s="545"/>
      <c r="BI24" s="545"/>
      <c r="BJ24" s="545"/>
      <c r="BK24" s="545"/>
      <c r="BL24" s="545"/>
      <c r="BM24" s="546"/>
      <c r="BN24" s="438">
        <v>3118274</v>
      </c>
      <c r="BO24" s="439"/>
      <c r="BP24" s="439"/>
      <c r="BQ24" s="439"/>
      <c r="BR24" s="439"/>
      <c r="BS24" s="439"/>
      <c r="BT24" s="439"/>
      <c r="BU24" s="440"/>
      <c r="BV24" s="438">
        <v>2963344</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178</v>
      </c>
      <c r="F25" s="431"/>
      <c r="G25" s="431"/>
      <c r="H25" s="431"/>
      <c r="I25" s="431"/>
      <c r="J25" s="431"/>
      <c r="K25" s="432"/>
      <c r="L25" s="458">
        <v>1</v>
      </c>
      <c r="M25" s="459"/>
      <c r="N25" s="459"/>
      <c r="O25" s="459"/>
      <c r="P25" s="501"/>
      <c r="Q25" s="458">
        <v>5228</v>
      </c>
      <c r="R25" s="459"/>
      <c r="S25" s="459"/>
      <c r="T25" s="459"/>
      <c r="U25" s="459"/>
      <c r="V25" s="501"/>
      <c r="W25" s="566"/>
      <c r="X25" s="554"/>
      <c r="Y25" s="555"/>
      <c r="Z25" s="457" t="s">
        <v>179</v>
      </c>
      <c r="AA25" s="431"/>
      <c r="AB25" s="431"/>
      <c r="AC25" s="431"/>
      <c r="AD25" s="431"/>
      <c r="AE25" s="431"/>
      <c r="AF25" s="431"/>
      <c r="AG25" s="432"/>
      <c r="AH25" s="458" t="s">
        <v>139</v>
      </c>
      <c r="AI25" s="459"/>
      <c r="AJ25" s="459"/>
      <c r="AK25" s="459"/>
      <c r="AL25" s="501"/>
      <c r="AM25" s="458" t="s">
        <v>139</v>
      </c>
      <c r="AN25" s="459"/>
      <c r="AO25" s="459"/>
      <c r="AP25" s="459"/>
      <c r="AQ25" s="459"/>
      <c r="AR25" s="501"/>
      <c r="AS25" s="458" t="s">
        <v>139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t="s">
        <v>162</v>
      </c>
      <c r="BO25" s="371"/>
      <c r="BP25" s="371"/>
      <c r="BQ25" s="371"/>
      <c r="BR25" s="371"/>
      <c r="BS25" s="371"/>
      <c r="BT25" s="371"/>
      <c r="BU25" s="372"/>
      <c r="BV25" s="370" t="s">
        <v>139</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181</v>
      </c>
      <c r="F26" s="431"/>
      <c r="G26" s="431"/>
      <c r="H26" s="431"/>
      <c r="I26" s="431"/>
      <c r="J26" s="431"/>
      <c r="K26" s="432"/>
      <c r="L26" s="458">
        <v>1</v>
      </c>
      <c r="M26" s="459"/>
      <c r="N26" s="459"/>
      <c r="O26" s="459"/>
      <c r="P26" s="501"/>
      <c r="Q26" s="458">
        <v>4905</v>
      </c>
      <c r="R26" s="459"/>
      <c r="S26" s="459"/>
      <c r="T26" s="459"/>
      <c r="U26" s="459"/>
      <c r="V26" s="501"/>
      <c r="W26" s="566"/>
      <c r="X26" s="554"/>
      <c r="Y26" s="555"/>
      <c r="Z26" s="457" t="s">
        <v>182</v>
      </c>
      <c r="AA26" s="578"/>
      <c r="AB26" s="578"/>
      <c r="AC26" s="578"/>
      <c r="AD26" s="578"/>
      <c r="AE26" s="578"/>
      <c r="AF26" s="578"/>
      <c r="AG26" s="579"/>
      <c r="AH26" s="458" t="s">
        <v>139</v>
      </c>
      <c r="AI26" s="459"/>
      <c r="AJ26" s="459"/>
      <c r="AK26" s="459"/>
      <c r="AL26" s="501"/>
      <c r="AM26" s="458" t="s">
        <v>162</v>
      </c>
      <c r="AN26" s="459"/>
      <c r="AO26" s="459"/>
      <c r="AP26" s="459"/>
      <c r="AQ26" s="459"/>
      <c r="AR26" s="501"/>
      <c r="AS26" s="458" t="s">
        <v>162</v>
      </c>
      <c r="AT26" s="459"/>
      <c r="AU26" s="459"/>
      <c r="AV26" s="459"/>
      <c r="AW26" s="459"/>
      <c r="AX26" s="460"/>
      <c r="AY26" s="441" t="s">
        <v>183</v>
      </c>
      <c r="AZ26" s="442"/>
      <c r="BA26" s="442"/>
      <c r="BB26" s="442"/>
      <c r="BC26" s="442"/>
      <c r="BD26" s="442"/>
      <c r="BE26" s="442"/>
      <c r="BF26" s="442"/>
      <c r="BG26" s="442"/>
      <c r="BH26" s="442"/>
      <c r="BI26" s="442"/>
      <c r="BJ26" s="442"/>
      <c r="BK26" s="442"/>
      <c r="BL26" s="442"/>
      <c r="BM26" s="443"/>
      <c r="BN26" s="438" t="s">
        <v>162</v>
      </c>
      <c r="BO26" s="439"/>
      <c r="BP26" s="439"/>
      <c r="BQ26" s="439"/>
      <c r="BR26" s="439"/>
      <c r="BS26" s="439"/>
      <c r="BT26" s="439"/>
      <c r="BU26" s="440"/>
      <c r="BV26" s="438" t="s">
        <v>139</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184</v>
      </c>
      <c r="F27" s="431"/>
      <c r="G27" s="431"/>
      <c r="H27" s="431"/>
      <c r="I27" s="431"/>
      <c r="J27" s="431"/>
      <c r="K27" s="432"/>
      <c r="L27" s="458">
        <v>1</v>
      </c>
      <c r="M27" s="459"/>
      <c r="N27" s="459"/>
      <c r="O27" s="459"/>
      <c r="P27" s="501"/>
      <c r="Q27" s="458">
        <v>2261</v>
      </c>
      <c r="R27" s="459"/>
      <c r="S27" s="459"/>
      <c r="T27" s="459"/>
      <c r="U27" s="459"/>
      <c r="V27" s="501"/>
      <c r="W27" s="566"/>
      <c r="X27" s="554"/>
      <c r="Y27" s="555"/>
      <c r="Z27" s="457" t="s">
        <v>185</v>
      </c>
      <c r="AA27" s="431"/>
      <c r="AB27" s="431"/>
      <c r="AC27" s="431"/>
      <c r="AD27" s="431"/>
      <c r="AE27" s="431"/>
      <c r="AF27" s="431"/>
      <c r="AG27" s="432"/>
      <c r="AH27" s="458">
        <v>1</v>
      </c>
      <c r="AI27" s="459"/>
      <c r="AJ27" s="459"/>
      <c r="AK27" s="459"/>
      <c r="AL27" s="501"/>
      <c r="AM27" s="458" t="s">
        <v>186</v>
      </c>
      <c r="AN27" s="459"/>
      <c r="AO27" s="459"/>
      <c r="AP27" s="459"/>
      <c r="AQ27" s="459"/>
      <c r="AR27" s="501"/>
      <c r="AS27" s="458" t="s">
        <v>186</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47">
        <v>62</v>
      </c>
      <c r="BO27" s="548"/>
      <c r="BP27" s="548"/>
      <c r="BQ27" s="548"/>
      <c r="BR27" s="548"/>
      <c r="BS27" s="548"/>
      <c r="BT27" s="548"/>
      <c r="BU27" s="549"/>
      <c r="BV27" s="547">
        <v>62</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188</v>
      </c>
      <c r="F28" s="431"/>
      <c r="G28" s="431"/>
      <c r="H28" s="431"/>
      <c r="I28" s="431"/>
      <c r="J28" s="431"/>
      <c r="K28" s="432"/>
      <c r="L28" s="458">
        <v>1</v>
      </c>
      <c r="M28" s="459"/>
      <c r="N28" s="459"/>
      <c r="O28" s="459"/>
      <c r="P28" s="501"/>
      <c r="Q28" s="458">
        <v>1879</v>
      </c>
      <c r="R28" s="459"/>
      <c r="S28" s="459"/>
      <c r="T28" s="459"/>
      <c r="U28" s="459"/>
      <c r="V28" s="501"/>
      <c r="W28" s="566"/>
      <c r="X28" s="554"/>
      <c r="Y28" s="555"/>
      <c r="Z28" s="457" t="s">
        <v>189</v>
      </c>
      <c r="AA28" s="431"/>
      <c r="AB28" s="431"/>
      <c r="AC28" s="431"/>
      <c r="AD28" s="431"/>
      <c r="AE28" s="431"/>
      <c r="AF28" s="431"/>
      <c r="AG28" s="432"/>
      <c r="AH28" s="458">
        <v>4</v>
      </c>
      <c r="AI28" s="459"/>
      <c r="AJ28" s="459"/>
      <c r="AK28" s="459"/>
      <c r="AL28" s="501"/>
      <c r="AM28" s="458">
        <v>6468</v>
      </c>
      <c r="AN28" s="459"/>
      <c r="AO28" s="459"/>
      <c r="AP28" s="459"/>
      <c r="AQ28" s="459"/>
      <c r="AR28" s="501"/>
      <c r="AS28" s="458">
        <v>1617</v>
      </c>
      <c r="AT28" s="459"/>
      <c r="AU28" s="459"/>
      <c r="AV28" s="459"/>
      <c r="AW28" s="459"/>
      <c r="AX28" s="460"/>
      <c r="AY28" s="580" t="s">
        <v>190</v>
      </c>
      <c r="AZ28" s="581"/>
      <c r="BA28" s="581"/>
      <c r="BB28" s="582"/>
      <c r="BC28" s="367" t="s">
        <v>50</v>
      </c>
      <c r="BD28" s="368"/>
      <c r="BE28" s="368"/>
      <c r="BF28" s="368"/>
      <c r="BG28" s="368"/>
      <c r="BH28" s="368"/>
      <c r="BI28" s="368"/>
      <c r="BJ28" s="368"/>
      <c r="BK28" s="368"/>
      <c r="BL28" s="368"/>
      <c r="BM28" s="369"/>
      <c r="BN28" s="370">
        <v>198755</v>
      </c>
      <c r="BO28" s="371"/>
      <c r="BP28" s="371"/>
      <c r="BQ28" s="371"/>
      <c r="BR28" s="371"/>
      <c r="BS28" s="371"/>
      <c r="BT28" s="371"/>
      <c r="BU28" s="372"/>
      <c r="BV28" s="370">
        <v>178066</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191</v>
      </c>
      <c r="F29" s="431"/>
      <c r="G29" s="431"/>
      <c r="H29" s="431"/>
      <c r="I29" s="431"/>
      <c r="J29" s="431"/>
      <c r="K29" s="432"/>
      <c r="L29" s="458">
        <v>6</v>
      </c>
      <c r="M29" s="459"/>
      <c r="N29" s="459"/>
      <c r="O29" s="459"/>
      <c r="P29" s="501"/>
      <c r="Q29" s="458">
        <v>1743</v>
      </c>
      <c r="R29" s="459"/>
      <c r="S29" s="459"/>
      <c r="T29" s="459"/>
      <c r="U29" s="459"/>
      <c r="V29" s="501"/>
      <c r="W29" s="567"/>
      <c r="X29" s="568"/>
      <c r="Y29" s="569"/>
      <c r="Z29" s="457" t="s">
        <v>192</v>
      </c>
      <c r="AA29" s="431"/>
      <c r="AB29" s="431"/>
      <c r="AC29" s="431"/>
      <c r="AD29" s="431"/>
      <c r="AE29" s="431"/>
      <c r="AF29" s="431"/>
      <c r="AG29" s="432"/>
      <c r="AH29" s="458">
        <v>51</v>
      </c>
      <c r="AI29" s="459"/>
      <c r="AJ29" s="459"/>
      <c r="AK29" s="459"/>
      <c r="AL29" s="501"/>
      <c r="AM29" s="458">
        <v>137689</v>
      </c>
      <c r="AN29" s="459"/>
      <c r="AO29" s="459"/>
      <c r="AP29" s="459"/>
      <c r="AQ29" s="459"/>
      <c r="AR29" s="501"/>
      <c r="AS29" s="458">
        <v>2700</v>
      </c>
      <c r="AT29" s="459"/>
      <c r="AU29" s="459"/>
      <c r="AV29" s="459"/>
      <c r="AW29" s="459"/>
      <c r="AX29" s="460"/>
      <c r="AY29" s="583"/>
      <c r="AZ29" s="584"/>
      <c r="BA29" s="584"/>
      <c r="BB29" s="585"/>
      <c r="BC29" s="435" t="s">
        <v>193</v>
      </c>
      <c r="BD29" s="436"/>
      <c r="BE29" s="436"/>
      <c r="BF29" s="436"/>
      <c r="BG29" s="436"/>
      <c r="BH29" s="436"/>
      <c r="BI29" s="436"/>
      <c r="BJ29" s="436"/>
      <c r="BK29" s="436"/>
      <c r="BL29" s="436"/>
      <c r="BM29" s="437"/>
      <c r="BN29" s="438">
        <v>36036</v>
      </c>
      <c r="BO29" s="439"/>
      <c r="BP29" s="439"/>
      <c r="BQ29" s="439"/>
      <c r="BR29" s="439"/>
      <c r="BS29" s="439"/>
      <c r="BT29" s="439"/>
      <c r="BU29" s="440"/>
      <c r="BV29" s="438">
        <v>66036</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194</v>
      </c>
      <c r="X30" s="594"/>
      <c r="Y30" s="594"/>
      <c r="Z30" s="594"/>
      <c r="AA30" s="594"/>
      <c r="AB30" s="594"/>
      <c r="AC30" s="594"/>
      <c r="AD30" s="594"/>
      <c r="AE30" s="594"/>
      <c r="AF30" s="594"/>
      <c r="AG30" s="595"/>
      <c r="AH30" s="526">
        <v>91.9</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130899</v>
      </c>
      <c r="BO30" s="548"/>
      <c r="BP30" s="548"/>
      <c r="BQ30" s="548"/>
      <c r="BR30" s="548"/>
      <c r="BS30" s="548"/>
      <c r="BT30" s="548"/>
      <c r="BU30" s="549"/>
      <c r="BV30" s="547">
        <v>39434</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195</v>
      </c>
      <c r="D32" s="589"/>
      <c r="E32" s="589"/>
      <c r="F32" s="589"/>
      <c r="G32" s="589"/>
      <c r="H32" s="589"/>
      <c r="I32" s="589"/>
      <c r="J32" s="589"/>
      <c r="K32" s="589"/>
      <c r="L32" s="589"/>
      <c r="M32" s="589"/>
      <c r="N32" s="589"/>
      <c r="O32" s="589"/>
      <c r="P32" s="589"/>
      <c r="Q32" s="589"/>
      <c r="R32" s="589"/>
      <c r="S32" s="589"/>
      <c r="U32" s="442" t="s">
        <v>196</v>
      </c>
      <c r="V32" s="442"/>
      <c r="W32" s="442"/>
      <c r="X32" s="442"/>
      <c r="Y32" s="442"/>
      <c r="Z32" s="442"/>
      <c r="AA32" s="442"/>
      <c r="AB32" s="442"/>
      <c r="AC32" s="442"/>
      <c r="AD32" s="442"/>
      <c r="AE32" s="442"/>
      <c r="AF32" s="442"/>
      <c r="AG32" s="442"/>
      <c r="AH32" s="442"/>
      <c r="AI32" s="442"/>
      <c r="AJ32" s="442"/>
      <c r="AK32" s="442"/>
      <c r="AM32" s="442" t="s">
        <v>197</v>
      </c>
      <c r="AN32" s="442"/>
      <c r="AO32" s="442"/>
      <c r="AP32" s="442"/>
      <c r="AQ32" s="442"/>
      <c r="AR32" s="442"/>
      <c r="AS32" s="442"/>
      <c r="AT32" s="442"/>
      <c r="AU32" s="442"/>
      <c r="AV32" s="442"/>
      <c r="AW32" s="442"/>
      <c r="AX32" s="442"/>
      <c r="AY32" s="442"/>
      <c r="AZ32" s="442"/>
      <c r="BA32" s="442"/>
      <c r="BB32" s="442"/>
      <c r="BC32" s="442"/>
      <c r="BE32" s="442" t="s">
        <v>198</v>
      </c>
      <c r="BF32" s="442"/>
      <c r="BG32" s="442"/>
      <c r="BH32" s="442"/>
      <c r="BI32" s="442"/>
      <c r="BJ32" s="442"/>
      <c r="BK32" s="442"/>
      <c r="BL32" s="442"/>
      <c r="BM32" s="442"/>
      <c r="BN32" s="442"/>
      <c r="BO32" s="442"/>
      <c r="BP32" s="442"/>
      <c r="BQ32" s="442"/>
      <c r="BR32" s="442"/>
      <c r="BS32" s="442"/>
      <c r="BT32" s="442"/>
      <c r="BU32" s="442"/>
      <c r="BW32" s="442" t="s">
        <v>199</v>
      </c>
      <c r="BX32" s="442"/>
      <c r="BY32" s="442"/>
      <c r="BZ32" s="442"/>
      <c r="CA32" s="442"/>
      <c r="CB32" s="442"/>
      <c r="CC32" s="442"/>
      <c r="CD32" s="442"/>
      <c r="CE32" s="442"/>
      <c r="CF32" s="442"/>
      <c r="CG32" s="442"/>
      <c r="CH32" s="442"/>
      <c r="CI32" s="442"/>
      <c r="CJ32" s="442"/>
      <c r="CK32" s="442"/>
      <c r="CL32" s="442"/>
      <c r="CM32" s="442"/>
      <c r="CO32" s="442" t="s">
        <v>200</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201</v>
      </c>
      <c r="D33" s="425"/>
      <c r="E33" s="396" t="s">
        <v>202</v>
      </c>
      <c r="F33" s="396"/>
      <c r="G33" s="396"/>
      <c r="H33" s="396"/>
      <c r="I33" s="396"/>
      <c r="J33" s="396"/>
      <c r="K33" s="396"/>
      <c r="L33" s="396"/>
      <c r="M33" s="396"/>
      <c r="N33" s="396"/>
      <c r="O33" s="396"/>
      <c r="P33" s="396"/>
      <c r="Q33" s="396"/>
      <c r="R33" s="396"/>
      <c r="S33" s="396"/>
      <c r="T33" s="206"/>
      <c r="U33" s="425" t="s">
        <v>201</v>
      </c>
      <c r="V33" s="425"/>
      <c r="W33" s="396" t="s">
        <v>203</v>
      </c>
      <c r="X33" s="396"/>
      <c r="Y33" s="396"/>
      <c r="Z33" s="396"/>
      <c r="AA33" s="396"/>
      <c r="AB33" s="396"/>
      <c r="AC33" s="396"/>
      <c r="AD33" s="396"/>
      <c r="AE33" s="396"/>
      <c r="AF33" s="396"/>
      <c r="AG33" s="396"/>
      <c r="AH33" s="396"/>
      <c r="AI33" s="396"/>
      <c r="AJ33" s="396"/>
      <c r="AK33" s="396"/>
      <c r="AL33" s="206"/>
      <c r="AM33" s="425" t="s">
        <v>201</v>
      </c>
      <c r="AN33" s="425"/>
      <c r="AO33" s="396" t="s">
        <v>202</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25" t="s">
        <v>204</v>
      </c>
      <c r="BX33" s="425"/>
      <c r="BY33" s="396" t="s">
        <v>206</v>
      </c>
      <c r="BZ33" s="396"/>
      <c r="CA33" s="396"/>
      <c r="CB33" s="396"/>
      <c r="CC33" s="396"/>
      <c r="CD33" s="396"/>
      <c r="CE33" s="396"/>
      <c r="CF33" s="396"/>
      <c r="CG33" s="396"/>
      <c r="CH33" s="396"/>
      <c r="CI33" s="396"/>
      <c r="CJ33" s="396"/>
      <c r="CK33" s="396"/>
      <c r="CL33" s="396"/>
      <c r="CM33" s="396"/>
      <c r="CN33" s="206"/>
      <c r="CO33" s="425" t="s">
        <v>207</v>
      </c>
      <c r="CP33" s="425"/>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船舶運航事業特別会計</v>
      </c>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水道事業特別会計</v>
      </c>
      <c r="BH34" s="598"/>
      <c r="BI34" s="598"/>
      <c r="BJ34" s="598"/>
      <c r="BK34" s="598"/>
      <c r="BL34" s="598"/>
      <c r="BM34" s="598"/>
      <c r="BN34" s="598"/>
      <c r="BO34" s="598"/>
      <c r="BP34" s="598"/>
      <c r="BQ34" s="598"/>
      <c r="BR34" s="598"/>
      <c r="BS34" s="598"/>
      <c r="BT34" s="598"/>
      <c r="BU34" s="598"/>
      <c r="BV34" s="181"/>
      <c r="BW34" s="597" t="str">
        <f>IF(BY34="","",MAX(C34:D43,U34:V43,AM34:AN43,BE34:BF43)+1)</f>
        <v/>
      </c>
      <c r="BX34" s="597"/>
      <c r="BY34" s="598" t="str">
        <f>IF('各会計、関係団体の財政状況及び健全化判断比率'!B68="","",'各会計、関係団体の財政状況及び健全化判断比率'!B68)</f>
        <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農業集落排水事業特別会計</v>
      </c>
      <c r="BH35" s="598"/>
      <c r="BI35" s="598"/>
      <c r="BJ35" s="598"/>
      <c r="BK35" s="598"/>
      <c r="BL35" s="598"/>
      <c r="BM35" s="598"/>
      <c r="BN35" s="598"/>
      <c r="BO35" s="598"/>
      <c r="BP35" s="598"/>
      <c r="BQ35" s="598"/>
      <c r="BR35" s="598"/>
      <c r="BS35" s="598"/>
      <c r="BT35" s="598"/>
      <c r="BU35" s="598"/>
      <c r="BV35" s="181"/>
      <c r="BW35" s="597" t="str">
        <f t="shared" ref="BW35:BW43" si="2">IF(BY35="","",BW34+1)</f>
        <v/>
      </c>
      <c r="BX35" s="597"/>
      <c r="BY35" s="598" t="str">
        <f>IF('各会計、関係団体の財政状況及び健全化判断比率'!B69="","",'各会計、関係団体の財政状況及び健全化判断比率'!B69)</f>
        <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7</v>
      </c>
      <c r="BF36" s="597"/>
      <c r="BG36" s="598" t="str">
        <f>IF('各会計、関係団体の財政状況及び健全化判断比率'!B33="","",'各会計、関係団体の財政状況及び健全化判断比率'!B33)</f>
        <v>港湾整備事業特別会計</v>
      </c>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gJgCAbvpC5R9giRWO/Epwwkgzpa8AwZzXTaT2tMfKQmHoics/i7fwsGi+4aH9op2KN5yAKP6uZAVXBS3lV6mwQ==" saltValue="V5XqMptVXUGIhcj/T/WTP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572</v>
      </c>
      <c r="D34" s="1151"/>
      <c r="E34" s="1152"/>
      <c r="F34" s="32">
        <v>3.64</v>
      </c>
      <c r="G34" s="33">
        <v>1.51</v>
      </c>
      <c r="H34" s="33" t="s">
        <v>573</v>
      </c>
      <c r="I34" s="33" t="s">
        <v>574</v>
      </c>
      <c r="J34" s="34" t="s">
        <v>575</v>
      </c>
      <c r="K34" s="22"/>
      <c r="L34" s="22"/>
      <c r="M34" s="22"/>
      <c r="N34" s="22"/>
      <c r="O34" s="22"/>
      <c r="P34" s="22"/>
    </row>
    <row r="35" spans="1:16" ht="39" customHeight="1" x14ac:dyDescent="0.15">
      <c r="A35" s="22"/>
      <c r="B35" s="35"/>
      <c r="C35" s="1145" t="s">
        <v>576</v>
      </c>
      <c r="D35" s="1146"/>
      <c r="E35" s="1147"/>
      <c r="F35" s="36">
        <v>0.78</v>
      </c>
      <c r="G35" s="37">
        <v>0.3</v>
      </c>
      <c r="H35" s="37">
        <v>0.21</v>
      </c>
      <c r="I35" s="37">
        <v>0.43</v>
      </c>
      <c r="J35" s="38" t="s">
        <v>577</v>
      </c>
      <c r="K35" s="22"/>
      <c r="L35" s="22"/>
      <c r="M35" s="22"/>
      <c r="N35" s="22"/>
      <c r="O35" s="22"/>
      <c r="P35" s="22"/>
    </row>
    <row r="36" spans="1:16" ht="39" customHeight="1" x14ac:dyDescent="0.15">
      <c r="A36" s="22"/>
      <c r="B36" s="35"/>
      <c r="C36" s="1145" t="s">
        <v>578</v>
      </c>
      <c r="D36" s="1146"/>
      <c r="E36" s="1147"/>
      <c r="F36" s="36">
        <v>7.69</v>
      </c>
      <c r="G36" s="37">
        <v>13.66</v>
      </c>
      <c r="H36" s="37">
        <v>24.4</v>
      </c>
      <c r="I36" s="37">
        <v>22.64</v>
      </c>
      <c r="J36" s="38">
        <v>18.87</v>
      </c>
      <c r="K36" s="22"/>
      <c r="L36" s="22"/>
      <c r="M36" s="22"/>
      <c r="N36" s="22"/>
      <c r="O36" s="22"/>
      <c r="P36" s="22"/>
    </row>
    <row r="37" spans="1:16" ht="39" customHeight="1" x14ac:dyDescent="0.15">
      <c r="A37" s="22"/>
      <c r="B37" s="35"/>
      <c r="C37" s="1145" t="s">
        <v>579</v>
      </c>
      <c r="D37" s="1146"/>
      <c r="E37" s="1147"/>
      <c r="F37" s="36">
        <v>0.21</v>
      </c>
      <c r="G37" s="37">
        <v>0.38</v>
      </c>
      <c r="H37" s="37">
        <v>0.24</v>
      </c>
      <c r="I37" s="37">
        <v>0.93</v>
      </c>
      <c r="J37" s="38">
        <v>1.05</v>
      </c>
      <c r="K37" s="22"/>
      <c r="L37" s="22"/>
      <c r="M37" s="22"/>
      <c r="N37" s="22"/>
      <c r="O37" s="22"/>
      <c r="P37" s="22"/>
    </row>
    <row r="38" spans="1:16" ht="39" customHeight="1" x14ac:dyDescent="0.15">
      <c r="A38" s="22"/>
      <c r="B38" s="35"/>
      <c r="C38" s="1145" t="s">
        <v>580</v>
      </c>
      <c r="D38" s="1146"/>
      <c r="E38" s="1147"/>
      <c r="F38" s="36">
        <v>0.04</v>
      </c>
      <c r="G38" s="37">
        <v>0.14000000000000001</v>
      </c>
      <c r="H38" s="37">
        <v>0.51</v>
      </c>
      <c r="I38" s="37">
        <v>0.23</v>
      </c>
      <c r="J38" s="38">
        <v>0.34</v>
      </c>
      <c r="K38" s="22"/>
      <c r="L38" s="22"/>
      <c r="M38" s="22"/>
      <c r="N38" s="22"/>
      <c r="O38" s="22"/>
      <c r="P38" s="22"/>
    </row>
    <row r="39" spans="1:16" ht="39" customHeight="1" x14ac:dyDescent="0.15">
      <c r="A39" s="22"/>
      <c r="B39" s="35"/>
      <c r="C39" s="1145" t="s">
        <v>581</v>
      </c>
      <c r="D39" s="1146"/>
      <c r="E39" s="1147"/>
      <c r="F39" s="36">
        <v>0.67</v>
      </c>
      <c r="G39" s="37">
        <v>0.46</v>
      </c>
      <c r="H39" s="37">
        <v>0.26</v>
      </c>
      <c r="I39" s="37">
        <v>0.45</v>
      </c>
      <c r="J39" s="38">
        <v>0.06</v>
      </c>
      <c r="K39" s="22"/>
      <c r="L39" s="22"/>
      <c r="M39" s="22"/>
      <c r="N39" s="22"/>
      <c r="O39" s="22"/>
      <c r="P39" s="22"/>
    </row>
    <row r="40" spans="1:16" ht="39" customHeight="1" x14ac:dyDescent="0.15">
      <c r="A40" s="22"/>
      <c r="B40" s="35"/>
      <c r="C40" s="1145" t="s">
        <v>582</v>
      </c>
      <c r="D40" s="1146"/>
      <c r="E40" s="1147"/>
      <c r="F40" s="36">
        <v>0</v>
      </c>
      <c r="G40" s="37">
        <v>0</v>
      </c>
      <c r="H40" s="37">
        <v>0</v>
      </c>
      <c r="I40" s="37">
        <v>0</v>
      </c>
      <c r="J40" s="38">
        <v>0.02</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583</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584</v>
      </c>
      <c r="D43" s="1149"/>
      <c r="E43" s="1150"/>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taONufqNFKkFHOwyeSyqTh1/LCWld4Fw+QLQwISToW2Gq+GOf08mfRqnekW+gsmJ8S8VFynC09SugAZKBkUXg==" saltValue="Wb6QiZXoV68wxs9utNi1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3" zoomScaleSheetLayoutView="55" workbookViewId="0">
      <selection activeCell="Q56" sqref="Q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225</v>
      </c>
      <c r="L45" s="60">
        <v>210</v>
      </c>
      <c r="M45" s="60">
        <v>200</v>
      </c>
      <c r="N45" s="60">
        <v>268</v>
      </c>
      <c r="O45" s="61">
        <v>313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15">
      <c r="A48" s="48"/>
      <c r="B48" s="1155"/>
      <c r="C48" s="1156"/>
      <c r="D48" s="62"/>
      <c r="E48" s="1161" t="s">
        <v>15</v>
      </c>
      <c r="F48" s="1161"/>
      <c r="G48" s="1161"/>
      <c r="H48" s="1161"/>
      <c r="I48" s="1161"/>
      <c r="J48" s="1162"/>
      <c r="K48" s="63">
        <v>37</v>
      </c>
      <c r="L48" s="64">
        <v>45</v>
      </c>
      <c r="M48" s="64">
        <v>48</v>
      </c>
      <c r="N48" s="64">
        <v>46</v>
      </c>
      <c r="O48" s="65">
        <v>45</v>
      </c>
      <c r="P48" s="48"/>
      <c r="Q48" s="48"/>
      <c r="R48" s="48"/>
      <c r="S48" s="48"/>
      <c r="T48" s="48"/>
      <c r="U48" s="48"/>
    </row>
    <row r="49" spans="1:21" ht="30.75" customHeight="1" x14ac:dyDescent="0.15">
      <c r="A49" s="48"/>
      <c r="B49" s="1155"/>
      <c r="C49" s="1156"/>
      <c r="D49" s="62"/>
      <c r="E49" s="1161" t="s">
        <v>16</v>
      </c>
      <c r="F49" s="1161"/>
      <c r="G49" s="1161"/>
      <c r="H49" s="1161"/>
      <c r="I49" s="1161"/>
      <c r="J49" s="1162"/>
      <c r="K49" s="63">
        <v>1</v>
      </c>
      <c r="L49" s="64">
        <v>1</v>
      </c>
      <c r="M49" s="64">
        <v>0</v>
      </c>
      <c r="N49" s="64">
        <v>0</v>
      </c>
      <c r="O49" s="65">
        <v>1</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521</v>
      </c>
      <c r="L50" s="64" t="s">
        <v>521</v>
      </c>
      <c r="M50" s="64" t="s">
        <v>521</v>
      </c>
      <c r="N50" s="64" t="s">
        <v>521</v>
      </c>
      <c r="O50" s="65" t="s">
        <v>521</v>
      </c>
      <c r="P50" s="48"/>
      <c r="Q50" s="48"/>
      <c r="R50" s="48"/>
      <c r="S50" s="48"/>
      <c r="T50" s="48"/>
      <c r="U50" s="48"/>
    </row>
    <row r="51" spans="1:21" ht="30.75" customHeight="1" x14ac:dyDescent="0.15">
      <c r="A51" s="48"/>
      <c r="B51" s="1157"/>
      <c r="C51" s="1158"/>
      <c r="D51" s="66"/>
      <c r="E51" s="1161" t="s">
        <v>18</v>
      </c>
      <c r="F51" s="1161"/>
      <c r="G51" s="1161"/>
      <c r="H51" s="1161"/>
      <c r="I51" s="1161"/>
      <c r="J51" s="1162"/>
      <c r="K51" s="63">
        <v>1</v>
      </c>
      <c r="L51" s="64">
        <v>2</v>
      </c>
      <c r="M51" s="64">
        <v>1</v>
      </c>
      <c r="N51" s="64">
        <v>1</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219</v>
      </c>
      <c r="L52" s="64">
        <v>213</v>
      </c>
      <c r="M52" s="64">
        <v>231</v>
      </c>
      <c r="N52" s="64">
        <v>278</v>
      </c>
      <c r="O52" s="65">
        <v>306</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45</v>
      </c>
      <c r="L53" s="69">
        <v>45</v>
      </c>
      <c r="M53" s="69">
        <v>18</v>
      </c>
      <c r="N53" s="69">
        <v>37</v>
      </c>
      <c r="O53" s="70">
        <v>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2I0Yb9kuPO4OWJWqIn7BtuVdepbVAtk5MtPNfPhlKivyw3FgNlPbuKoYWAHtErIrmLvL4/ZISM3XbBhqTY8Og==" saltValue="uoYDEvkX87ACuwTSmc4xV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election activeCell="O54" sqref="O5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84" t="s">
        <v>32</v>
      </c>
      <c r="C41" s="1185"/>
      <c r="D41" s="105"/>
      <c r="E41" s="1190" t="s">
        <v>33</v>
      </c>
      <c r="F41" s="1190"/>
      <c r="G41" s="1190"/>
      <c r="H41" s="1191"/>
      <c r="I41" s="355">
        <v>2929</v>
      </c>
      <c r="J41" s="356">
        <v>3085</v>
      </c>
      <c r="K41" s="356">
        <v>3404</v>
      </c>
      <c r="L41" s="356">
        <v>3463</v>
      </c>
      <c r="M41" s="357">
        <v>3587</v>
      </c>
    </row>
    <row r="42" spans="2:13" ht="27.75" customHeight="1" x14ac:dyDescent="0.15">
      <c r="B42" s="1186"/>
      <c r="C42" s="1187"/>
      <c r="D42" s="106"/>
      <c r="E42" s="1192" t="s">
        <v>34</v>
      </c>
      <c r="F42" s="1192"/>
      <c r="G42" s="1192"/>
      <c r="H42" s="1193"/>
      <c r="I42" s="358" t="s">
        <v>521</v>
      </c>
      <c r="J42" s="359" t="s">
        <v>521</v>
      </c>
      <c r="K42" s="359" t="s">
        <v>521</v>
      </c>
      <c r="L42" s="359" t="s">
        <v>521</v>
      </c>
      <c r="M42" s="360" t="s">
        <v>521</v>
      </c>
    </row>
    <row r="43" spans="2:13" ht="27.75" customHeight="1" x14ac:dyDescent="0.15">
      <c r="B43" s="1186"/>
      <c r="C43" s="1187"/>
      <c r="D43" s="106"/>
      <c r="E43" s="1192" t="s">
        <v>35</v>
      </c>
      <c r="F43" s="1192"/>
      <c r="G43" s="1192"/>
      <c r="H43" s="1193"/>
      <c r="I43" s="358">
        <v>286</v>
      </c>
      <c r="J43" s="359">
        <v>384</v>
      </c>
      <c r="K43" s="359">
        <v>539</v>
      </c>
      <c r="L43" s="359">
        <v>532</v>
      </c>
      <c r="M43" s="360">
        <v>575</v>
      </c>
    </row>
    <row r="44" spans="2:13" ht="27.75" customHeight="1" x14ac:dyDescent="0.15">
      <c r="B44" s="1186"/>
      <c r="C44" s="1187"/>
      <c r="D44" s="106"/>
      <c r="E44" s="1192" t="s">
        <v>36</v>
      </c>
      <c r="F44" s="1192"/>
      <c r="G44" s="1192"/>
      <c r="H44" s="1193"/>
      <c r="I44" s="358">
        <v>4</v>
      </c>
      <c r="J44" s="359">
        <v>3</v>
      </c>
      <c r="K44" s="359">
        <v>3</v>
      </c>
      <c r="L44" s="359">
        <v>2</v>
      </c>
      <c r="M44" s="360">
        <v>1</v>
      </c>
    </row>
    <row r="45" spans="2:13" ht="27.75" customHeight="1" x14ac:dyDescent="0.15">
      <c r="B45" s="1186"/>
      <c r="C45" s="1187"/>
      <c r="D45" s="106"/>
      <c r="E45" s="1192" t="s">
        <v>37</v>
      </c>
      <c r="F45" s="1192"/>
      <c r="G45" s="1192"/>
      <c r="H45" s="1193"/>
      <c r="I45" s="358">
        <v>69</v>
      </c>
      <c r="J45" s="359">
        <v>40</v>
      </c>
      <c r="K45" s="359">
        <v>26</v>
      </c>
      <c r="L45" s="359">
        <v>4</v>
      </c>
      <c r="M45" s="360" t="s">
        <v>521</v>
      </c>
    </row>
    <row r="46" spans="2:13" ht="27.75" customHeight="1" x14ac:dyDescent="0.15">
      <c r="B46" s="1186"/>
      <c r="C46" s="1187"/>
      <c r="D46" s="107"/>
      <c r="E46" s="1192" t="s">
        <v>38</v>
      </c>
      <c r="F46" s="1192"/>
      <c r="G46" s="1192"/>
      <c r="H46" s="1193"/>
      <c r="I46" s="358" t="s">
        <v>521</v>
      </c>
      <c r="J46" s="359" t="s">
        <v>521</v>
      </c>
      <c r="K46" s="359" t="s">
        <v>521</v>
      </c>
      <c r="L46" s="359" t="s">
        <v>521</v>
      </c>
      <c r="M46" s="360" t="s">
        <v>521</v>
      </c>
    </row>
    <row r="47" spans="2:13" ht="27.75" customHeight="1" x14ac:dyDescent="0.15">
      <c r="B47" s="1186"/>
      <c r="C47" s="1187"/>
      <c r="D47" s="108"/>
      <c r="E47" s="1194" t="s">
        <v>39</v>
      </c>
      <c r="F47" s="1195"/>
      <c r="G47" s="1195"/>
      <c r="H47" s="1196"/>
      <c r="I47" s="358" t="s">
        <v>521</v>
      </c>
      <c r="J47" s="359" t="s">
        <v>521</v>
      </c>
      <c r="K47" s="359" t="s">
        <v>521</v>
      </c>
      <c r="L47" s="359" t="s">
        <v>521</v>
      </c>
      <c r="M47" s="360" t="s">
        <v>521</v>
      </c>
    </row>
    <row r="48" spans="2:13" ht="27.75" customHeight="1" x14ac:dyDescent="0.15">
      <c r="B48" s="1186"/>
      <c r="C48" s="1187"/>
      <c r="D48" s="106"/>
      <c r="E48" s="1192" t="s">
        <v>40</v>
      </c>
      <c r="F48" s="1192"/>
      <c r="G48" s="1192"/>
      <c r="H48" s="1193"/>
      <c r="I48" s="358" t="s">
        <v>521</v>
      </c>
      <c r="J48" s="359" t="s">
        <v>521</v>
      </c>
      <c r="K48" s="359" t="s">
        <v>521</v>
      </c>
      <c r="L48" s="359" t="s">
        <v>521</v>
      </c>
      <c r="M48" s="360" t="s">
        <v>521</v>
      </c>
    </row>
    <row r="49" spans="2:13" ht="27.75" customHeight="1" x14ac:dyDescent="0.15">
      <c r="B49" s="1188"/>
      <c r="C49" s="1189"/>
      <c r="D49" s="106"/>
      <c r="E49" s="1192" t="s">
        <v>41</v>
      </c>
      <c r="F49" s="1192"/>
      <c r="G49" s="1192"/>
      <c r="H49" s="1193"/>
      <c r="I49" s="358" t="s">
        <v>521</v>
      </c>
      <c r="J49" s="359" t="s">
        <v>521</v>
      </c>
      <c r="K49" s="359" t="s">
        <v>521</v>
      </c>
      <c r="L49" s="359" t="s">
        <v>521</v>
      </c>
      <c r="M49" s="360" t="s">
        <v>521</v>
      </c>
    </row>
    <row r="50" spans="2:13" ht="27.75" customHeight="1" x14ac:dyDescent="0.15">
      <c r="B50" s="1197" t="s">
        <v>42</v>
      </c>
      <c r="C50" s="1198"/>
      <c r="D50" s="109"/>
      <c r="E50" s="1192" t="s">
        <v>43</v>
      </c>
      <c r="F50" s="1192"/>
      <c r="G50" s="1192"/>
      <c r="H50" s="1193"/>
      <c r="I50" s="358">
        <v>378</v>
      </c>
      <c r="J50" s="359">
        <v>231</v>
      </c>
      <c r="K50" s="359">
        <v>243</v>
      </c>
      <c r="L50" s="359">
        <v>260</v>
      </c>
      <c r="M50" s="360">
        <v>237</v>
      </c>
    </row>
    <row r="51" spans="2:13" ht="27.75" customHeight="1" x14ac:dyDescent="0.15">
      <c r="B51" s="1186"/>
      <c r="C51" s="1187"/>
      <c r="D51" s="106"/>
      <c r="E51" s="1192" t="s">
        <v>44</v>
      </c>
      <c r="F51" s="1192"/>
      <c r="G51" s="1192"/>
      <c r="H51" s="1193"/>
      <c r="I51" s="358">
        <v>161</v>
      </c>
      <c r="J51" s="359">
        <v>141</v>
      </c>
      <c r="K51" s="359">
        <v>138</v>
      </c>
      <c r="L51" s="359">
        <v>154</v>
      </c>
      <c r="M51" s="360">
        <v>172</v>
      </c>
    </row>
    <row r="52" spans="2:13" ht="27.75" customHeight="1" x14ac:dyDescent="0.15">
      <c r="B52" s="1188"/>
      <c r="C52" s="1189"/>
      <c r="D52" s="106"/>
      <c r="E52" s="1192" t="s">
        <v>45</v>
      </c>
      <c r="F52" s="1192"/>
      <c r="G52" s="1192"/>
      <c r="H52" s="1193"/>
      <c r="I52" s="358">
        <v>2257</v>
      </c>
      <c r="J52" s="359">
        <v>2384</v>
      </c>
      <c r="K52" s="359">
        <v>2561</v>
      </c>
      <c r="L52" s="359">
        <v>2598</v>
      </c>
      <c r="M52" s="360">
        <v>2680</v>
      </c>
    </row>
    <row r="53" spans="2:13" ht="27.75" customHeight="1" thickBot="1" x14ac:dyDescent="0.2">
      <c r="B53" s="1199" t="s">
        <v>46</v>
      </c>
      <c r="C53" s="1200"/>
      <c r="D53" s="110"/>
      <c r="E53" s="1201" t="s">
        <v>47</v>
      </c>
      <c r="F53" s="1201"/>
      <c r="G53" s="1201"/>
      <c r="H53" s="1202"/>
      <c r="I53" s="361">
        <v>493</v>
      </c>
      <c r="J53" s="362">
        <v>756</v>
      </c>
      <c r="K53" s="362">
        <v>1029</v>
      </c>
      <c r="L53" s="362">
        <v>989</v>
      </c>
      <c r="M53" s="363">
        <v>1073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YER9Cy5rB+HlrtwWZ90wbQey9JO8hKiAZ/uUHBLv1ylHsTWyrFNGFUAXaBIhOyVWf4u7KKicSf/ezVkqUqTW5g==" saltValue="DQPtn4IqqrJ5XJNLksLx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G1" zoomScaleNormal="10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08" t="s">
        <v>50</v>
      </c>
      <c r="D55" s="1208"/>
      <c r="E55" s="1209"/>
      <c r="F55" s="122">
        <v>197</v>
      </c>
      <c r="G55" s="122">
        <v>178</v>
      </c>
      <c r="H55" s="123">
        <v>199</v>
      </c>
    </row>
    <row r="56" spans="2:8" ht="52.5" customHeight="1" x14ac:dyDescent="0.15">
      <c r="B56" s="124"/>
      <c r="C56" s="1210" t="s">
        <v>51</v>
      </c>
      <c r="D56" s="1210"/>
      <c r="E56" s="1211"/>
      <c r="F56" s="125">
        <v>30</v>
      </c>
      <c r="G56" s="125">
        <v>66</v>
      </c>
      <c r="H56" s="126">
        <v>36</v>
      </c>
    </row>
    <row r="57" spans="2:8" ht="53.25" customHeight="1" x14ac:dyDescent="0.15">
      <c r="B57" s="124"/>
      <c r="C57" s="1212" t="s">
        <v>52</v>
      </c>
      <c r="D57" s="1212"/>
      <c r="E57" s="1213"/>
      <c r="F57" s="127">
        <v>48</v>
      </c>
      <c r="G57" s="127">
        <v>39</v>
      </c>
      <c r="H57" s="128">
        <v>131</v>
      </c>
    </row>
    <row r="58" spans="2:8" ht="45.75" customHeight="1" x14ac:dyDescent="0.15">
      <c r="B58" s="129"/>
      <c r="C58" s="1203" t="s">
        <v>591</v>
      </c>
      <c r="D58" s="1204"/>
      <c r="E58" s="1205"/>
      <c r="F58" s="130">
        <v>0</v>
      </c>
      <c r="G58" s="130">
        <v>0</v>
      </c>
      <c r="H58" s="131">
        <v>90</v>
      </c>
    </row>
    <row r="59" spans="2:8" ht="45.75" customHeight="1" x14ac:dyDescent="0.15">
      <c r="B59" s="129"/>
      <c r="C59" s="1203" t="s">
        <v>592</v>
      </c>
      <c r="D59" s="1204"/>
      <c r="E59" s="1205"/>
      <c r="F59" s="130">
        <v>15</v>
      </c>
      <c r="G59" s="130">
        <v>13</v>
      </c>
      <c r="H59" s="131">
        <v>15</v>
      </c>
    </row>
    <row r="60" spans="2:8" ht="45.75" customHeight="1" x14ac:dyDescent="0.15">
      <c r="B60" s="129"/>
      <c r="C60" s="1203" t="s">
        <v>593</v>
      </c>
      <c r="D60" s="1204"/>
      <c r="E60" s="1205"/>
      <c r="F60" s="130">
        <v>19</v>
      </c>
      <c r="G60" s="130">
        <v>14</v>
      </c>
      <c r="H60" s="131">
        <v>14</v>
      </c>
    </row>
    <row r="61" spans="2:8" ht="45.75" customHeight="1" x14ac:dyDescent="0.15">
      <c r="B61" s="129"/>
      <c r="C61" s="1203" t="s">
        <v>594</v>
      </c>
      <c r="D61" s="1204"/>
      <c r="E61" s="1205"/>
      <c r="F61" s="130">
        <v>9</v>
      </c>
      <c r="G61" s="130">
        <v>9</v>
      </c>
      <c r="H61" s="131">
        <v>9</v>
      </c>
    </row>
    <row r="62" spans="2:8" ht="45.75" customHeight="1" thickBot="1" x14ac:dyDescent="0.2">
      <c r="B62" s="132"/>
      <c r="C62" s="1203" t="s">
        <v>595</v>
      </c>
      <c r="D62" s="1204"/>
      <c r="E62" s="1205"/>
      <c r="F62" s="133">
        <v>4</v>
      </c>
      <c r="G62" s="133">
        <v>2</v>
      </c>
      <c r="H62" s="134">
        <v>2</v>
      </c>
    </row>
    <row r="63" spans="2:8" ht="52.5" customHeight="1" thickBot="1" x14ac:dyDescent="0.2">
      <c r="B63" s="135"/>
      <c r="C63" s="1206" t="s">
        <v>53</v>
      </c>
      <c r="D63" s="1206"/>
      <c r="E63" s="1207"/>
      <c r="F63" s="136">
        <v>275</v>
      </c>
      <c r="G63" s="136">
        <v>284</v>
      </c>
      <c r="H63" s="137">
        <v>366</v>
      </c>
    </row>
    <row r="64" spans="2:8" x14ac:dyDescent="0.15"/>
  </sheetData>
  <sheetProtection algorithmName="SHA-512" hashValue="ONZ12eUeeIbqUcgSXZDf6y8X56UFhuRmLbc4J5tn8Kqej6LCiNHBDH+1kCYK9qvez8J1XoQz/lvSUp47hgoOPQ==" saltValue="km5DopG0K1YIsd2MQYqk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2237383</v>
      </c>
      <c r="E3" s="156"/>
      <c r="F3" s="157">
        <v>228215</v>
      </c>
      <c r="G3" s="158"/>
      <c r="H3" s="159"/>
    </row>
    <row r="4" spans="1:8" x14ac:dyDescent="0.15">
      <c r="A4" s="160"/>
      <c r="B4" s="161"/>
      <c r="C4" s="162"/>
      <c r="D4" s="163">
        <v>38779</v>
      </c>
      <c r="E4" s="164"/>
      <c r="F4" s="165">
        <v>117571</v>
      </c>
      <c r="G4" s="166"/>
      <c r="H4" s="167"/>
    </row>
    <row r="5" spans="1:8" x14ac:dyDescent="0.15">
      <c r="A5" s="148" t="s">
        <v>555</v>
      </c>
      <c r="B5" s="153"/>
      <c r="C5" s="154"/>
      <c r="D5" s="155">
        <v>2046031</v>
      </c>
      <c r="E5" s="156"/>
      <c r="F5" s="157">
        <v>264232</v>
      </c>
      <c r="G5" s="158"/>
      <c r="H5" s="159"/>
    </row>
    <row r="6" spans="1:8" x14ac:dyDescent="0.15">
      <c r="A6" s="160"/>
      <c r="B6" s="161"/>
      <c r="C6" s="162"/>
      <c r="D6" s="163">
        <v>29416</v>
      </c>
      <c r="E6" s="164"/>
      <c r="F6" s="165">
        <v>133959</v>
      </c>
      <c r="G6" s="166"/>
      <c r="H6" s="167"/>
    </row>
    <row r="7" spans="1:8" x14ac:dyDescent="0.15">
      <c r="A7" s="148" t="s">
        <v>556</v>
      </c>
      <c r="B7" s="153"/>
      <c r="C7" s="154"/>
      <c r="D7" s="155">
        <v>1728839</v>
      </c>
      <c r="E7" s="156"/>
      <c r="F7" s="157">
        <v>263613</v>
      </c>
      <c r="G7" s="158"/>
      <c r="H7" s="159"/>
    </row>
    <row r="8" spans="1:8" x14ac:dyDescent="0.15">
      <c r="A8" s="160"/>
      <c r="B8" s="161"/>
      <c r="C8" s="162"/>
      <c r="D8" s="163">
        <v>79801</v>
      </c>
      <c r="E8" s="164"/>
      <c r="F8" s="165">
        <v>128823</v>
      </c>
      <c r="G8" s="166"/>
      <c r="H8" s="167"/>
    </row>
    <row r="9" spans="1:8" x14ac:dyDescent="0.15">
      <c r="A9" s="148" t="s">
        <v>557</v>
      </c>
      <c r="B9" s="153"/>
      <c r="C9" s="154"/>
      <c r="D9" s="155">
        <v>477214</v>
      </c>
      <c r="E9" s="156"/>
      <c r="F9" s="157">
        <v>277467</v>
      </c>
      <c r="G9" s="158"/>
      <c r="H9" s="159"/>
    </row>
    <row r="10" spans="1:8" x14ac:dyDescent="0.15">
      <c r="A10" s="160"/>
      <c r="B10" s="161"/>
      <c r="C10" s="162"/>
      <c r="D10" s="163">
        <v>167351</v>
      </c>
      <c r="E10" s="164"/>
      <c r="F10" s="165">
        <v>128378</v>
      </c>
      <c r="G10" s="166"/>
      <c r="H10" s="167"/>
    </row>
    <row r="11" spans="1:8" x14ac:dyDescent="0.15">
      <c r="A11" s="148" t="s">
        <v>558</v>
      </c>
      <c r="B11" s="153"/>
      <c r="C11" s="154"/>
      <c r="D11" s="155">
        <v>1285387</v>
      </c>
      <c r="E11" s="156"/>
      <c r="F11" s="157">
        <v>282256</v>
      </c>
      <c r="G11" s="158"/>
      <c r="H11" s="159"/>
    </row>
    <row r="12" spans="1:8" x14ac:dyDescent="0.15">
      <c r="A12" s="160"/>
      <c r="B12" s="161"/>
      <c r="C12" s="168"/>
      <c r="D12" s="163">
        <v>166061</v>
      </c>
      <c r="E12" s="164"/>
      <c r="F12" s="165">
        <v>145453</v>
      </c>
      <c r="G12" s="166"/>
      <c r="H12" s="167"/>
    </row>
    <row r="13" spans="1:8" x14ac:dyDescent="0.15">
      <c r="A13" s="148"/>
      <c r="B13" s="153"/>
      <c r="C13" s="169"/>
      <c r="D13" s="170">
        <v>1554971</v>
      </c>
      <c r="E13" s="171"/>
      <c r="F13" s="172">
        <v>263157</v>
      </c>
      <c r="G13" s="173"/>
      <c r="H13" s="159"/>
    </row>
    <row r="14" spans="1:8" x14ac:dyDescent="0.15">
      <c r="A14" s="160"/>
      <c r="B14" s="161"/>
      <c r="C14" s="162"/>
      <c r="D14" s="163">
        <v>96282</v>
      </c>
      <c r="E14" s="164"/>
      <c r="F14" s="165">
        <v>130837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7.7</v>
      </c>
      <c r="C19" s="174">
        <f>ROUND(VALUE(SUBSTITUTE(実質収支比率等に係る経年分析!G$48,"▲","-")),2)</f>
        <v>13.66</v>
      </c>
      <c r="D19" s="174">
        <f>ROUND(VALUE(SUBSTITUTE(実質収支比率等に係る経年分析!H$48,"▲","-")),2)</f>
        <v>24.4</v>
      </c>
      <c r="E19" s="174">
        <f>ROUND(VALUE(SUBSTITUTE(実質収支比率等に係る経年分析!I$48,"▲","-")),2)</f>
        <v>22.64</v>
      </c>
      <c r="F19" s="174">
        <f>ROUND(VALUE(SUBSTITUTE(実質収支比率等に係る経年分析!J$48,"▲","-")),2)</f>
        <v>18.88</v>
      </c>
    </row>
    <row r="20" spans="1:11" x14ac:dyDescent="0.15">
      <c r="A20" s="174" t="s">
        <v>57</v>
      </c>
      <c r="B20" s="174">
        <f>ROUND(VALUE(SUBSTITUTE(実質収支比率等に係る経年分析!F$47,"▲","-")),2)</f>
        <v>28.84</v>
      </c>
      <c r="C20" s="174">
        <f>ROUND(VALUE(SUBSTITUTE(実質収支比率等に係る経年分析!G$47,"▲","-")),2)</f>
        <v>17.03</v>
      </c>
      <c r="D20" s="174">
        <f>ROUND(VALUE(SUBSTITUTE(実質収支比率等に係る経年分析!H$47,"▲","-")),2)</f>
        <v>16.96</v>
      </c>
      <c r="E20" s="174">
        <f>ROUND(VALUE(SUBSTITUTE(実質収支比率等に係る経年分析!I$47,"▲","-")),2)</f>
        <v>13.63</v>
      </c>
      <c r="F20" s="174">
        <f>ROUND(VALUE(SUBSTITUTE(実質収支比率等に係る経年分析!J$47,"▲","-")),2)</f>
        <v>15.26</v>
      </c>
    </row>
    <row r="21" spans="1:11" x14ac:dyDescent="0.15">
      <c r="A21" s="174" t="s">
        <v>58</v>
      </c>
      <c r="B21" s="174">
        <f>IF(ISNUMBER(VALUE(SUBSTITUTE(実質収支比率等に係る経年分析!F$49,"▲","-"))),ROUND(VALUE(SUBSTITUTE(実質収支比率等に係る経年分析!F$49,"▲","-")),2),NA())</f>
        <v>-3.03</v>
      </c>
      <c r="C21" s="174">
        <f>IF(ISNUMBER(VALUE(SUBSTITUTE(実質収支比率等に係る経年分析!G$49,"▲","-"))),ROUND(VALUE(SUBSTITUTE(実質収支比率等に係る経年分析!G$49,"▲","-")),2),NA())</f>
        <v>-7</v>
      </c>
      <c r="D21" s="174">
        <f>IF(ISNUMBER(VALUE(SUBSTITUTE(実質収支比率等に係る経年分析!H$49,"▲","-"))),ROUND(VALUE(SUBSTITUTE(実質収支比率等に係る経年分析!H$49,"▲","-")),2),NA())</f>
        <v>12.53</v>
      </c>
      <c r="E21" s="174">
        <f>IF(ISNUMBER(VALUE(SUBSTITUTE(実質収支比率等に係る経年分析!I$49,"▲","-"))),ROUND(VALUE(SUBSTITUTE(実質収支比率等に係る経年分析!I$49,"▲","-")),2),NA())</f>
        <v>-0.54</v>
      </c>
      <c r="F21" s="174">
        <f>IF(ISNUMBER(VALUE(SUBSTITUTE(実質収支比率等に係る経年分析!J$49,"▲","-"))),ROUND(VALUE(SUBSTITUTE(実質収支比率等に係る経年分析!J$49,"▲","-")),2),NA())</f>
        <v>-2.25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15">
      <c r="A32" s="175" t="str">
        <f>IF(連結実質赤字比率に係る赤字・黒字の構成分析!C$38="",NA(),連結実質赤字比率に係る赤字・黒字の構成分析!C$38)</f>
        <v>港湾整備事業特別会計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0.14000000000000001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0.34</v>
      </c>
    </row>
    <row r="33" spans="1:16" x14ac:dyDescent="0.15">
      <c r="A33" s="175" t="str">
        <f>IF(連結実質赤字比率に係る赤字・黒字の構成分析!C$37="",NA(),連結実質赤字比率に係る赤字・黒字の構成分析!C$37)</f>
        <v>農業集落排水事業特別会計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1.05</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7.69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13.66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24.4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22.64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18.87</v>
      </c>
    </row>
    <row r="35" spans="1:16" x14ac:dyDescent="0.15">
      <c r="A35" s="175" t="str">
        <f>IF(連結実質赤字比率に係る赤字・黒字の構成分析!C$35="",NA(),連結実質赤字比率に係る赤字・黒字の構成分析!C$35)</f>
        <v>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0.21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0.43</v>
      </c>
      <c r="J35" s="175">
        <f>IF(ROUND(VALUE(SUBSTITUTE(連結実質赤字比率に係る赤字・黒字の構成分析!J$35,"▲", "-")), 2) &lt; 0, ABS(ROUND(VALUE(SUBSTITUTE(連結実質赤字比率に係る赤字・黒字の構成分析!J$35,"▲", "-")), 2)), NA())</f>
        <v>0.26</v>
      </c>
      <c r="K35" s="175" t="e">
        <f>IF(ROUND(VALUE(SUBSTITUTE(連結実質赤字比率に係る赤字・黒字の構成分析!J$35,"▲", "-")), 2) &gt;= 0, ABS(ROUND(VALUE(SUBSTITUTE(連結実質赤字比率に係る赤字・黒字の構成分析!J$35,"▲", "-")), 2)), NA())</f>
        <v>#N/A</v>
      </c>
    </row>
    <row r="36" spans="1:16" x14ac:dyDescent="0.15">
      <c r="A36" s="175" t="str">
        <f>IF(連結実質赤字比率に係る赤字・黒字の構成分析!C$34="",NA(),連結実質赤字比率に係る赤字・黒字の構成分析!C$34)</f>
        <v>船舶運航事業特別会計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3.64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1.51</v>
      </c>
      <c r="F36" s="175">
        <f>IF(ROUND(VALUE(SUBSTITUTE(連結実質赤字比率に係る赤字・黒字の構成分析!H$34,"▲", "-")), 2) &lt; 0, ABS(ROUND(VALUE(SUBSTITUTE(連結実質赤字比率に係る赤字・黒字の構成分析!H$34,"▲", "-")), 2)), NA())</f>
        <v>1.7</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7.84</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5.2</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219</v>
      </c>
      <c r="E42" s="176"/>
      <c r="F42" s="176"/>
      <c r="G42" s="176">
        <f>'実質公債費比率（分子）の構造'!L$52</f>
        <v>213</v>
      </c>
      <c r="H42" s="176"/>
      <c r="I42" s="176"/>
      <c r="J42" s="176">
        <f>'実質公債費比率（分子）の構造'!M$52</f>
        <v>231</v>
      </c>
      <c r="K42" s="176"/>
      <c r="L42" s="176"/>
      <c r="M42" s="176">
        <f>'実質公債費比率（分子）の構造'!N$52</f>
        <v>278</v>
      </c>
      <c r="N42" s="176"/>
      <c r="O42" s="176"/>
      <c r="P42" s="176">
        <f>'実質公債費比率（分子）の構造'!O$52</f>
        <v>306</v>
      </c>
    </row>
    <row r="43" spans="1:16" x14ac:dyDescent="0.15">
      <c r="A43" s="176" t="s">
        <v>66</v>
      </c>
      <c r="B43" s="176">
        <f>'実質公債費比率（分子）の構造'!K$51</f>
        <v>1</v>
      </c>
      <c r="C43" s="176"/>
      <c r="D43" s="176"/>
      <c r="E43" s="176">
        <f>'実質公債費比率（分子）の構造'!L$51</f>
        <v>2</v>
      </c>
      <c r="F43" s="176"/>
      <c r="G43" s="176"/>
      <c r="H43" s="176">
        <f>'実質公債費比率（分子）の構造'!M$51</f>
        <v>1</v>
      </c>
      <c r="I43" s="176"/>
      <c r="J43" s="176"/>
      <c r="K43" s="176">
        <f>'実質公債費比率（分子）の構造'!N$51</f>
        <v>1</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v>
      </c>
      <c r="C45" s="176"/>
      <c r="D45" s="176"/>
      <c r="E45" s="176">
        <f>'実質公債費比率（分子）の構造'!L$49</f>
        <v>1</v>
      </c>
      <c r="F45" s="176"/>
      <c r="G45" s="176"/>
      <c r="H45" s="176">
        <f>'実質公債費比率（分子）の構造'!M$49</f>
        <v>0</v>
      </c>
      <c r="I45" s="176"/>
      <c r="J45" s="176"/>
      <c r="K45" s="176">
        <f>'実質公債費比率（分子）の構造'!N$49</f>
        <v>0</v>
      </c>
      <c r="L45" s="176"/>
      <c r="M45" s="176"/>
      <c r="N45" s="176">
        <f>'実質公債費比率（分子）の構造'!O$49</f>
        <v>1</v>
      </c>
      <c r="O45" s="176"/>
      <c r="P45" s="176"/>
    </row>
    <row r="46" spans="1:16" x14ac:dyDescent="0.15">
      <c r="A46" s="176" t="s">
        <v>69</v>
      </c>
      <c r="B46" s="176">
        <f>'実質公債費比率（分子）の構造'!K$48</f>
        <v>37</v>
      </c>
      <c r="C46" s="176"/>
      <c r="D46" s="176"/>
      <c r="E46" s="176">
        <f>'実質公債費比率（分子）の構造'!L$48</f>
        <v>45</v>
      </c>
      <c r="F46" s="176"/>
      <c r="G46" s="176"/>
      <c r="H46" s="176">
        <f>'実質公債費比率（分子）の構造'!M$48</f>
        <v>48</v>
      </c>
      <c r="I46" s="176"/>
      <c r="J46" s="176"/>
      <c r="K46" s="176">
        <f>'実質公債費比率（分子）の構造'!N$48</f>
        <v>46</v>
      </c>
      <c r="L46" s="176"/>
      <c r="M46" s="176"/>
      <c r="N46" s="176">
        <f>'実質公債費比率（分子）の構造'!O$48</f>
        <v>45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225</v>
      </c>
      <c r="C49" s="176"/>
      <c r="D49" s="176"/>
      <c r="E49" s="176">
        <f>'実質公債費比率（分子）の構造'!L$45</f>
        <v>210</v>
      </c>
      <c r="F49" s="176"/>
      <c r="G49" s="176"/>
      <c r="H49" s="176">
        <f>'実質公債費比率（分子）の構造'!M$45</f>
        <v>200</v>
      </c>
      <c r="I49" s="176"/>
      <c r="J49" s="176"/>
      <c r="K49" s="176">
        <f>'実質公債費比率（分子）の構造'!N$45</f>
        <v>268</v>
      </c>
      <c r="L49" s="176"/>
      <c r="M49" s="176"/>
      <c r="N49" s="176">
        <f>'実質公債費比率（分子）の構造'!O$45</f>
        <v>313</v>
      </c>
      <c r="O49" s="176"/>
      <c r="P49" s="176"/>
    </row>
    <row r="50" spans="1:16" x14ac:dyDescent="0.15">
      <c r="A50" s="176" t="s">
        <v>73</v>
      </c>
      <c r="B50" s="176" t="e">
        <f>NA()</f>
        <v>#N/A</v>
      </c>
      <c r="C50" s="176">
        <f>IF(ISNUMBER('実質公債費比率（分子）の構造'!K$53),'実質公債費比率（分子）の構造'!K$53,NA())</f>
        <v>45</v>
      </c>
      <c r="D50" s="176" t="e">
        <f>NA()</f>
        <v>#N/A</v>
      </c>
      <c r="E50" s="176" t="e">
        <f>NA()</f>
        <v>#N/A</v>
      </c>
      <c r="F50" s="176">
        <f>IF(ISNUMBER('実質公債費比率（分子）の構造'!L$53),'実質公債費比率（分子）の構造'!L$53,NA())</f>
        <v>45</v>
      </c>
      <c r="G50" s="176" t="e">
        <f>NA()</f>
        <v>#N/A</v>
      </c>
      <c r="H50" s="176" t="e">
        <f>NA()</f>
        <v>#N/A</v>
      </c>
      <c r="I50" s="176">
        <f>IF(ISNUMBER('実質公債費比率（分子）の構造'!M$53),'実質公債費比率（分子）の構造'!M$53,NA())</f>
        <v>18</v>
      </c>
      <c r="J50" s="176" t="e">
        <f>NA()</f>
        <v>#N/A</v>
      </c>
      <c r="K50" s="176" t="e">
        <f>NA()</f>
        <v>#N/A</v>
      </c>
      <c r="L50" s="176">
        <f>IF(ISNUMBER('実質公債費比率（分子）の構造'!N$53),'実質公債費比率（分子）の構造'!N$53,NA())</f>
        <v>37</v>
      </c>
      <c r="M50" s="176" t="e">
        <f>NA()</f>
        <v>#N/A</v>
      </c>
      <c r="N50" s="176" t="e">
        <f>NA()</f>
        <v>#N/A</v>
      </c>
      <c r="O50" s="176">
        <f>IF(ISNUMBER('実質公債費比率（分子）の構造'!O$53),'実質公債費比率（分子）の構造'!O$53,NA())</f>
        <v>53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2257</v>
      </c>
      <c r="E56" s="175"/>
      <c r="F56" s="175"/>
      <c r="G56" s="175">
        <f>'将来負担比率（分子）の構造'!J$52</f>
        <v>2384</v>
      </c>
      <c r="H56" s="175"/>
      <c r="I56" s="175"/>
      <c r="J56" s="175">
        <f>'将来負担比率（分子）の構造'!K$52</f>
        <v>2561</v>
      </c>
      <c r="K56" s="175"/>
      <c r="L56" s="175"/>
      <c r="M56" s="175">
        <f>'将来負担比率（分子）の構造'!L$52</f>
        <v>2598</v>
      </c>
      <c r="N56" s="175"/>
      <c r="O56" s="175"/>
      <c r="P56" s="175">
        <f>'将来負担比率（分子）の構造'!M$52</f>
        <v>2680</v>
      </c>
    </row>
    <row r="57" spans="1:16" x14ac:dyDescent="0.15">
      <c r="A57" s="175" t="s">
        <v>44</v>
      </c>
      <c r="B57" s="175"/>
      <c r="C57" s="175"/>
      <c r="D57" s="175">
        <f>'将来負担比率（分子）の構造'!I$51</f>
        <v>161</v>
      </c>
      <c r="E57" s="175"/>
      <c r="F57" s="175"/>
      <c r="G57" s="175">
        <f>'将来負担比率（分子）の構造'!J$51</f>
        <v>141</v>
      </c>
      <c r="H57" s="175"/>
      <c r="I57" s="175"/>
      <c r="J57" s="175">
        <f>'将来負担比率（分子）の構造'!K$51</f>
        <v>138</v>
      </c>
      <c r="K57" s="175"/>
      <c r="L57" s="175"/>
      <c r="M57" s="175">
        <f>'将来負担比率（分子）の構造'!L$51</f>
        <v>154</v>
      </c>
      <c r="N57" s="175"/>
      <c r="O57" s="175"/>
      <c r="P57" s="175">
        <f>'将来負担比率（分子）の構造'!M$51</f>
        <v>172</v>
      </c>
    </row>
    <row r="58" spans="1:16" x14ac:dyDescent="0.15">
      <c r="A58" s="175" t="s">
        <v>43</v>
      </c>
      <c r="B58" s="175"/>
      <c r="C58" s="175"/>
      <c r="D58" s="175">
        <f>'将来負担比率（分子）の構造'!I$50</f>
        <v>378</v>
      </c>
      <c r="E58" s="175"/>
      <c r="F58" s="175"/>
      <c r="G58" s="175">
        <f>'将来負担比率（分子）の構造'!J$50</f>
        <v>231</v>
      </c>
      <c r="H58" s="175"/>
      <c r="I58" s="175"/>
      <c r="J58" s="175">
        <f>'将来負担比率（分子）の構造'!K$50</f>
        <v>243</v>
      </c>
      <c r="K58" s="175"/>
      <c r="L58" s="175"/>
      <c r="M58" s="175">
        <f>'将来負担比率（分子）の構造'!L$50</f>
        <v>260</v>
      </c>
      <c r="N58" s="175"/>
      <c r="O58" s="175"/>
      <c r="P58" s="175">
        <f>'将来負担比率（分子）の構造'!M$50</f>
        <v>237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69</v>
      </c>
      <c r="C62" s="175"/>
      <c r="D62" s="175"/>
      <c r="E62" s="175">
        <f>'将来負担比率（分子）の構造'!J$45</f>
        <v>40</v>
      </c>
      <c r="F62" s="175"/>
      <c r="G62" s="175"/>
      <c r="H62" s="175">
        <f>'将来負担比率（分子）の構造'!K$45</f>
        <v>26</v>
      </c>
      <c r="I62" s="175"/>
      <c r="J62" s="175"/>
      <c r="K62" s="175">
        <f>'将来負担比率（分子）の構造'!L$45</f>
        <v>4</v>
      </c>
      <c r="L62" s="175"/>
      <c r="M62" s="175"/>
      <c r="N62" s="175" t="str">
        <f>'将来負担比率（分子）の構造'!M$45</f>
        <v>-</v>
      </c>
      <c r="O62" s="175"/>
      <c r="P62" s="175"/>
    </row>
    <row r="63" spans="1:16" x14ac:dyDescent="0.15">
      <c r="A63" s="175" t="s">
        <v>36</v>
      </c>
      <c r="B63" s="175">
        <f>'将来負担比率（分子）の構造'!I$44</f>
        <v>4</v>
      </c>
      <c r="C63" s="175"/>
      <c r="D63" s="175"/>
      <c r="E63" s="175">
        <f>'将来負担比率（分子）の構造'!J$44</f>
        <v>3</v>
      </c>
      <c r="F63" s="175"/>
      <c r="G63" s="175"/>
      <c r="H63" s="175">
        <f>'将来負担比率（分子）の構造'!K$44</f>
        <v>3</v>
      </c>
      <c r="I63" s="175"/>
      <c r="J63" s="175"/>
      <c r="K63" s="175">
        <f>'将来負担比率（分子）の構造'!L$44</f>
        <v>2</v>
      </c>
      <c r="L63" s="175"/>
      <c r="M63" s="175"/>
      <c r="N63" s="175">
        <f>'将来負担比率（分子）の構造'!M$44</f>
        <v>1</v>
      </c>
      <c r="O63" s="175"/>
      <c r="P63" s="175"/>
    </row>
    <row r="64" spans="1:16" x14ac:dyDescent="0.15">
      <c r="A64" s="175" t="s">
        <v>35</v>
      </c>
      <c r="B64" s="175">
        <f>'将来負担比率（分子）の構造'!I$43</f>
        <v>286</v>
      </c>
      <c r="C64" s="175"/>
      <c r="D64" s="175"/>
      <c r="E64" s="175">
        <f>'将来負担比率（分子）の構造'!J$43</f>
        <v>384</v>
      </c>
      <c r="F64" s="175"/>
      <c r="G64" s="175"/>
      <c r="H64" s="175">
        <f>'将来負担比率（分子）の構造'!K$43</f>
        <v>539</v>
      </c>
      <c r="I64" s="175"/>
      <c r="J64" s="175"/>
      <c r="K64" s="175">
        <f>'将来負担比率（分子）の構造'!L$43</f>
        <v>532</v>
      </c>
      <c r="L64" s="175"/>
      <c r="M64" s="175"/>
      <c r="N64" s="175">
        <f>'将来負担比率（分子）の構造'!M$43</f>
        <v>575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2929</v>
      </c>
      <c r="C66" s="175"/>
      <c r="D66" s="175"/>
      <c r="E66" s="175">
        <f>'将来負担比率（分子）の構造'!J$41</f>
        <v>3085</v>
      </c>
      <c r="F66" s="175"/>
      <c r="G66" s="175"/>
      <c r="H66" s="175">
        <f>'将来負担比率（分子）の構造'!K$41</f>
        <v>3404</v>
      </c>
      <c r="I66" s="175"/>
      <c r="J66" s="175"/>
      <c r="K66" s="175">
        <f>'将来負担比率（分子）の構造'!L$41</f>
        <v>3463</v>
      </c>
      <c r="L66" s="175"/>
      <c r="M66" s="175"/>
      <c r="N66" s="175">
        <f>'将来負担比率（分子）の構造'!M$41</f>
        <v>3587</v>
      </c>
      <c r="O66" s="175"/>
      <c r="P66" s="175"/>
    </row>
    <row r="67" spans="1:16" x14ac:dyDescent="0.15">
      <c r="A67" s="175" t="s">
        <v>77</v>
      </c>
      <c r="B67" s="175" t="e">
        <f>NA()</f>
        <v>#N/A</v>
      </c>
      <c r="C67" s="175">
        <f>IF(ISNUMBER('将来負担比率（分子）の構造'!I$53), IF('将来負担比率（分子）の構造'!I$53 &lt; 0, 0, '将来負担比率（分子）の構造'!I$53), NA())</f>
        <v>493</v>
      </c>
      <c r="D67" s="175" t="e">
        <f>NA()</f>
        <v>#N/A</v>
      </c>
      <c r="E67" s="175" t="e">
        <f>NA()</f>
        <v>#N/A</v>
      </c>
      <c r="F67" s="175">
        <f>IF(ISNUMBER('将来負担比率（分子）の構造'!J$53), IF('将来負担比率（分子）の構造'!J$53 &lt; 0, 0, '将来負担比率（分子）の構造'!J$53), NA())</f>
        <v>756</v>
      </c>
      <c r="G67" s="175" t="e">
        <f>NA()</f>
        <v>#N/A</v>
      </c>
      <c r="H67" s="175" t="e">
        <f>NA()</f>
        <v>#N/A</v>
      </c>
      <c r="I67" s="175">
        <f>IF(ISNUMBER('将来負担比率（分子）の構造'!K$53), IF('将来負担比率（分子）の構造'!K$53 &lt; 0, 0, '将来負担比率（分子）の構造'!K$53), NA())</f>
        <v>1029</v>
      </c>
      <c r="J67" s="175" t="e">
        <f>NA()</f>
        <v>#N/A</v>
      </c>
      <c r="K67" s="175" t="e">
        <f>NA()</f>
        <v>#N/A</v>
      </c>
      <c r="L67" s="175">
        <f>IF(ISNUMBER('将来負担比率（分子）の構造'!L$53), IF('将来負担比率（分子）の構造'!L$53 &lt; 0, 0, '将来負担比率（分子）の構造'!L$53), NA())</f>
        <v>989</v>
      </c>
      <c r="M67" s="175" t="e">
        <f>NA()</f>
        <v>#N/A</v>
      </c>
      <c r="N67" s="175" t="e">
        <f>NA()</f>
        <v>#N/A</v>
      </c>
      <c r="O67" s="175">
        <f>IF(ISNUMBER('将来負担比率（分子）の構造'!M$53), IF('将来負担比率（分子）の構造'!M$53 &lt; 0, 0, '将来負担比率（分子）の構造'!M$53), NA())</f>
        <v>1073</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197</v>
      </c>
      <c r="C72" s="179">
        <f>基金残高に係る経年分析!G55</f>
        <v>178</v>
      </c>
      <c r="D72" s="179">
        <f>基金残高に係る経年分析!H55</f>
        <v>199</v>
      </c>
    </row>
    <row r="73" spans="1:16" x14ac:dyDescent="0.15">
      <c r="A73" s="178" t="s">
        <v>80</v>
      </c>
      <c r="B73" s="179">
        <f>基金残高に係る経年分析!F56</f>
        <v>30</v>
      </c>
      <c r="C73" s="179">
        <f>基金残高に係る経年分析!G56</f>
        <v>66</v>
      </c>
      <c r="D73" s="179">
        <f>基金残高に係る経年分析!H56</f>
        <v>36</v>
      </c>
    </row>
    <row r="74" spans="1:16" x14ac:dyDescent="0.15">
      <c r="A74" s="178" t="s">
        <v>81</v>
      </c>
      <c r="B74" s="179">
        <f>基金残高に係る経年分析!F57</f>
        <v>48</v>
      </c>
      <c r="C74" s="179">
        <f>基金残高に係る経年分析!G57</f>
        <v>39</v>
      </c>
      <c r="D74" s="179">
        <f>基金残高に係る経年分析!H57</f>
        <v>131</v>
      </c>
    </row>
  </sheetData>
  <sheetProtection algorithmName="SHA-512" hashValue="KN9mWfEdNn6XAHkDAD1YhBjQMQPX7xcXp3VTHldkXT2F2UpBlX4z8Fae7/D9sLOwfqAQpiAhJoE+aQW9ZQL8lg==" saltValue="XjJi7J57263NM3ZixmeL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93793</v>
      </c>
      <c r="S5" s="613"/>
      <c r="T5" s="613"/>
      <c r="U5" s="613"/>
      <c r="V5" s="613"/>
      <c r="W5" s="613"/>
      <c r="X5" s="613"/>
      <c r="Y5" s="614"/>
      <c r="Z5" s="615">
        <v>2.2000000000000002</v>
      </c>
      <c r="AA5" s="615"/>
      <c r="AB5" s="615"/>
      <c r="AC5" s="615"/>
      <c r="AD5" s="616">
        <v>93793</v>
      </c>
      <c r="AE5" s="616"/>
      <c r="AF5" s="616"/>
      <c r="AG5" s="616"/>
      <c r="AH5" s="616"/>
      <c r="AI5" s="616"/>
      <c r="AJ5" s="616"/>
      <c r="AK5" s="616"/>
      <c r="AL5" s="617">
        <v>7</v>
      </c>
      <c r="AM5" s="618"/>
      <c r="AN5" s="618"/>
      <c r="AO5" s="619"/>
      <c r="AP5" s="609" t="s">
        <v>233</v>
      </c>
      <c r="AQ5" s="610"/>
      <c r="AR5" s="610"/>
      <c r="AS5" s="610"/>
      <c r="AT5" s="610"/>
      <c r="AU5" s="610"/>
      <c r="AV5" s="610"/>
      <c r="AW5" s="610"/>
      <c r="AX5" s="610"/>
      <c r="AY5" s="610"/>
      <c r="AZ5" s="610"/>
      <c r="BA5" s="610"/>
      <c r="BB5" s="610"/>
      <c r="BC5" s="610"/>
      <c r="BD5" s="610"/>
      <c r="BE5" s="610"/>
      <c r="BF5" s="611"/>
      <c r="BG5" s="623">
        <v>90575</v>
      </c>
      <c r="BH5" s="624"/>
      <c r="BI5" s="624"/>
      <c r="BJ5" s="624"/>
      <c r="BK5" s="624"/>
      <c r="BL5" s="624"/>
      <c r="BM5" s="624"/>
      <c r="BN5" s="625"/>
      <c r="BO5" s="626">
        <v>96.6</v>
      </c>
      <c r="BP5" s="626"/>
      <c r="BQ5" s="626"/>
      <c r="BR5" s="626"/>
      <c r="BS5" s="627" t="s">
        <v>234</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226</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15">
      <c r="B6" s="620" t="s">
        <v>238</v>
      </c>
      <c r="C6" s="621"/>
      <c r="D6" s="621"/>
      <c r="E6" s="621"/>
      <c r="F6" s="621"/>
      <c r="G6" s="621"/>
      <c r="H6" s="621"/>
      <c r="I6" s="621"/>
      <c r="J6" s="621"/>
      <c r="K6" s="621"/>
      <c r="L6" s="621"/>
      <c r="M6" s="621"/>
      <c r="N6" s="621"/>
      <c r="O6" s="621"/>
      <c r="P6" s="621"/>
      <c r="Q6" s="622"/>
      <c r="R6" s="623">
        <v>19135</v>
      </c>
      <c r="S6" s="624"/>
      <c r="T6" s="624"/>
      <c r="U6" s="624"/>
      <c r="V6" s="624"/>
      <c r="W6" s="624"/>
      <c r="X6" s="624"/>
      <c r="Y6" s="625"/>
      <c r="Z6" s="626">
        <v>0.4</v>
      </c>
      <c r="AA6" s="626"/>
      <c r="AB6" s="626"/>
      <c r="AC6" s="626"/>
      <c r="AD6" s="627">
        <v>19135</v>
      </c>
      <c r="AE6" s="627"/>
      <c r="AF6" s="627"/>
      <c r="AG6" s="627"/>
      <c r="AH6" s="627"/>
      <c r="AI6" s="627"/>
      <c r="AJ6" s="627"/>
      <c r="AK6" s="627"/>
      <c r="AL6" s="628">
        <v>1.4</v>
      </c>
      <c r="AM6" s="629"/>
      <c r="AN6" s="629"/>
      <c r="AO6" s="630"/>
      <c r="AP6" s="620" t="s">
        <v>239</v>
      </c>
      <c r="AQ6" s="621"/>
      <c r="AR6" s="621"/>
      <c r="AS6" s="621"/>
      <c r="AT6" s="621"/>
      <c r="AU6" s="621"/>
      <c r="AV6" s="621"/>
      <c r="AW6" s="621"/>
      <c r="AX6" s="621"/>
      <c r="AY6" s="621"/>
      <c r="AZ6" s="621"/>
      <c r="BA6" s="621"/>
      <c r="BB6" s="621"/>
      <c r="BC6" s="621"/>
      <c r="BD6" s="621"/>
      <c r="BE6" s="621"/>
      <c r="BF6" s="622"/>
      <c r="BG6" s="623">
        <v>90575</v>
      </c>
      <c r="BH6" s="624"/>
      <c r="BI6" s="624"/>
      <c r="BJ6" s="624"/>
      <c r="BK6" s="624"/>
      <c r="BL6" s="624"/>
      <c r="BM6" s="624"/>
      <c r="BN6" s="625"/>
      <c r="BO6" s="626">
        <v>96.6</v>
      </c>
      <c r="BP6" s="626"/>
      <c r="BQ6" s="626"/>
      <c r="BR6" s="626"/>
      <c r="BS6" s="627" t="s">
        <v>130</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44846</v>
      </c>
      <c r="CS6" s="624"/>
      <c r="CT6" s="624"/>
      <c r="CU6" s="624"/>
      <c r="CV6" s="624"/>
      <c r="CW6" s="624"/>
      <c r="CX6" s="624"/>
      <c r="CY6" s="625"/>
      <c r="CZ6" s="617">
        <v>1.1000000000000001</v>
      </c>
      <c r="DA6" s="618"/>
      <c r="DB6" s="618"/>
      <c r="DC6" s="634"/>
      <c r="DD6" s="632" t="s">
        <v>130</v>
      </c>
      <c r="DE6" s="624"/>
      <c r="DF6" s="624"/>
      <c r="DG6" s="624"/>
      <c r="DH6" s="624"/>
      <c r="DI6" s="624"/>
      <c r="DJ6" s="624"/>
      <c r="DK6" s="624"/>
      <c r="DL6" s="624"/>
      <c r="DM6" s="624"/>
      <c r="DN6" s="624"/>
      <c r="DO6" s="624"/>
      <c r="DP6" s="625"/>
      <c r="DQ6" s="632">
        <v>44846</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20</v>
      </c>
      <c r="S7" s="624"/>
      <c r="T7" s="624"/>
      <c r="U7" s="624"/>
      <c r="V7" s="624"/>
      <c r="W7" s="624"/>
      <c r="X7" s="624"/>
      <c r="Y7" s="625"/>
      <c r="Z7" s="626">
        <v>0</v>
      </c>
      <c r="AA7" s="626"/>
      <c r="AB7" s="626"/>
      <c r="AC7" s="626"/>
      <c r="AD7" s="627">
        <v>20</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44672</v>
      </c>
      <c r="BH7" s="624"/>
      <c r="BI7" s="624"/>
      <c r="BJ7" s="624"/>
      <c r="BK7" s="624"/>
      <c r="BL7" s="624"/>
      <c r="BM7" s="624"/>
      <c r="BN7" s="625"/>
      <c r="BO7" s="626">
        <v>47.6</v>
      </c>
      <c r="BP7" s="626"/>
      <c r="BQ7" s="626"/>
      <c r="BR7" s="626"/>
      <c r="BS7" s="627" t="s">
        <v>130</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997186</v>
      </c>
      <c r="CS7" s="624"/>
      <c r="CT7" s="624"/>
      <c r="CU7" s="624"/>
      <c r="CV7" s="624"/>
      <c r="CW7" s="624"/>
      <c r="CX7" s="624"/>
      <c r="CY7" s="625"/>
      <c r="CZ7" s="626">
        <v>24.6</v>
      </c>
      <c r="DA7" s="626"/>
      <c r="DB7" s="626"/>
      <c r="DC7" s="626"/>
      <c r="DD7" s="632">
        <v>245745</v>
      </c>
      <c r="DE7" s="624"/>
      <c r="DF7" s="624"/>
      <c r="DG7" s="624"/>
      <c r="DH7" s="624"/>
      <c r="DI7" s="624"/>
      <c r="DJ7" s="624"/>
      <c r="DK7" s="624"/>
      <c r="DL7" s="624"/>
      <c r="DM7" s="624"/>
      <c r="DN7" s="624"/>
      <c r="DO7" s="624"/>
      <c r="DP7" s="625"/>
      <c r="DQ7" s="632">
        <v>644562</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180</v>
      </c>
      <c r="S8" s="624"/>
      <c r="T8" s="624"/>
      <c r="U8" s="624"/>
      <c r="V8" s="624"/>
      <c r="W8" s="624"/>
      <c r="X8" s="624"/>
      <c r="Y8" s="625"/>
      <c r="Z8" s="626">
        <v>0</v>
      </c>
      <c r="AA8" s="626"/>
      <c r="AB8" s="626"/>
      <c r="AC8" s="626"/>
      <c r="AD8" s="627">
        <v>180</v>
      </c>
      <c r="AE8" s="627"/>
      <c r="AF8" s="627"/>
      <c r="AG8" s="627"/>
      <c r="AH8" s="627"/>
      <c r="AI8" s="627"/>
      <c r="AJ8" s="627"/>
      <c r="AK8" s="627"/>
      <c r="AL8" s="628">
        <v>0</v>
      </c>
      <c r="AM8" s="629"/>
      <c r="AN8" s="629"/>
      <c r="AO8" s="630"/>
      <c r="AP8" s="620" t="s">
        <v>245</v>
      </c>
      <c r="AQ8" s="621"/>
      <c r="AR8" s="621"/>
      <c r="AS8" s="621"/>
      <c r="AT8" s="621"/>
      <c r="AU8" s="621"/>
      <c r="AV8" s="621"/>
      <c r="AW8" s="621"/>
      <c r="AX8" s="621"/>
      <c r="AY8" s="621"/>
      <c r="AZ8" s="621"/>
      <c r="BA8" s="621"/>
      <c r="BB8" s="621"/>
      <c r="BC8" s="621"/>
      <c r="BD8" s="621"/>
      <c r="BE8" s="621"/>
      <c r="BF8" s="622"/>
      <c r="BG8" s="623">
        <v>1615</v>
      </c>
      <c r="BH8" s="624"/>
      <c r="BI8" s="624"/>
      <c r="BJ8" s="624"/>
      <c r="BK8" s="624"/>
      <c r="BL8" s="624"/>
      <c r="BM8" s="624"/>
      <c r="BN8" s="625"/>
      <c r="BO8" s="626">
        <v>1.7</v>
      </c>
      <c r="BP8" s="626"/>
      <c r="BQ8" s="626"/>
      <c r="BR8" s="626"/>
      <c r="BS8" s="627" t="s">
        <v>234</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389839</v>
      </c>
      <c r="CS8" s="624"/>
      <c r="CT8" s="624"/>
      <c r="CU8" s="624"/>
      <c r="CV8" s="624"/>
      <c r="CW8" s="624"/>
      <c r="CX8" s="624"/>
      <c r="CY8" s="625"/>
      <c r="CZ8" s="626">
        <v>9.6</v>
      </c>
      <c r="DA8" s="626"/>
      <c r="DB8" s="626"/>
      <c r="DC8" s="626"/>
      <c r="DD8" s="632">
        <v>2497</v>
      </c>
      <c r="DE8" s="624"/>
      <c r="DF8" s="624"/>
      <c r="DG8" s="624"/>
      <c r="DH8" s="624"/>
      <c r="DI8" s="624"/>
      <c r="DJ8" s="624"/>
      <c r="DK8" s="624"/>
      <c r="DL8" s="624"/>
      <c r="DM8" s="624"/>
      <c r="DN8" s="624"/>
      <c r="DO8" s="624"/>
      <c r="DP8" s="625"/>
      <c r="DQ8" s="632">
        <v>227418</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176</v>
      </c>
      <c r="S9" s="624"/>
      <c r="T9" s="624"/>
      <c r="U9" s="624"/>
      <c r="V9" s="624"/>
      <c r="W9" s="624"/>
      <c r="X9" s="624"/>
      <c r="Y9" s="625"/>
      <c r="Z9" s="626">
        <v>0</v>
      </c>
      <c r="AA9" s="626"/>
      <c r="AB9" s="626"/>
      <c r="AC9" s="626"/>
      <c r="AD9" s="627">
        <v>176</v>
      </c>
      <c r="AE9" s="627"/>
      <c r="AF9" s="627"/>
      <c r="AG9" s="627"/>
      <c r="AH9" s="627"/>
      <c r="AI9" s="627"/>
      <c r="AJ9" s="627"/>
      <c r="AK9" s="627"/>
      <c r="AL9" s="628">
        <v>0</v>
      </c>
      <c r="AM9" s="629"/>
      <c r="AN9" s="629"/>
      <c r="AO9" s="630"/>
      <c r="AP9" s="620" t="s">
        <v>248</v>
      </c>
      <c r="AQ9" s="621"/>
      <c r="AR9" s="621"/>
      <c r="AS9" s="621"/>
      <c r="AT9" s="621"/>
      <c r="AU9" s="621"/>
      <c r="AV9" s="621"/>
      <c r="AW9" s="621"/>
      <c r="AX9" s="621"/>
      <c r="AY9" s="621"/>
      <c r="AZ9" s="621"/>
      <c r="BA9" s="621"/>
      <c r="BB9" s="621"/>
      <c r="BC9" s="621"/>
      <c r="BD9" s="621"/>
      <c r="BE9" s="621"/>
      <c r="BF9" s="622"/>
      <c r="BG9" s="623">
        <v>38655</v>
      </c>
      <c r="BH9" s="624"/>
      <c r="BI9" s="624"/>
      <c r="BJ9" s="624"/>
      <c r="BK9" s="624"/>
      <c r="BL9" s="624"/>
      <c r="BM9" s="624"/>
      <c r="BN9" s="625"/>
      <c r="BO9" s="626">
        <v>41.2</v>
      </c>
      <c r="BP9" s="626"/>
      <c r="BQ9" s="626"/>
      <c r="BR9" s="626"/>
      <c r="BS9" s="627" t="s">
        <v>130</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238147</v>
      </c>
      <c r="CS9" s="624"/>
      <c r="CT9" s="624"/>
      <c r="CU9" s="624"/>
      <c r="CV9" s="624"/>
      <c r="CW9" s="624"/>
      <c r="CX9" s="624"/>
      <c r="CY9" s="625"/>
      <c r="CZ9" s="626">
        <v>5.9</v>
      </c>
      <c r="DA9" s="626"/>
      <c r="DB9" s="626"/>
      <c r="DC9" s="626"/>
      <c r="DD9" s="632">
        <v>29851</v>
      </c>
      <c r="DE9" s="624"/>
      <c r="DF9" s="624"/>
      <c r="DG9" s="624"/>
      <c r="DH9" s="624"/>
      <c r="DI9" s="624"/>
      <c r="DJ9" s="624"/>
      <c r="DK9" s="624"/>
      <c r="DL9" s="624"/>
      <c r="DM9" s="624"/>
      <c r="DN9" s="624"/>
      <c r="DO9" s="624"/>
      <c r="DP9" s="625"/>
      <c r="DQ9" s="632">
        <v>174940</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251</v>
      </c>
      <c r="S10" s="624"/>
      <c r="T10" s="624"/>
      <c r="U10" s="624"/>
      <c r="V10" s="624"/>
      <c r="W10" s="624"/>
      <c r="X10" s="624"/>
      <c r="Y10" s="625"/>
      <c r="Z10" s="626" t="s">
        <v>251</v>
      </c>
      <c r="AA10" s="626"/>
      <c r="AB10" s="626"/>
      <c r="AC10" s="626"/>
      <c r="AD10" s="627" t="s">
        <v>251</v>
      </c>
      <c r="AE10" s="627"/>
      <c r="AF10" s="627"/>
      <c r="AG10" s="627"/>
      <c r="AH10" s="627"/>
      <c r="AI10" s="627"/>
      <c r="AJ10" s="627"/>
      <c r="AK10" s="627"/>
      <c r="AL10" s="628" t="s">
        <v>130</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3175</v>
      </c>
      <c r="BH10" s="624"/>
      <c r="BI10" s="624"/>
      <c r="BJ10" s="624"/>
      <c r="BK10" s="624"/>
      <c r="BL10" s="624"/>
      <c r="BM10" s="624"/>
      <c r="BN10" s="625"/>
      <c r="BO10" s="626">
        <v>3.4</v>
      </c>
      <c r="BP10" s="626"/>
      <c r="BQ10" s="626"/>
      <c r="BR10" s="626"/>
      <c r="BS10" s="627" t="s">
        <v>130</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t="s">
        <v>234</v>
      </c>
      <c r="CS10" s="624"/>
      <c r="CT10" s="624"/>
      <c r="CU10" s="624"/>
      <c r="CV10" s="624"/>
      <c r="CW10" s="624"/>
      <c r="CX10" s="624"/>
      <c r="CY10" s="625"/>
      <c r="CZ10" s="626" t="s">
        <v>130</v>
      </c>
      <c r="DA10" s="626"/>
      <c r="DB10" s="626"/>
      <c r="DC10" s="626"/>
      <c r="DD10" s="632" t="s">
        <v>234</v>
      </c>
      <c r="DE10" s="624"/>
      <c r="DF10" s="624"/>
      <c r="DG10" s="624"/>
      <c r="DH10" s="624"/>
      <c r="DI10" s="624"/>
      <c r="DJ10" s="624"/>
      <c r="DK10" s="624"/>
      <c r="DL10" s="624"/>
      <c r="DM10" s="624"/>
      <c r="DN10" s="624"/>
      <c r="DO10" s="624"/>
      <c r="DP10" s="625"/>
      <c r="DQ10" s="632" t="s">
        <v>130</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26988</v>
      </c>
      <c r="S11" s="624"/>
      <c r="T11" s="624"/>
      <c r="U11" s="624"/>
      <c r="V11" s="624"/>
      <c r="W11" s="624"/>
      <c r="X11" s="624"/>
      <c r="Y11" s="625"/>
      <c r="Z11" s="628">
        <v>0.6</v>
      </c>
      <c r="AA11" s="629"/>
      <c r="AB11" s="629"/>
      <c r="AC11" s="635"/>
      <c r="AD11" s="632">
        <v>26988</v>
      </c>
      <c r="AE11" s="624"/>
      <c r="AF11" s="624"/>
      <c r="AG11" s="624"/>
      <c r="AH11" s="624"/>
      <c r="AI11" s="624"/>
      <c r="AJ11" s="624"/>
      <c r="AK11" s="625"/>
      <c r="AL11" s="628">
        <v>2</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1227</v>
      </c>
      <c r="BH11" s="624"/>
      <c r="BI11" s="624"/>
      <c r="BJ11" s="624"/>
      <c r="BK11" s="624"/>
      <c r="BL11" s="624"/>
      <c r="BM11" s="624"/>
      <c r="BN11" s="625"/>
      <c r="BO11" s="626">
        <v>1.3</v>
      </c>
      <c r="BP11" s="626"/>
      <c r="BQ11" s="626"/>
      <c r="BR11" s="626"/>
      <c r="BS11" s="627" t="s">
        <v>130</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825995</v>
      </c>
      <c r="CS11" s="624"/>
      <c r="CT11" s="624"/>
      <c r="CU11" s="624"/>
      <c r="CV11" s="624"/>
      <c r="CW11" s="624"/>
      <c r="CX11" s="624"/>
      <c r="CY11" s="625"/>
      <c r="CZ11" s="626">
        <v>20.399999999999999</v>
      </c>
      <c r="DA11" s="626"/>
      <c r="DB11" s="626"/>
      <c r="DC11" s="626"/>
      <c r="DD11" s="632">
        <v>605990</v>
      </c>
      <c r="DE11" s="624"/>
      <c r="DF11" s="624"/>
      <c r="DG11" s="624"/>
      <c r="DH11" s="624"/>
      <c r="DI11" s="624"/>
      <c r="DJ11" s="624"/>
      <c r="DK11" s="624"/>
      <c r="DL11" s="624"/>
      <c r="DM11" s="624"/>
      <c r="DN11" s="624"/>
      <c r="DO11" s="624"/>
      <c r="DP11" s="625"/>
      <c r="DQ11" s="632">
        <v>200620</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130</v>
      </c>
      <c r="AA12" s="626"/>
      <c r="AB12" s="626"/>
      <c r="AC12" s="626"/>
      <c r="AD12" s="627" t="s">
        <v>130</v>
      </c>
      <c r="AE12" s="627"/>
      <c r="AF12" s="627"/>
      <c r="AG12" s="627"/>
      <c r="AH12" s="627"/>
      <c r="AI12" s="627"/>
      <c r="AJ12" s="627"/>
      <c r="AK12" s="627"/>
      <c r="AL12" s="628" t="s">
        <v>130</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33035</v>
      </c>
      <c r="BH12" s="624"/>
      <c r="BI12" s="624"/>
      <c r="BJ12" s="624"/>
      <c r="BK12" s="624"/>
      <c r="BL12" s="624"/>
      <c r="BM12" s="624"/>
      <c r="BN12" s="625"/>
      <c r="BO12" s="626">
        <v>35.200000000000003</v>
      </c>
      <c r="BP12" s="626"/>
      <c r="BQ12" s="626"/>
      <c r="BR12" s="626"/>
      <c r="BS12" s="627" t="s">
        <v>130</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143265</v>
      </c>
      <c r="CS12" s="624"/>
      <c r="CT12" s="624"/>
      <c r="CU12" s="624"/>
      <c r="CV12" s="624"/>
      <c r="CW12" s="624"/>
      <c r="CX12" s="624"/>
      <c r="CY12" s="625"/>
      <c r="CZ12" s="626">
        <v>3.5</v>
      </c>
      <c r="DA12" s="626"/>
      <c r="DB12" s="626"/>
      <c r="DC12" s="626"/>
      <c r="DD12" s="632">
        <v>41174</v>
      </c>
      <c r="DE12" s="624"/>
      <c r="DF12" s="624"/>
      <c r="DG12" s="624"/>
      <c r="DH12" s="624"/>
      <c r="DI12" s="624"/>
      <c r="DJ12" s="624"/>
      <c r="DK12" s="624"/>
      <c r="DL12" s="624"/>
      <c r="DM12" s="624"/>
      <c r="DN12" s="624"/>
      <c r="DO12" s="624"/>
      <c r="DP12" s="625"/>
      <c r="DQ12" s="632">
        <v>43528</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234</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33015</v>
      </c>
      <c r="BH13" s="624"/>
      <c r="BI13" s="624"/>
      <c r="BJ13" s="624"/>
      <c r="BK13" s="624"/>
      <c r="BL13" s="624"/>
      <c r="BM13" s="624"/>
      <c r="BN13" s="625"/>
      <c r="BO13" s="626">
        <v>35.200000000000003</v>
      </c>
      <c r="BP13" s="626"/>
      <c r="BQ13" s="626"/>
      <c r="BR13" s="626"/>
      <c r="BS13" s="627" t="s">
        <v>130</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496748</v>
      </c>
      <c r="CS13" s="624"/>
      <c r="CT13" s="624"/>
      <c r="CU13" s="624"/>
      <c r="CV13" s="624"/>
      <c r="CW13" s="624"/>
      <c r="CX13" s="624"/>
      <c r="CY13" s="625"/>
      <c r="CZ13" s="626">
        <v>12.3</v>
      </c>
      <c r="DA13" s="626"/>
      <c r="DB13" s="626"/>
      <c r="DC13" s="626"/>
      <c r="DD13" s="632">
        <v>409337</v>
      </c>
      <c r="DE13" s="624"/>
      <c r="DF13" s="624"/>
      <c r="DG13" s="624"/>
      <c r="DH13" s="624"/>
      <c r="DI13" s="624"/>
      <c r="DJ13" s="624"/>
      <c r="DK13" s="624"/>
      <c r="DL13" s="624"/>
      <c r="DM13" s="624"/>
      <c r="DN13" s="624"/>
      <c r="DO13" s="624"/>
      <c r="DP13" s="625"/>
      <c r="DQ13" s="632">
        <v>88246</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v>19</v>
      </c>
      <c r="S14" s="624"/>
      <c r="T14" s="624"/>
      <c r="U14" s="624"/>
      <c r="V14" s="624"/>
      <c r="W14" s="624"/>
      <c r="X14" s="624"/>
      <c r="Y14" s="625"/>
      <c r="Z14" s="626">
        <v>0</v>
      </c>
      <c r="AA14" s="626"/>
      <c r="AB14" s="626"/>
      <c r="AC14" s="626"/>
      <c r="AD14" s="627">
        <v>19</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6256</v>
      </c>
      <c r="BH14" s="624"/>
      <c r="BI14" s="624"/>
      <c r="BJ14" s="624"/>
      <c r="BK14" s="624"/>
      <c r="BL14" s="624"/>
      <c r="BM14" s="624"/>
      <c r="BN14" s="625"/>
      <c r="BO14" s="626">
        <v>6.7</v>
      </c>
      <c r="BP14" s="626"/>
      <c r="BQ14" s="626"/>
      <c r="BR14" s="626"/>
      <c r="BS14" s="627" t="s">
        <v>234</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86049</v>
      </c>
      <c r="CS14" s="624"/>
      <c r="CT14" s="624"/>
      <c r="CU14" s="624"/>
      <c r="CV14" s="624"/>
      <c r="CW14" s="624"/>
      <c r="CX14" s="624"/>
      <c r="CY14" s="625"/>
      <c r="CZ14" s="626">
        <v>2.1</v>
      </c>
      <c r="DA14" s="626"/>
      <c r="DB14" s="626"/>
      <c r="DC14" s="626"/>
      <c r="DD14" s="632">
        <v>77000</v>
      </c>
      <c r="DE14" s="624"/>
      <c r="DF14" s="624"/>
      <c r="DG14" s="624"/>
      <c r="DH14" s="624"/>
      <c r="DI14" s="624"/>
      <c r="DJ14" s="624"/>
      <c r="DK14" s="624"/>
      <c r="DL14" s="624"/>
      <c r="DM14" s="624"/>
      <c r="DN14" s="624"/>
      <c r="DO14" s="624"/>
      <c r="DP14" s="625"/>
      <c r="DQ14" s="632">
        <v>17849</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251</v>
      </c>
      <c r="AE15" s="627"/>
      <c r="AF15" s="627"/>
      <c r="AG15" s="627"/>
      <c r="AH15" s="627"/>
      <c r="AI15" s="627"/>
      <c r="AJ15" s="627"/>
      <c r="AK15" s="627"/>
      <c r="AL15" s="628" t="s">
        <v>130</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6612</v>
      </c>
      <c r="BH15" s="624"/>
      <c r="BI15" s="624"/>
      <c r="BJ15" s="624"/>
      <c r="BK15" s="624"/>
      <c r="BL15" s="624"/>
      <c r="BM15" s="624"/>
      <c r="BN15" s="625"/>
      <c r="BO15" s="626">
        <v>7</v>
      </c>
      <c r="BP15" s="626"/>
      <c r="BQ15" s="626"/>
      <c r="BR15" s="626"/>
      <c r="BS15" s="627" t="s">
        <v>251</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444571</v>
      </c>
      <c r="CS15" s="624"/>
      <c r="CT15" s="624"/>
      <c r="CU15" s="624"/>
      <c r="CV15" s="624"/>
      <c r="CW15" s="624"/>
      <c r="CX15" s="624"/>
      <c r="CY15" s="625"/>
      <c r="CZ15" s="626">
        <v>11</v>
      </c>
      <c r="DA15" s="626"/>
      <c r="DB15" s="626"/>
      <c r="DC15" s="626"/>
      <c r="DD15" s="632">
        <v>147580</v>
      </c>
      <c r="DE15" s="624"/>
      <c r="DF15" s="624"/>
      <c r="DG15" s="624"/>
      <c r="DH15" s="624"/>
      <c r="DI15" s="624"/>
      <c r="DJ15" s="624"/>
      <c r="DK15" s="624"/>
      <c r="DL15" s="624"/>
      <c r="DM15" s="624"/>
      <c r="DN15" s="624"/>
      <c r="DO15" s="624"/>
      <c r="DP15" s="625"/>
      <c r="DQ15" s="632">
        <v>245484</v>
      </c>
      <c r="DR15" s="624"/>
      <c r="DS15" s="624"/>
      <c r="DT15" s="624"/>
      <c r="DU15" s="624"/>
      <c r="DV15" s="624"/>
      <c r="DW15" s="624"/>
      <c r="DX15" s="624"/>
      <c r="DY15" s="624"/>
      <c r="DZ15" s="624"/>
      <c r="EA15" s="624"/>
      <c r="EB15" s="624"/>
      <c r="EC15" s="633"/>
    </row>
    <row r="16" spans="2:143" ht="11.25" customHeight="1" x14ac:dyDescent="0.15">
      <c r="B16" s="620" t="s">
        <v>269</v>
      </c>
      <c r="C16" s="621"/>
      <c r="D16" s="621"/>
      <c r="E16" s="621"/>
      <c r="F16" s="621"/>
      <c r="G16" s="621"/>
      <c r="H16" s="621"/>
      <c r="I16" s="621"/>
      <c r="J16" s="621"/>
      <c r="K16" s="621"/>
      <c r="L16" s="621"/>
      <c r="M16" s="621"/>
      <c r="N16" s="621"/>
      <c r="O16" s="621"/>
      <c r="P16" s="621"/>
      <c r="Q16" s="622"/>
      <c r="R16" s="623">
        <v>1802</v>
      </c>
      <c r="S16" s="624"/>
      <c r="T16" s="624"/>
      <c r="U16" s="624"/>
      <c r="V16" s="624"/>
      <c r="W16" s="624"/>
      <c r="X16" s="624"/>
      <c r="Y16" s="625"/>
      <c r="Z16" s="626">
        <v>0</v>
      </c>
      <c r="AA16" s="626"/>
      <c r="AB16" s="626"/>
      <c r="AC16" s="626"/>
      <c r="AD16" s="627">
        <v>1802</v>
      </c>
      <c r="AE16" s="627"/>
      <c r="AF16" s="627"/>
      <c r="AG16" s="627"/>
      <c r="AH16" s="627"/>
      <c r="AI16" s="627"/>
      <c r="AJ16" s="627"/>
      <c r="AK16" s="627"/>
      <c r="AL16" s="628">
        <v>0.1</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130</v>
      </c>
      <c r="DA16" s="626"/>
      <c r="DB16" s="626"/>
      <c r="DC16" s="626"/>
      <c r="DD16" s="632" t="s">
        <v>130</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1067</v>
      </c>
      <c r="S17" s="624"/>
      <c r="T17" s="624"/>
      <c r="U17" s="624"/>
      <c r="V17" s="624"/>
      <c r="W17" s="624"/>
      <c r="X17" s="624"/>
      <c r="Y17" s="625"/>
      <c r="Z17" s="626">
        <v>0</v>
      </c>
      <c r="AA17" s="626"/>
      <c r="AB17" s="626"/>
      <c r="AC17" s="626"/>
      <c r="AD17" s="627">
        <v>1067</v>
      </c>
      <c r="AE17" s="627"/>
      <c r="AF17" s="627"/>
      <c r="AG17" s="627"/>
      <c r="AH17" s="627"/>
      <c r="AI17" s="627"/>
      <c r="AJ17" s="627"/>
      <c r="AK17" s="627"/>
      <c r="AL17" s="628">
        <v>0.1</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313867</v>
      </c>
      <c r="CS17" s="624"/>
      <c r="CT17" s="624"/>
      <c r="CU17" s="624"/>
      <c r="CV17" s="624"/>
      <c r="CW17" s="624"/>
      <c r="CX17" s="624"/>
      <c r="CY17" s="625"/>
      <c r="CZ17" s="626">
        <v>7.7</v>
      </c>
      <c r="DA17" s="626"/>
      <c r="DB17" s="626"/>
      <c r="DC17" s="626"/>
      <c r="DD17" s="632" t="s">
        <v>130</v>
      </c>
      <c r="DE17" s="624"/>
      <c r="DF17" s="624"/>
      <c r="DG17" s="624"/>
      <c r="DH17" s="624"/>
      <c r="DI17" s="624"/>
      <c r="DJ17" s="624"/>
      <c r="DK17" s="624"/>
      <c r="DL17" s="624"/>
      <c r="DM17" s="624"/>
      <c r="DN17" s="624"/>
      <c r="DO17" s="624"/>
      <c r="DP17" s="625"/>
      <c r="DQ17" s="632">
        <v>280177</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50</v>
      </c>
      <c r="S18" s="624"/>
      <c r="T18" s="624"/>
      <c r="U18" s="624"/>
      <c r="V18" s="624"/>
      <c r="W18" s="624"/>
      <c r="X18" s="624"/>
      <c r="Y18" s="625"/>
      <c r="Z18" s="626">
        <v>0</v>
      </c>
      <c r="AA18" s="626"/>
      <c r="AB18" s="626"/>
      <c r="AC18" s="626"/>
      <c r="AD18" s="627">
        <v>50</v>
      </c>
      <c r="AE18" s="627"/>
      <c r="AF18" s="627"/>
      <c r="AG18" s="627"/>
      <c r="AH18" s="627"/>
      <c r="AI18" s="627"/>
      <c r="AJ18" s="627"/>
      <c r="AK18" s="627"/>
      <c r="AL18" s="628">
        <v>0</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v>70877</v>
      </c>
      <c r="CS18" s="624"/>
      <c r="CT18" s="624"/>
      <c r="CU18" s="624"/>
      <c r="CV18" s="624"/>
      <c r="CW18" s="624"/>
      <c r="CX18" s="624"/>
      <c r="CY18" s="625"/>
      <c r="CZ18" s="626">
        <v>1.7</v>
      </c>
      <c r="DA18" s="626"/>
      <c r="DB18" s="626"/>
      <c r="DC18" s="626"/>
      <c r="DD18" s="632" t="s">
        <v>251</v>
      </c>
      <c r="DE18" s="624"/>
      <c r="DF18" s="624"/>
      <c r="DG18" s="624"/>
      <c r="DH18" s="624"/>
      <c r="DI18" s="624"/>
      <c r="DJ18" s="624"/>
      <c r="DK18" s="624"/>
      <c r="DL18" s="624"/>
      <c r="DM18" s="624"/>
      <c r="DN18" s="624"/>
      <c r="DO18" s="624"/>
      <c r="DP18" s="625"/>
      <c r="DQ18" s="632">
        <v>70877</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50</v>
      </c>
      <c r="S19" s="624"/>
      <c r="T19" s="624"/>
      <c r="U19" s="624"/>
      <c r="V19" s="624"/>
      <c r="W19" s="624"/>
      <c r="X19" s="624"/>
      <c r="Y19" s="625"/>
      <c r="Z19" s="626">
        <v>0</v>
      </c>
      <c r="AA19" s="626"/>
      <c r="AB19" s="626"/>
      <c r="AC19" s="626"/>
      <c r="AD19" s="627">
        <v>50</v>
      </c>
      <c r="AE19" s="627"/>
      <c r="AF19" s="627"/>
      <c r="AG19" s="627"/>
      <c r="AH19" s="627"/>
      <c r="AI19" s="627"/>
      <c r="AJ19" s="627"/>
      <c r="AK19" s="627"/>
      <c r="AL19" s="628">
        <v>0</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3218</v>
      </c>
      <c r="BH19" s="624"/>
      <c r="BI19" s="624"/>
      <c r="BJ19" s="624"/>
      <c r="BK19" s="624"/>
      <c r="BL19" s="624"/>
      <c r="BM19" s="624"/>
      <c r="BN19" s="625"/>
      <c r="BO19" s="626">
        <v>3.4</v>
      </c>
      <c r="BP19" s="626"/>
      <c r="BQ19" s="626"/>
      <c r="BR19" s="626"/>
      <c r="BS19" s="627" t="s">
        <v>130</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251</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t="s">
        <v>251</v>
      </c>
      <c r="S20" s="624"/>
      <c r="T20" s="624"/>
      <c r="U20" s="624"/>
      <c r="V20" s="624"/>
      <c r="W20" s="624"/>
      <c r="X20" s="624"/>
      <c r="Y20" s="625"/>
      <c r="Z20" s="626" t="s">
        <v>130</v>
      </c>
      <c r="AA20" s="626"/>
      <c r="AB20" s="626"/>
      <c r="AC20" s="626"/>
      <c r="AD20" s="627" t="s">
        <v>130</v>
      </c>
      <c r="AE20" s="627"/>
      <c r="AF20" s="627"/>
      <c r="AG20" s="627"/>
      <c r="AH20" s="627"/>
      <c r="AI20" s="627"/>
      <c r="AJ20" s="627"/>
      <c r="AK20" s="627"/>
      <c r="AL20" s="628" t="s">
        <v>251</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t="s">
        <v>130</v>
      </c>
      <c r="BH20" s="624"/>
      <c r="BI20" s="624"/>
      <c r="BJ20" s="624"/>
      <c r="BK20" s="624"/>
      <c r="BL20" s="624"/>
      <c r="BM20" s="624"/>
      <c r="BN20" s="625"/>
      <c r="BO20" s="626" t="s">
        <v>130</v>
      </c>
      <c r="BP20" s="626"/>
      <c r="BQ20" s="626"/>
      <c r="BR20" s="626"/>
      <c r="BS20" s="627" t="s">
        <v>251</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4051390</v>
      </c>
      <c r="CS20" s="624"/>
      <c r="CT20" s="624"/>
      <c r="CU20" s="624"/>
      <c r="CV20" s="624"/>
      <c r="CW20" s="624"/>
      <c r="CX20" s="624"/>
      <c r="CY20" s="625"/>
      <c r="CZ20" s="626">
        <v>100</v>
      </c>
      <c r="DA20" s="626"/>
      <c r="DB20" s="626"/>
      <c r="DC20" s="626"/>
      <c r="DD20" s="632">
        <v>1559174</v>
      </c>
      <c r="DE20" s="624"/>
      <c r="DF20" s="624"/>
      <c r="DG20" s="624"/>
      <c r="DH20" s="624"/>
      <c r="DI20" s="624"/>
      <c r="DJ20" s="624"/>
      <c r="DK20" s="624"/>
      <c r="DL20" s="624"/>
      <c r="DM20" s="624"/>
      <c r="DN20" s="624"/>
      <c r="DO20" s="624"/>
      <c r="DP20" s="625"/>
      <c r="DQ20" s="632">
        <v>2038547</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1445708</v>
      </c>
      <c r="S21" s="624"/>
      <c r="T21" s="624"/>
      <c r="U21" s="624"/>
      <c r="V21" s="624"/>
      <c r="W21" s="624"/>
      <c r="X21" s="624"/>
      <c r="Y21" s="625"/>
      <c r="Z21" s="626">
        <v>33.299999999999997</v>
      </c>
      <c r="AA21" s="626"/>
      <c r="AB21" s="626"/>
      <c r="AC21" s="626"/>
      <c r="AD21" s="627">
        <v>1185846</v>
      </c>
      <c r="AE21" s="627"/>
      <c r="AF21" s="627"/>
      <c r="AG21" s="627"/>
      <c r="AH21" s="627"/>
      <c r="AI21" s="627"/>
      <c r="AJ21" s="627"/>
      <c r="AK21" s="627"/>
      <c r="AL21" s="628">
        <v>89</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130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1185846</v>
      </c>
      <c r="S22" s="624"/>
      <c r="T22" s="624"/>
      <c r="U22" s="624"/>
      <c r="V22" s="624"/>
      <c r="W22" s="624"/>
      <c r="X22" s="624"/>
      <c r="Y22" s="625"/>
      <c r="Z22" s="626">
        <v>27.3</v>
      </c>
      <c r="AA22" s="626"/>
      <c r="AB22" s="626"/>
      <c r="AC22" s="626"/>
      <c r="AD22" s="627">
        <v>1185846</v>
      </c>
      <c r="AE22" s="627"/>
      <c r="AF22" s="627"/>
      <c r="AG22" s="627"/>
      <c r="AH22" s="627"/>
      <c r="AI22" s="627"/>
      <c r="AJ22" s="627"/>
      <c r="AK22" s="627"/>
      <c r="AL22" s="628">
        <v>89</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259862</v>
      </c>
      <c r="S23" s="624"/>
      <c r="T23" s="624"/>
      <c r="U23" s="624"/>
      <c r="V23" s="624"/>
      <c r="W23" s="624"/>
      <c r="X23" s="624"/>
      <c r="Y23" s="625"/>
      <c r="Z23" s="626">
        <v>6</v>
      </c>
      <c r="AA23" s="626"/>
      <c r="AB23" s="626"/>
      <c r="AC23" s="626"/>
      <c r="AD23" s="627" t="s">
        <v>130</v>
      </c>
      <c r="AE23" s="627"/>
      <c r="AF23" s="627"/>
      <c r="AG23" s="627"/>
      <c r="AH23" s="627"/>
      <c r="AI23" s="627"/>
      <c r="AJ23" s="627"/>
      <c r="AK23" s="627"/>
      <c r="AL23" s="628" t="s">
        <v>130</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251</v>
      </c>
      <c r="BH23" s="624"/>
      <c r="BI23" s="624"/>
      <c r="BJ23" s="624"/>
      <c r="BK23" s="624"/>
      <c r="BL23" s="624"/>
      <c r="BM23" s="624"/>
      <c r="BN23" s="625"/>
      <c r="BO23" s="626" t="s">
        <v>251</v>
      </c>
      <c r="BP23" s="626"/>
      <c r="BQ23" s="626"/>
      <c r="BR23" s="626"/>
      <c r="BS23" s="627" t="s">
        <v>130</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234</v>
      </c>
      <c r="AA24" s="626"/>
      <c r="AB24" s="626"/>
      <c r="AC24" s="626"/>
      <c r="AD24" s="627" t="s">
        <v>130</v>
      </c>
      <c r="AE24" s="627"/>
      <c r="AF24" s="627"/>
      <c r="AG24" s="627"/>
      <c r="AH24" s="627"/>
      <c r="AI24" s="627"/>
      <c r="AJ24" s="627"/>
      <c r="AK24" s="627"/>
      <c r="AL24" s="628" t="s">
        <v>130</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251</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941728</v>
      </c>
      <c r="CS24" s="613"/>
      <c r="CT24" s="613"/>
      <c r="CU24" s="613"/>
      <c r="CV24" s="613"/>
      <c r="CW24" s="613"/>
      <c r="CX24" s="613"/>
      <c r="CY24" s="614"/>
      <c r="CZ24" s="617">
        <v>23.2</v>
      </c>
      <c r="DA24" s="618"/>
      <c r="DB24" s="618"/>
      <c r="DC24" s="634"/>
      <c r="DD24" s="653">
        <v>785845</v>
      </c>
      <c r="DE24" s="613"/>
      <c r="DF24" s="613"/>
      <c r="DG24" s="613"/>
      <c r="DH24" s="613"/>
      <c r="DI24" s="613"/>
      <c r="DJ24" s="613"/>
      <c r="DK24" s="614"/>
      <c r="DL24" s="653">
        <v>708970</v>
      </c>
      <c r="DM24" s="613"/>
      <c r="DN24" s="613"/>
      <c r="DO24" s="613"/>
      <c r="DP24" s="613"/>
      <c r="DQ24" s="613"/>
      <c r="DR24" s="613"/>
      <c r="DS24" s="613"/>
      <c r="DT24" s="613"/>
      <c r="DU24" s="613"/>
      <c r="DV24" s="614"/>
      <c r="DW24" s="617">
        <v>52.8</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1588938</v>
      </c>
      <c r="S25" s="624"/>
      <c r="T25" s="624"/>
      <c r="U25" s="624"/>
      <c r="V25" s="624"/>
      <c r="W25" s="624"/>
      <c r="X25" s="624"/>
      <c r="Y25" s="625"/>
      <c r="Z25" s="626">
        <v>36.6</v>
      </c>
      <c r="AA25" s="626"/>
      <c r="AB25" s="626"/>
      <c r="AC25" s="626"/>
      <c r="AD25" s="627">
        <v>1329076</v>
      </c>
      <c r="AE25" s="627"/>
      <c r="AF25" s="627"/>
      <c r="AG25" s="627"/>
      <c r="AH25" s="627"/>
      <c r="AI25" s="627"/>
      <c r="AJ25" s="627"/>
      <c r="AK25" s="627"/>
      <c r="AL25" s="628">
        <v>99.8</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v>3218</v>
      </c>
      <c r="BH25" s="624"/>
      <c r="BI25" s="624"/>
      <c r="BJ25" s="624"/>
      <c r="BK25" s="624"/>
      <c r="BL25" s="624"/>
      <c r="BM25" s="624"/>
      <c r="BN25" s="625"/>
      <c r="BO25" s="626">
        <v>3.4</v>
      </c>
      <c r="BP25" s="626"/>
      <c r="BQ25" s="626"/>
      <c r="BR25" s="626"/>
      <c r="BS25" s="627" t="s">
        <v>130</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520707</v>
      </c>
      <c r="CS25" s="654"/>
      <c r="CT25" s="654"/>
      <c r="CU25" s="654"/>
      <c r="CV25" s="654"/>
      <c r="CW25" s="654"/>
      <c r="CX25" s="654"/>
      <c r="CY25" s="655"/>
      <c r="CZ25" s="628">
        <v>12.9</v>
      </c>
      <c r="DA25" s="656"/>
      <c r="DB25" s="656"/>
      <c r="DC25" s="658"/>
      <c r="DD25" s="632">
        <v>496985</v>
      </c>
      <c r="DE25" s="654"/>
      <c r="DF25" s="654"/>
      <c r="DG25" s="654"/>
      <c r="DH25" s="654"/>
      <c r="DI25" s="654"/>
      <c r="DJ25" s="654"/>
      <c r="DK25" s="655"/>
      <c r="DL25" s="632">
        <v>426911</v>
      </c>
      <c r="DM25" s="654"/>
      <c r="DN25" s="654"/>
      <c r="DO25" s="654"/>
      <c r="DP25" s="654"/>
      <c r="DQ25" s="654"/>
      <c r="DR25" s="654"/>
      <c r="DS25" s="654"/>
      <c r="DT25" s="654"/>
      <c r="DU25" s="654"/>
      <c r="DV25" s="655"/>
      <c r="DW25" s="628">
        <v>31.8</v>
      </c>
      <c r="DX25" s="656"/>
      <c r="DY25" s="656"/>
      <c r="DZ25" s="656"/>
      <c r="EA25" s="656"/>
      <c r="EB25" s="656"/>
      <c r="EC25" s="657"/>
    </row>
    <row r="26" spans="2:133" ht="11.25" customHeight="1" x14ac:dyDescent="0.15">
      <c r="B26" s="620" t="s">
        <v>302</v>
      </c>
      <c r="C26" s="621"/>
      <c r="D26" s="621"/>
      <c r="E26" s="621"/>
      <c r="F26" s="621"/>
      <c r="G26" s="621"/>
      <c r="H26" s="621"/>
      <c r="I26" s="621"/>
      <c r="J26" s="621"/>
      <c r="K26" s="621"/>
      <c r="L26" s="621"/>
      <c r="M26" s="621"/>
      <c r="N26" s="621"/>
      <c r="O26" s="621"/>
      <c r="P26" s="621"/>
      <c r="Q26" s="622"/>
      <c r="R26" s="623" t="s">
        <v>234</v>
      </c>
      <c r="S26" s="624"/>
      <c r="T26" s="624"/>
      <c r="U26" s="624"/>
      <c r="V26" s="624"/>
      <c r="W26" s="624"/>
      <c r="X26" s="624"/>
      <c r="Y26" s="625"/>
      <c r="Z26" s="626" t="s">
        <v>130</v>
      </c>
      <c r="AA26" s="626"/>
      <c r="AB26" s="626"/>
      <c r="AC26" s="626"/>
      <c r="AD26" s="627" t="s">
        <v>130</v>
      </c>
      <c r="AE26" s="627"/>
      <c r="AF26" s="627"/>
      <c r="AG26" s="627"/>
      <c r="AH26" s="627"/>
      <c r="AI26" s="627"/>
      <c r="AJ26" s="627"/>
      <c r="AK26" s="627"/>
      <c r="AL26" s="628" t="s">
        <v>130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251</v>
      </c>
      <c r="BP26" s="626"/>
      <c r="BQ26" s="626"/>
      <c r="BR26" s="626"/>
      <c r="BS26" s="627" t="s">
        <v>251</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284027</v>
      </c>
      <c r="CS26" s="624"/>
      <c r="CT26" s="624"/>
      <c r="CU26" s="624"/>
      <c r="CV26" s="624"/>
      <c r="CW26" s="624"/>
      <c r="CX26" s="624"/>
      <c r="CY26" s="625"/>
      <c r="CZ26" s="628">
        <v>7</v>
      </c>
      <c r="DA26" s="656"/>
      <c r="DB26" s="656"/>
      <c r="DC26" s="658"/>
      <c r="DD26" s="632">
        <v>275518</v>
      </c>
      <c r="DE26" s="624"/>
      <c r="DF26" s="624"/>
      <c r="DG26" s="624"/>
      <c r="DH26" s="624"/>
      <c r="DI26" s="624"/>
      <c r="DJ26" s="624"/>
      <c r="DK26" s="625"/>
      <c r="DL26" s="632" t="s">
        <v>130</v>
      </c>
      <c r="DM26" s="624"/>
      <c r="DN26" s="624"/>
      <c r="DO26" s="624"/>
      <c r="DP26" s="624"/>
      <c r="DQ26" s="624"/>
      <c r="DR26" s="624"/>
      <c r="DS26" s="624"/>
      <c r="DT26" s="624"/>
      <c r="DU26" s="624"/>
      <c r="DV26" s="625"/>
      <c r="DW26" s="628" t="s">
        <v>251</v>
      </c>
      <c r="DX26" s="656"/>
      <c r="DY26" s="656"/>
      <c r="DZ26" s="656"/>
      <c r="EA26" s="656"/>
      <c r="EB26" s="656"/>
      <c r="EC26" s="657"/>
    </row>
    <row r="27" spans="2:133" ht="11.25" customHeight="1" x14ac:dyDescent="0.15">
      <c r="B27" s="620" t="s">
        <v>305</v>
      </c>
      <c r="C27" s="621"/>
      <c r="D27" s="621"/>
      <c r="E27" s="621"/>
      <c r="F27" s="621"/>
      <c r="G27" s="621"/>
      <c r="H27" s="621"/>
      <c r="I27" s="621"/>
      <c r="J27" s="621"/>
      <c r="K27" s="621"/>
      <c r="L27" s="621"/>
      <c r="M27" s="621"/>
      <c r="N27" s="621"/>
      <c r="O27" s="621"/>
      <c r="P27" s="621"/>
      <c r="Q27" s="622"/>
      <c r="R27" s="623">
        <v>62668</v>
      </c>
      <c r="S27" s="624"/>
      <c r="T27" s="624"/>
      <c r="U27" s="624"/>
      <c r="V27" s="624"/>
      <c r="W27" s="624"/>
      <c r="X27" s="624"/>
      <c r="Y27" s="625"/>
      <c r="Z27" s="626">
        <v>1.4</v>
      </c>
      <c r="AA27" s="626"/>
      <c r="AB27" s="626"/>
      <c r="AC27" s="626"/>
      <c r="AD27" s="627" t="s">
        <v>130</v>
      </c>
      <c r="AE27" s="627"/>
      <c r="AF27" s="627"/>
      <c r="AG27" s="627"/>
      <c r="AH27" s="627"/>
      <c r="AI27" s="627"/>
      <c r="AJ27" s="627"/>
      <c r="AK27" s="627"/>
      <c r="AL27" s="628" t="s">
        <v>130</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93793</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107154</v>
      </c>
      <c r="CS27" s="654"/>
      <c r="CT27" s="654"/>
      <c r="CU27" s="654"/>
      <c r="CV27" s="654"/>
      <c r="CW27" s="654"/>
      <c r="CX27" s="654"/>
      <c r="CY27" s="655"/>
      <c r="CZ27" s="628">
        <v>2.6</v>
      </c>
      <c r="DA27" s="656"/>
      <c r="DB27" s="656"/>
      <c r="DC27" s="658"/>
      <c r="DD27" s="632">
        <v>8683</v>
      </c>
      <c r="DE27" s="654"/>
      <c r="DF27" s="654"/>
      <c r="DG27" s="654"/>
      <c r="DH27" s="654"/>
      <c r="DI27" s="654"/>
      <c r="DJ27" s="654"/>
      <c r="DK27" s="655"/>
      <c r="DL27" s="632">
        <v>1882</v>
      </c>
      <c r="DM27" s="654"/>
      <c r="DN27" s="654"/>
      <c r="DO27" s="654"/>
      <c r="DP27" s="654"/>
      <c r="DQ27" s="654"/>
      <c r="DR27" s="654"/>
      <c r="DS27" s="654"/>
      <c r="DT27" s="654"/>
      <c r="DU27" s="654"/>
      <c r="DV27" s="655"/>
      <c r="DW27" s="628">
        <v>0.1</v>
      </c>
      <c r="DX27" s="656"/>
      <c r="DY27" s="656"/>
      <c r="DZ27" s="656"/>
      <c r="EA27" s="656"/>
      <c r="EB27" s="656"/>
      <c r="EC27" s="657"/>
    </row>
    <row r="28" spans="2:133" ht="11.25" customHeight="1" x14ac:dyDescent="0.15">
      <c r="B28" s="620" t="s">
        <v>308</v>
      </c>
      <c r="C28" s="621"/>
      <c r="D28" s="621"/>
      <c r="E28" s="621"/>
      <c r="F28" s="621"/>
      <c r="G28" s="621"/>
      <c r="H28" s="621"/>
      <c r="I28" s="621"/>
      <c r="J28" s="621"/>
      <c r="K28" s="621"/>
      <c r="L28" s="621"/>
      <c r="M28" s="621"/>
      <c r="N28" s="621"/>
      <c r="O28" s="621"/>
      <c r="P28" s="621"/>
      <c r="Q28" s="622"/>
      <c r="R28" s="623">
        <v>41110</v>
      </c>
      <c r="S28" s="624"/>
      <c r="T28" s="624"/>
      <c r="U28" s="624"/>
      <c r="V28" s="624"/>
      <c r="W28" s="624"/>
      <c r="X28" s="624"/>
      <c r="Y28" s="625"/>
      <c r="Z28" s="626">
        <v>0.9</v>
      </c>
      <c r="AA28" s="626"/>
      <c r="AB28" s="626"/>
      <c r="AC28" s="626"/>
      <c r="AD28" s="627" t="s">
        <v>130</v>
      </c>
      <c r="AE28" s="627"/>
      <c r="AF28" s="627"/>
      <c r="AG28" s="627"/>
      <c r="AH28" s="627"/>
      <c r="AI28" s="627"/>
      <c r="AJ28" s="627"/>
      <c r="AK28" s="627"/>
      <c r="AL28" s="628" t="s">
        <v>130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313867</v>
      </c>
      <c r="CS28" s="624"/>
      <c r="CT28" s="624"/>
      <c r="CU28" s="624"/>
      <c r="CV28" s="624"/>
      <c r="CW28" s="624"/>
      <c r="CX28" s="624"/>
      <c r="CY28" s="625"/>
      <c r="CZ28" s="628">
        <v>7.7</v>
      </c>
      <c r="DA28" s="656"/>
      <c r="DB28" s="656"/>
      <c r="DC28" s="658"/>
      <c r="DD28" s="632">
        <v>280177</v>
      </c>
      <c r="DE28" s="624"/>
      <c r="DF28" s="624"/>
      <c r="DG28" s="624"/>
      <c r="DH28" s="624"/>
      <c r="DI28" s="624"/>
      <c r="DJ28" s="624"/>
      <c r="DK28" s="625"/>
      <c r="DL28" s="632">
        <v>280177</v>
      </c>
      <c r="DM28" s="624"/>
      <c r="DN28" s="624"/>
      <c r="DO28" s="624"/>
      <c r="DP28" s="624"/>
      <c r="DQ28" s="624"/>
      <c r="DR28" s="624"/>
      <c r="DS28" s="624"/>
      <c r="DT28" s="624"/>
      <c r="DU28" s="624"/>
      <c r="DV28" s="625"/>
      <c r="DW28" s="628">
        <v>20.9</v>
      </c>
      <c r="DX28" s="656"/>
      <c r="DY28" s="656"/>
      <c r="DZ28" s="656"/>
      <c r="EA28" s="656"/>
      <c r="EB28" s="656"/>
      <c r="EC28" s="657"/>
    </row>
    <row r="29" spans="2:133" ht="11.25" customHeight="1" x14ac:dyDescent="0.15">
      <c r="B29" s="620" t="s">
        <v>310</v>
      </c>
      <c r="C29" s="621"/>
      <c r="D29" s="621"/>
      <c r="E29" s="621"/>
      <c r="F29" s="621"/>
      <c r="G29" s="621"/>
      <c r="H29" s="621"/>
      <c r="I29" s="621"/>
      <c r="J29" s="621"/>
      <c r="K29" s="621"/>
      <c r="L29" s="621"/>
      <c r="M29" s="621"/>
      <c r="N29" s="621"/>
      <c r="O29" s="621"/>
      <c r="P29" s="621"/>
      <c r="Q29" s="622"/>
      <c r="R29" s="623">
        <v>3466</v>
      </c>
      <c r="S29" s="624"/>
      <c r="T29" s="624"/>
      <c r="U29" s="624"/>
      <c r="V29" s="624"/>
      <c r="W29" s="624"/>
      <c r="X29" s="624"/>
      <c r="Y29" s="625"/>
      <c r="Z29" s="626">
        <v>0.1</v>
      </c>
      <c r="AA29" s="626"/>
      <c r="AB29" s="626"/>
      <c r="AC29" s="626"/>
      <c r="AD29" s="627" t="s">
        <v>130</v>
      </c>
      <c r="AE29" s="627"/>
      <c r="AF29" s="627"/>
      <c r="AG29" s="627"/>
      <c r="AH29" s="627"/>
      <c r="AI29" s="627"/>
      <c r="AJ29" s="627"/>
      <c r="AK29" s="627"/>
      <c r="AL29" s="628" t="s">
        <v>234</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72</v>
      </c>
      <c r="CG29" s="621"/>
      <c r="CH29" s="621"/>
      <c r="CI29" s="621"/>
      <c r="CJ29" s="621"/>
      <c r="CK29" s="621"/>
      <c r="CL29" s="621"/>
      <c r="CM29" s="621"/>
      <c r="CN29" s="621"/>
      <c r="CO29" s="621"/>
      <c r="CP29" s="621"/>
      <c r="CQ29" s="622"/>
      <c r="CR29" s="623">
        <v>313368</v>
      </c>
      <c r="CS29" s="654"/>
      <c r="CT29" s="654"/>
      <c r="CU29" s="654"/>
      <c r="CV29" s="654"/>
      <c r="CW29" s="654"/>
      <c r="CX29" s="654"/>
      <c r="CY29" s="655"/>
      <c r="CZ29" s="628">
        <v>7.7</v>
      </c>
      <c r="DA29" s="656"/>
      <c r="DB29" s="656"/>
      <c r="DC29" s="658"/>
      <c r="DD29" s="632">
        <v>279678</v>
      </c>
      <c r="DE29" s="654"/>
      <c r="DF29" s="654"/>
      <c r="DG29" s="654"/>
      <c r="DH29" s="654"/>
      <c r="DI29" s="654"/>
      <c r="DJ29" s="654"/>
      <c r="DK29" s="655"/>
      <c r="DL29" s="632">
        <v>279678</v>
      </c>
      <c r="DM29" s="654"/>
      <c r="DN29" s="654"/>
      <c r="DO29" s="654"/>
      <c r="DP29" s="654"/>
      <c r="DQ29" s="654"/>
      <c r="DR29" s="654"/>
      <c r="DS29" s="654"/>
      <c r="DT29" s="654"/>
      <c r="DU29" s="654"/>
      <c r="DV29" s="655"/>
      <c r="DW29" s="628">
        <v>20.8</v>
      </c>
      <c r="DX29" s="656"/>
      <c r="DY29" s="656"/>
      <c r="DZ29" s="656"/>
      <c r="EA29" s="656"/>
      <c r="EB29" s="656"/>
      <c r="EC29" s="657"/>
    </row>
    <row r="30" spans="2:133" ht="11.25" customHeight="1" x14ac:dyDescent="0.15">
      <c r="B30" s="620" t="s">
        <v>312</v>
      </c>
      <c r="C30" s="621"/>
      <c r="D30" s="621"/>
      <c r="E30" s="621"/>
      <c r="F30" s="621"/>
      <c r="G30" s="621"/>
      <c r="H30" s="621"/>
      <c r="I30" s="621"/>
      <c r="J30" s="621"/>
      <c r="K30" s="621"/>
      <c r="L30" s="621"/>
      <c r="M30" s="621"/>
      <c r="N30" s="621"/>
      <c r="O30" s="621"/>
      <c r="P30" s="621"/>
      <c r="Q30" s="622"/>
      <c r="R30" s="623">
        <v>951622</v>
      </c>
      <c r="S30" s="624"/>
      <c r="T30" s="624"/>
      <c r="U30" s="624"/>
      <c r="V30" s="624"/>
      <c r="W30" s="624"/>
      <c r="X30" s="624"/>
      <c r="Y30" s="625"/>
      <c r="Z30" s="626">
        <v>21.9</v>
      </c>
      <c r="AA30" s="626"/>
      <c r="AB30" s="626"/>
      <c r="AC30" s="626"/>
      <c r="AD30" s="627" t="s">
        <v>130</v>
      </c>
      <c r="AE30" s="627"/>
      <c r="AF30" s="627"/>
      <c r="AG30" s="627"/>
      <c r="AH30" s="627"/>
      <c r="AI30" s="627"/>
      <c r="AJ30" s="627"/>
      <c r="AK30" s="627"/>
      <c r="AL30" s="628" t="s">
        <v>130</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306320</v>
      </c>
      <c r="CS30" s="624"/>
      <c r="CT30" s="624"/>
      <c r="CU30" s="624"/>
      <c r="CV30" s="624"/>
      <c r="CW30" s="624"/>
      <c r="CX30" s="624"/>
      <c r="CY30" s="625"/>
      <c r="CZ30" s="628">
        <v>7.6</v>
      </c>
      <c r="DA30" s="656"/>
      <c r="DB30" s="656"/>
      <c r="DC30" s="658"/>
      <c r="DD30" s="632">
        <v>273061</v>
      </c>
      <c r="DE30" s="624"/>
      <c r="DF30" s="624"/>
      <c r="DG30" s="624"/>
      <c r="DH30" s="624"/>
      <c r="DI30" s="624"/>
      <c r="DJ30" s="624"/>
      <c r="DK30" s="625"/>
      <c r="DL30" s="632">
        <v>273061</v>
      </c>
      <c r="DM30" s="624"/>
      <c r="DN30" s="624"/>
      <c r="DO30" s="624"/>
      <c r="DP30" s="624"/>
      <c r="DQ30" s="624"/>
      <c r="DR30" s="624"/>
      <c r="DS30" s="624"/>
      <c r="DT30" s="624"/>
      <c r="DU30" s="624"/>
      <c r="DV30" s="625"/>
      <c r="DW30" s="628">
        <v>20.3</v>
      </c>
      <c r="DX30" s="656"/>
      <c r="DY30" s="656"/>
      <c r="DZ30" s="656"/>
      <c r="EA30" s="656"/>
      <c r="EB30" s="656"/>
      <c r="EC30" s="657"/>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234</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67" t="s">
        <v>317</v>
      </c>
      <c r="AQ31" s="668"/>
      <c r="AR31" s="668"/>
      <c r="AS31" s="668"/>
      <c r="AT31" s="673" t="s">
        <v>318</v>
      </c>
      <c r="AU31" s="218"/>
      <c r="AV31" s="218"/>
      <c r="AW31" s="218"/>
      <c r="AX31" s="609" t="s">
        <v>192</v>
      </c>
      <c r="AY31" s="610"/>
      <c r="AZ31" s="610"/>
      <c r="BA31" s="610"/>
      <c r="BB31" s="610"/>
      <c r="BC31" s="610"/>
      <c r="BD31" s="610"/>
      <c r="BE31" s="610"/>
      <c r="BF31" s="611"/>
      <c r="BG31" s="676">
        <v>96</v>
      </c>
      <c r="BH31" s="677"/>
      <c r="BI31" s="677"/>
      <c r="BJ31" s="677"/>
      <c r="BK31" s="677"/>
      <c r="BL31" s="677"/>
      <c r="BM31" s="618">
        <v>84.5</v>
      </c>
      <c r="BN31" s="677"/>
      <c r="BO31" s="677"/>
      <c r="BP31" s="677"/>
      <c r="BQ31" s="678"/>
      <c r="BR31" s="676">
        <v>96.2</v>
      </c>
      <c r="BS31" s="677"/>
      <c r="BT31" s="677"/>
      <c r="BU31" s="677"/>
      <c r="BV31" s="677"/>
      <c r="BW31" s="677"/>
      <c r="BX31" s="618">
        <v>84.4</v>
      </c>
      <c r="BY31" s="677"/>
      <c r="BZ31" s="677"/>
      <c r="CA31" s="677"/>
      <c r="CB31" s="678"/>
      <c r="CD31" s="663"/>
      <c r="CE31" s="664"/>
      <c r="CF31" s="620" t="s">
        <v>319</v>
      </c>
      <c r="CG31" s="621"/>
      <c r="CH31" s="621"/>
      <c r="CI31" s="621"/>
      <c r="CJ31" s="621"/>
      <c r="CK31" s="621"/>
      <c r="CL31" s="621"/>
      <c r="CM31" s="621"/>
      <c r="CN31" s="621"/>
      <c r="CO31" s="621"/>
      <c r="CP31" s="621"/>
      <c r="CQ31" s="622"/>
      <c r="CR31" s="623">
        <v>7048</v>
      </c>
      <c r="CS31" s="654"/>
      <c r="CT31" s="654"/>
      <c r="CU31" s="654"/>
      <c r="CV31" s="654"/>
      <c r="CW31" s="654"/>
      <c r="CX31" s="654"/>
      <c r="CY31" s="655"/>
      <c r="CZ31" s="628">
        <v>0.2</v>
      </c>
      <c r="DA31" s="656"/>
      <c r="DB31" s="656"/>
      <c r="DC31" s="658"/>
      <c r="DD31" s="632">
        <v>6617</v>
      </c>
      <c r="DE31" s="654"/>
      <c r="DF31" s="654"/>
      <c r="DG31" s="654"/>
      <c r="DH31" s="654"/>
      <c r="DI31" s="654"/>
      <c r="DJ31" s="654"/>
      <c r="DK31" s="655"/>
      <c r="DL31" s="632">
        <v>6617</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15">
      <c r="B32" s="620" t="s">
        <v>320</v>
      </c>
      <c r="C32" s="621"/>
      <c r="D32" s="621"/>
      <c r="E32" s="621"/>
      <c r="F32" s="621"/>
      <c r="G32" s="621"/>
      <c r="H32" s="621"/>
      <c r="I32" s="621"/>
      <c r="J32" s="621"/>
      <c r="K32" s="621"/>
      <c r="L32" s="621"/>
      <c r="M32" s="621"/>
      <c r="N32" s="621"/>
      <c r="O32" s="621"/>
      <c r="P32" s="621"/>
      <c r="Q32" s="622"/>
      <c r="R32" s="623">
        <v>560640</v>
      </c>
      <c r="S32" s="624"/>
      <c r="T32" s="624"/>
      <c r="U32" s="624"/>
      <c r="V32" s="624"/>
      <c r="W32" s="624"/>
      <c r="X32" s="624"/>
      <c r="Y32" s="625"/>
      <c r="Z32" s="626">
        <v>12.9</v>
      </c>
      <c r="AA32" s="626"/>
      <c r="AB32" s="626"/>
      <c r="AC32" s="626"/>
      <c r="AD32" s="627" t="s">
        <v>130</v>
      </c>
      <c r="AE32" s="627"/>
      <c r="AF32" s="627"/>
      <c r="AG32" s="627"/>
      <c r="AH32" s="627"/>
      <c r="AI32" s="627"/>
      <c r="AJ32" s="627"/>
      <c r="AK32" s="627"/>
      <c r="AL32" s="628" t="s">
        <v>251</v>
      </c>
      <c r="AM32" s="629"/>
      <c r="AN32" s="629"/>
      <c r="AO32" s="630"/>
      <c r="AP32" s="669"/>
      <c r="AQ32" s="670"/>
      <c r="AR32" s="670"/>
      <c r="AS32" s="670"/>
      <c r="AT32" s="674"/>
      <c r="AU32" s="214" t="s">
        <v>321</v>
      </c>
      <c r="AX32" s="620" t="s">
        <v>322</v>
      </c>
      <c r="AY32" s="621"/>
      <c r="AZ32" s="621"/>
      <c r="BA32" s="621"/>
      <c r="BB32" s="621"/>
      <c r="BC32" s="621"/>
      <c r="BD32" s="621"/>
      <c r="BE32" s="621"/>
      <c r="BF32" s="622"/>
      <c r="BG32" s="679">
        <v>95.9</v>
      </c>
      <c r="BH32" s="654"/>
      <c r="BI32" s="654"/>
      <c r="BJ32" s="654"/>
      <c r="BK32" s="654"/>
      <c r="BL32" s="654"/>
      <c r="BM32" s="629">
        <v>93.6</v>
      </c>
      <c r="BN32" s="654"/>
      <c r="BO32" s="654"/>
      <c r="BP32" s="654"/>
      <c r="BQ32" s="680"/>
      <c r="BR32" s="679">
        <v>97.8</v>
      </c>
      <c r="BS32" s="654"/>
      <c r="BT32" s="654"/>
      <c r="BU32" s="654"/>
      <c r="BV32" s="654"/>
      <c r="BW32" s="654"/>
      <c r="BX32" s="629">
        <v>94.4</v>
      </c>
      <c r="BY32" s="654"/>
      <c r="BZ32" s="654"/>
      <c r="CA32" s="654"/>
      <c r="CB32" s="680"/>
      <c r="CD32" s="665"/>
      <c r="CE32" s="666"/>
      <c r="CF32" s="620" t="s">
        <v>323</v>
      </c>
      <c r="CG32" s="621"/>
      <c r="CH32" s="621"/>
      <c r="CI32" s="621"/>
      <c r="CJ32" s="621"/>
      <c r="CK32" s="621"/>
      <c r="CL32" s="621"/>
      <c r="CM32" s="621"/>
      <c r="CN32" s="621"/>
      <c r="CO32" s="621"/>
      <c r="CP32" s="621"/>
      <c r="CQ32" s="622"/>
      <c r="CR32" s="623">
        <v>499</v>
      </c>
      <c r="CS32" s="624"/>
      <c r="CT32" s="624"/>
      <c r="CU32" s="624"/>
      <c r="CV32" s="624"/>
      <c r="CW32" s="624"/>
      <c r="CX32" s="624"/>
      <c r="CY32" s="625"/>
      <c r="CZ32" s="628">
        <v>0</v>
      </c>
      <c r="DA32" s="656"/>
      <c r="DB32" s="656"/>
      <c r="DC32" s="658"/>
      <c r="DD32" s="632">
        <v>499</v>
      </c>
      <c r="DE32" s="624"/>
      <c r="DF32" s="624"/>
      <c r="DG32" s="624"/>
      <c r="DH32" s="624"/>
      <c r="DI32" s="624"/>
      <c r="DJ32" s="624"/>
      <c r="DK32" s="625"/>
      <c r="DL32" s="632">
        <v>499</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324</v>
      </c>
      <c r="C33" s="621"/>
      <c r="D33" s="621"/>
      <c r="E33" s="621"/>
      <c r="F33" s="621"/>
      <c r="G33" s="621"/>
      <c r="H33" s="621"/>
      <c r="I33" s="621"/>
      <c r="J33" s="621"/>
      <c r="K33" s="621"/>
      <c r="L33" s="621"/>
      <c r="M33" s="621"/>
      <c r="N33" s="621"/>
      <c r="O33" s="621"/>
      <c r="P33" s="621"/>
      <c r="Q33" s="622"/>
      <c r="R33" s="623">
        <v>10225</v>
      </c>
      <c r="S33" s="624"/>
      <c r="T33" s="624"/>
      <c r="U33" s="624"/>
      <c r="V33" s="624"/>
      <c r="W33" s="624"/>
      <c r="X33" s="624"/>
      <c r="Y33" s="625"/>
      <c r="Z33" s="626">
        <v>0.2</v>
      </c>
      <c r="AA33" s="626"/>
      <c r="AB33" s="626"/>
      <c r="AC33" s="626"/>
      <c r="AD33" s="627">
        <v>3030</v>
      </c>
      <c r="AE33" s="627"/>
      <c r="AF33" s="627"/>
      <c r="AG33" s="627"/>
      <c r="AH33" s="627"/>
      <c r="AI33" s="627"/>
      <c r="AJ33" s="627"/>
      <c r="AK33" s="627"/>
      <c r="AL33" s="628">
        <v>0.2</v>
      </c>
      <c r="AM33" s="629"/>
      <c r="AN33" s="629"/>
      <c r="AO33" s="630"/>
      <c r="AP33" s="671"/>
      <c r="AQ33" s="672"/>
      <c r="AR33" s="672"/>
      <c r="AS33" s="672"/>
      <c r="AT33" s="675"/>
      <c r="AU33" s="219"/>
      <c r="AV33" s="219"/>
      <c r="AW33" s="219"/>
      <c r="AX33" s="644" t="s">
        <v>325</v>
      </c>
      <c r="AY33" s="645"/>
      <c r="AZ33" s="645"/>
      <c r="BA33" s="645"/>
      <c r="BB33" s="645"/>
      <c r="BC33" s="645"/>
      <c r="BD33" s="645"/>
      <c r="BE33" s="645"/>
      <c r="BF33" s="646"/>
      <c r="BG33" s="681">
        <v>97.5</v>
      </c>
      <c r="BH33" s="682"/>
      <c r="BI33" s="682"/>
      <c r="BJ33" s="682"/>
      <c r="BK33" s="682"/>
      <c r="BL33" s="682"/>
      <c r="BM33" s="683">
        <v>73.599999999999994</v>
      </c>
      <c r="BN33" s="682"/>
      <c r="BO33" s="682"/>
      <c r="BP33" s="682"/>
      <c r="BQ33" s="684"/>
      <c r="BR33" s="681">
        <v>92.6</v>
      </c>
      <c r="BS33" s="682"/>
      <c r="BT33" s="682"/>
      <c r="BU33" s="682"/>
      <c r="BV33" s="682"/>
      <c r="BW33" s="682"/>
      <c r="BX33" s="683">
        <v>68.5</v>
      </c>
      <c r="BY33" s="682"/>
      <c r="BZ33" s="682"/>
      <c r="CA33" s="682"/>
      <c r="CB33" s="684"/>
      <c r="CD33" s="620" t="s">
        <v>326</v>
      </c>
      <c r="CE33" s="621"/>
      <c r="CF33" s="621"/>
      <c r="CG33" s="621"/>
      <c r="CH33" s="621"/>
      <c r="CI33" s="621"/>
      <c r="CJ33" s="621"/>
      <c r="CK33" s="621"/>
      <c r="CL33" s="621"/>
      <c r="CM33" s="621"/>
      <c r="CN33" s="621"/>
      <c r="CO33" s="621"/>
      <c r="CP33" s="621"/>
      <c r="CQ33" s="622"/>
      <c r="CR33" s="623">
        <v>1550488</v>
      </c>
      <c r="CS33" s="654"/>
      <c r="CT33" s="654"/>
      <c r="CU33" s="654"/>
      <c r="CV33" s="654"/>
      <c r="CW33" s="654"/>
      <c r="CX33" s="654"/>
      <c r="CY33" s="655"/>
      <c r="CZ33" s="628">
        <v>38.299999999999997</v>
      </c>
      <c r="DA33" s="656"/>
      <c r="DB33" s="656"/>
      <c r="DC33" s="658"/>
      <c r="DD33" s="632">
        <v>1123710</v>
      </c>
      <c r="DE33" s="654"/>
      <c r="DF33" s="654"/>
      <c r="DG33" s="654"/>
      <c r="DH33" s="654"/>
      <c r="DI33" s="654"/>
      <c r="DJ33" s="654"/>
      <c r="DK33" s="655"/>
      <c r="DL33" s="632">
        <v>379327</v>
      </c>
      <c r="DM33" s="654"/>
      <c r="DN33" s="654"/>
      <c r="DO33" s="654"/>
      <c r="DP33" s="654"/>
      <c r="DQ33" s="654"/>
      <c r="DR33" s="654"/>
      <c r="DS33" s="654"/>
      <c r="DT33" s="654"/>
      <c r="DU33" s="654"/>
      <c r="DV33" s="655"/>
      <c r="DW33" s="628">
        <v>28.3</v>
      </c>
      <c r="DX33" s="656"/>
      <c r="DY33" s="656"/>
      <c r="DZ33" s="656"/>
      <c r="EA33" s="656"/>
      <c r="EB33" s="656"/>
      <c r="EC33" s="657"/>
    </row>
    <row r="34" spans="2:133" ht="11.25" customHeight="1" x14ac:dyDescent="0.15">
      <c r="B34" s="620" t="s">
        <v>327</v>
      </c>
      <c r="C34" s="621"/>
      <c r="D34" s="621"/>
      <c r="E34" s="621"/>
      <c r="F34" s="621"/>
      <c r="G34" s="621"/>
      <c r="H34" s="621"/>
      <c r="I34" s="621"/>
      <c r="J34" s="621"/>
      <c r="K34" s="621"/>
      <c r="L34" s="621"/>
      <c r="M34" s="621"/>
      <c r="N34" s="621"/>
      <c r="O34" s="621"/>
      <c r="P34" s="621"/>
      <c r="Q34" s="622"/>
      <c r="R34" s="623">
        <v>117567</v>
      </c>
      <c r="S34" s="624"/>
      <c r="T34" s="624"/>
      <c r="U34" s="624"/>
      <c r="V34" s="624"/>
      <c r="W34" s="624"/>
      <c r="X34" s="624"/>
      <c r="Y34" s="625"/>
      <c r="Z34" s="626">
        <v>2.7</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708613</v>
      </c>
      <c r="CS34" s="624"/>
      <c r="CT34" s="624"/>
      <c r="CU34" s="624"/>
      <c r="CV34" s="624"/>
      <c r="CW34" s="624"/>
      <c r="CX34" s="624"/>
      <c r="CY34" s="625"/>
      <c r="CZ34" s="628">
        <v>17.5</v>
      </c>
      <c r="DA34" s="656"/>
      <c r="DB34" s="656"/>
      <c r="DC34" s="658"/>
      <c r="DD34" s="632">
        <v>444827</v>
      </c>
      <c r="DE34" s="624"/>
      <c r="DF34" s="624"/>
      <c r="DG34" s="624"/>
      <c r="DH34" s="624"/>
      <c r="DI34" s="624"/>
      <c r="DJ34" s="624"/>
      <c r="DK34" s="625"/>
      <c r="DL34" s="632">
        <v>199761</v>
      </c>
      <c r="DM34" s="624"/>
      <c r="DN34" s="624"/>
      <c r="DO34" s="624"/>
      <c r="DP34" s="624"/>
      <c r="DQ34" s="624"/>
      <c r="DR34" s="624"/>
      <c r="DS34" s="624"/>
      <c r="DT34" s="624"/>
      <c r="DU34" s="624"/>
      <c r="DV34" s="625"/>
      <c r="DW34" s="628">
        <v>14.9</v>
      </c>
      <c r="DX34" s="656"/>
      <c r="DY34" s="656"/>
      <c r="DZ34" s="656"/>
      <c r="EA34" s="656"/>
      <c r="EB34" s="656"/>
      <c r="EC34" s="657"/>
    </row>
    <row r="35" spans="2:133" ht="11.25" customHeight="1" x14ac:dyDescent="0.15">
      <c r="B35" s="620" t="s">
        <v>329</v>
      </c>
      <c r="C35" s="621"/>
      <c r="D35" s="621"/>
      <c r="E35" s="621"/>
      <c r="F35" s="621"/>
      <c r="G35" s="621"/>
      <c r="H35" s="621"/>
      <c r="I35" s="621"/>
      <c r="J35" s="621"/>
      <c r="K35" s="621"/>
      <c r="L35" s="621"/>
      <c r="M35" s="621"/>
      <c r="N35" s="621"/>
      <c r="O35" s="621"/>
      <c r="P35" s="621"/>
      <c r="Q35" s="622"/>
      <c r="R35" s="623">
        <v>181108</v>
      </c>
      <c r="S35" s="624"/>
      <c r="T35" s="624"/>
      <c r="U35" s="624"/>
      <c r="V35" s="624"/>
      <c r="W35" s="624"/>
      <c r="X35" s="624"/>
      <c r="Y35" s="625"/>
      <c r="Z35" s="626">
        <v>4.2</v>
      </c>
      <c r="AA35" s="626"/>
      <c r="AB35" s="626"/>
      <c r="AC35" s="626"/>
      <c r="AD35" s="627" t="s">
        <v>130</v>
      </c>
      <c r="AE35" s="627"/>
      <c r="AF35" s="627"/>
      <c r="AG35" s="627"/>
      <c r="AH35" s="627"/>
      <c r="AI35" s="627"/>
      <c r="AJ35" s="627"/>
      <c r="AK35" s="627"/>
      <c r="AL35" s="628" t="s">
        <v>251</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41256</v>
      </c>
      <c r="CS35" s="654"/>
      <c r="CT35" s="654"/>
      <c r="CU35" s="654"/>
      <c r="CV35" s="654"/>
      <c r="CW35" s="654"/>
      <c r="CX35" s="654"/>
      <c r="CY35" s="655"/>
      <c r="CZ35" s="628">
        <v>1</v>
      </c>
      <c r="DA35" s="656"/>
      <c r="DB35" s="656"/>
      <c r="DC35" s="658"/>
      <c r="DD35" s="632">
        <v>33738</v>
      </c>
      <c r="DE35" s="654"/>
      <c r="DF35" s="654"/>
      <c r="DG35" s="654"/>
      <c r="DH35" s="654"/>
      <c r="DI35" s="654"/>
      <c r="DJ35" s="654"/>
      <c r="DK35" s="655"/>
      <c r="DL35" s="632">
        <v>13740</v>
      </c>
      <c r="DM35" s="654"/>
      <c r="DN35" s="654"/>
      <c r="DO35" s="654"/>
      <c r="DP35" s="654"/>
      <c r="DQ35" s="654"/>
      <c r="DR35" s="654"/>
      <c r="DS35" s="654"/>
      <c r="DT35" s="654"/>
      <c r="DU35" s="654"/>
      <c r="DV35" s="655"/>
      <c r="DW35" s="628">
        <v>1</v>
      </c>
      <c r="DX35" s="656"/>
      <c r="DY35" s="656"/>
      <c r="DZ35" s="656"/>
      <c r="EA35" s="656"/>
      <c r="EB35" s="656"/>
      <c r="EC35" s="657"/>
    </row>
    <row r="36" spans="2:133" ht="11.25" customHeight="1" x14ac:dyDescent="0.15">
      <c r="B36" s="620" t="s">
        <v>333</v>
      </c>
      <c r="C36" s="621"/>
      <c r="D36" s="621"/>
      <c r="E36" s="621"/>
      <c r="F36" s="621"/>
      <c r="G36" s="621"/>
      <c r="H36" s="621"/>
      <c r="I36" s="621"/>
      <c r="J36" s="621"/>
      <c r="K36" s="621"/>
      <c r="L36" s="621"/>
      <c r="M36" s="621"/>
      <c r="N36" s="621"/>
      <c r="O36" s="621"/>
      <c r="P36" s="621"/>
      <c r="Q36" s="622"/>
      <c r="R36" s="623">
        <v>342918</v>
      </c>
      <c r="S36" s="624"/>
      <c r="T36" s="624"/>
      <c r="U36" s="624"/>
      <c r="V36" s="624"/>
      <c r="W36" s="624"/>
      <c r="X36" s="624"/>
      <c r="Y36" s="625"/>
      <c r="Z36" s="626">
        <v>7.9</v>
      </c>
      <c r="AA36" s="626"/>
      <c r="AB36" s="626"/>
      <c r="AC36" s="626"/>
      <c r="AD36" s="627" t="s">
        <v>130</v>
      </c>
      <c r="AE36" s="627"/>
      <c r="AF36" s="627"/>
      <c r="AG36" s="627"/>
      <c r="AH36" s="627"/>
      <c r="AI36" s="627"/>
      <c r="AJ36" s="627"/>
      <c r="AK36" s="627"/>
      <c r="AL36" s="628" t="s">
        <v>130</v>
      </c>
      <c r="AM36" s="629"/>
      <c r="AN36" s="629"/>
      <c r="AO36" s="630"/>
      <c r="AP36" s="222"/>
      <c r="AQ36" s="685" t="s">
        <v>334</v>
      </c>
      <c r="AR36" s="686"/>
      <c r="AS36" s="686"/>
      <c r="AT36" s="686"/>
      <c r="AU36" s="686"/>
      <c r="AV36" s="686"/>
      <c r="AW36" s="686"/>
      <c r="AX36" s="686"/>
      <c r="AY36" s="687"/>
      <c r="AZ36" s="612">
        <v>226991</v>
      </c>
      <c r="BA36" s="613"/>
      <c r="BB36" s="613"/>
      <c r="BC36" s="613"/>
      <c r="BD36" s="613"/>
      <c r="BE36" s="613"/>
      <c r="BF36" s="688"/>
      <c r="BG36" s="609" t="s">
        <v>335</v>
      </c>
      <c r="BH36" s="610"/>
      <c r="BI36" s="610"/>
      <c r="BJ36" s="610"/>
      <c r="BK36" s="610"/>
      <c r="BL36" s="610"/>
      <c r="BM36" s="610"/>
      <c r="BN36" s="610"/>
      <c r="BO36" s="610"/>
      <c r="BP36" s="610"/>
      <c r="BQ36" s="610"/>
      <c r="BR36" s="610"/>
      <c r="BS36" s="610"/>
      <c r="BT36" s="610"/>
      <c r="BU36" s="611"/>
      <c r="BV36" s="612">
        <v>830</v>
      </c>
      <c r="BW36" s="613"/>
      <c r="BX36" s="613"/>
      <c r="BY36" s="613"/>
      <c r="BZ36" s="613"/>
      <c r="CA36" s="613"/>
      <c r="CB36" s="688"/>
      <c r="CD36" s="620" t="s">
        <v>336</v>
      </c>
      <c r="CE36" s="621"/>
      <c r="CF36" s="621"/>
      <c r="CG36" s="621"/>
      <c r="CH36" s="621"/>
      <c r="CI36" s="621"/>
      <c r="CJ36" s="621"/>
      <c r="CK36" s="621"/>
      <c r="CL36" s="621"/>
      <c r="CM36" s="621"/>
      <c r="CN36" s="621"/>
      <c r="CO36" s="621"/>
      <c r="CP36" s="621"/>
      <c r="CQ36" s="622"/>
      <c r="CR36" s="623">
        <v>393522</v>
      </c>
      <c r="CS36" s="624"/>
      <c r="CT36" s="624"/>
      <c r="CU36" s="624"/>
      <c r="CV36" s="624"/>
      <c r="CW36" s="624"/>
      <c r="CX36" s="624"/>
      <c r="CY36" s="625"/>
      <c r="CZ36" s="628">
        <v>9.6999999999999993</v>
      </c>
      <c r="DA36" s="656"/>
      <c r="DB36" s="656"/>
      <c r="DC36" s="658"/>
      <c r="DD36" s="632">
        <v>253141</v>
      </c>
      <c r="DE36" s="624"/>
      <c r="DF36" s="624"/>
      <c r="DG36" s="624"/>
      <c r="DH36" s="624"/>
      <c r="DI36" s="624"/>
      <c r="DJ36" s="624"/>
      <c r="DK36" s="625"/>
      <c r="DL36" s="632">
        <v>130040</v>
      </c>
      <c r="DM36" s="624"/>
      <c r="DN36" s="624"/>
      <c r="DO36" s="624"/>
      <c r="DP36" s="624"/>
      <c r="DQ36" s="624"/>
      <c r="DR36" s="624"/>
      <c r="DS36" s="624"/>
      <c r="DT36" s="624"/>
      <c r="DU36" s="624"/>
      <c r="DV36" s="625"/>
      <c r="DW36" s="628">
        <v>9.6999999999999993</v>
      </c>
      <c r="DX36" s="656"/>
      <c r="DY36" s="656"/>
      <c r="DZ36" s="656"/>
      <c r="EA36" s="656"/>
      <c r="EB36" s="656"/>
      <c r="EC36" s="657"/>
    </row>
    <row r="37" spans="2:133" ht="11.25" customHeight="1" x14ac:dyDescent="0.15">
      <c r="B37" s="620" t="s">
        <v>337</v>
      </c>
      <c r="C37" s="621"/>
      <c r="D37" s="621"/>
      <c r="E37" s="621"/>
      <c r="F37" s="621"/>
      <c r="G37" s="621"/>
      <c r="H37" s="621"/>
      <c r="I37" s="621"/>
      <c r="J37" s="621"/>
      <c r="K37" s="621"/>
      <c r="L37" s="621"/>
      <c r="M37" s="621"/>
      <c r="N37" s="621"/>
      <c r="O37" s="621"/>
      <c r="P37" s="621"/>
      <c r="Q37" s="622"/>
      <c r="R37" s="623">
        <v>48180</v>
      </c>
      <c r="S37" s="624"/>
      <c r="T37" s="624"/>
      <c r="U37" s="624"/>
      <c r="V37" s="624"/>
      <c r="W37" s="624"/>
      <c r="X37" s="624"/>
      <c r="Y37" s="625"/>
      <c r="Z37" s="626">
        <v>1.1000000000000001</v>
      </c>
      <c r="AA37" s="626"/>
      <c r="AB37" s="626"/>
      <c r="AC37" s="626"/>
      <c r="AD37" s="627">
        <v>257</v>
      </c>
      <c r="AE37" s="627"/>
      <c r="AF37" s="627"/>
      <c r="AG37" s="627"/>
      <c r="AH37" s="627"/>
      <c r="AI37" s="627"/>
      <c r="AJ37" s="627"/>
      <c r="AK37" s="627"/>
      <c r="AL37" s="628">
        <v>0</v>
      </c>
      <c r="AM37" s="629"/>
      <c r="AN37" s="629"/>
      <c r="AO37" s="630"/>
      <c r="AQ37" s="689" t="s">
        <v>338</v>
      </c>
      <c r="AR37" s="690"/>
      <c r="AS37" s="690"/>
      <c r="AT37" s="690"/>
      <c r="AU37" s="690"/>
      <c r="AV37" s="690"/>
      <c r="AW37" s="690"/>
      <c r="AX37" s="690"/>
      <c r="AY37" s="691"/>
      <c r="AZ37" s="623">
        <v>70877</v>
      </c>
      <c r="BA37" s="624"/>
      <c r="BB37" s="624"/>
      <c r="BC37" s="624"/>
      <c r="BD37" s="654"/>
      <c r="BE37" s="654"/>
      <c r="BF37" s="680"/>
      <c r="BG37" s="620" t="s">
        <v>339</v>
      </c>
      <c r="BH37" s="621"/>
      <c r="BI37" s="621"/>
      <c r="BJ37" s="621"/>
      <c r="BK37" s="621"/>
      <c r="BL37" s="621"/>
      <c r="BM37" s="621"/>
      <c r="BN37" s="621"/>
      <c r="BO37" s="621"/>
      <c r="BP37" s="621"/>
      <c r="BQ37" s="621"/>
      <c r="BR37" s="621"/>
      <c r="BS37" s="621"/>
      <c r="BT37" s="621"/>
      <c r="BU37" s="622"/>
      <c r="BV37" s="623">
        <v>830</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25583</v>
      </c>
      <c r="CS37" s="654"/>
      <c r="CT37" s="654"/>
      <c r="CU37" s="654"/>
      <c r="CV37" s="654"/>
      <c r="CW37" s="654"/>
      <c r="CX37" s="654"/>
      <c r="CY37" s="655"/>
      <c r="CZ37" s="628">
        <v>0.6</v>
      </c>
      <c r="DA37" s="656"/>
      <c r="DB37" s="656"/>
      <c r="DC37" s="658"/>
      <c r="DD37" s="632">
        <v>25583</v>
      </c>
      <c r="DE37" s="654"/>
      <c r="DF37" s="654"/>
      <c r="DG37" s="654"/>
      <c r="DH37" s="654"/>
      <c r="DI37" s="654"/>
      <c r="DJ37" s="654"/>
      <c r="DK37" s="655"/>
      <c r="DL37" s="632">
        <v>25583</v>
      </c>
      <c r="DM37" s="654"/>
      <c r="DN37" s="654"/>
      <c r="DO37" s="654"/>
      <c r="DP37" s="654"/>
      <c r="DQ37" s="654"/>
      <c r="DR37" s="654"/>
      <c r="DS37" s="654"/>
      <c r="DT37" s="654"/>
      <c r="DU37" s="654"/>
      <c r="DV37" s="655"/>
      <c r="DW37" s="628">
        <v>1.9</v>
      </c>
      <c r="DX37" s="656"/>
      <c r="DY37" s="656"/>
      <c r="DZ37" s="656"/>
      <c r="EA37" s="656"/>
      <c r="EB37" s="656"/>
      <c r="EC37" s="657"/>
    </row>
    <row r="38" spans="2:133" ht="11.25" customHeight="1" x14ac:dyDescent="0.15">
      <c r="B38" s="620" t="s">
        <v>341</v>
      </c>
      <c r="C38" s="621"/>
      <c r="D38" s="621"/>
      <c r="E38" s="621"/>
      <c r="F38" s="621"/>
      <c r="G38" s="621"/>
      <c r="H38" s="621"/>
      <c r="I38" s="621"/>
      <c r="J38" s="621"/>
      <c r="K38" s="621"/>
      <c r="L38" s="621"/>
      <c r="M38" s="621"/>
      <c r="N38" s="621"/>
      <c r="O38" s="621"/>
      <c r="P38" s="621"/>
      <c r="Q38" s="622"/>
      <c r="R38" s="623">
        <v>429264</v>
      </c>
      <c r="S38" s="624"/>
      <c r="T38" s="624"/>
      <c r="U38" s="624"/>
      <c r="V38" s="624"/>
      <c r="W38" s="624"/>
      <c r="X38" s="624"/>
      <c r="Y38" s="625"/>
      <c r="Z38" s="626">
        <v>9.9</v>
      </c>
      <c r="AA38" s="626"/>
      <c r="AB38" s="626"/>
      <c r="AC38" s="626"/>
      <c r="AD38" s="627" t="s">
        <v>251</v>
      </c>
      <c r="AE38" s="627"/>
      <c r="AF38" s="627"/>
      <c r="AG38" s="627"/>
      <c r="AH38" s="627"/>
      <c r="AI38" s="627"/>
      <c r="AJ38" s="627"/>
      <c r="AK38" s="627"/>
      <c r="AL38" s="628" t="s">
        <v>130</v>
      </c>
      <c r="AM38" s="629"/>
      <c r="AN38" s="629"/>
      <c r="AO38" s="630"/>
      <c r="AQ38" s="689" t="s">
        <v>342</v>
      </c>
      <c r="AR38" s="690"/>
      <c r="AS38" s="690"/>
      <c r="AT38" s="690"/>
      <c r="AU38" s="690"/>
      <c r="AV38" s="690"/>
      <c r="AW38" s="690"/>
      <c r="AX38" s="690"/>
      <c r="AY38" s="691"/>
      <c r="AZ38" s="623">
        <v>51286</v>
      </c>
      <c r="BA38" s="624"/>
      <c r="BB38" s="624"/>
      <c r="BC38" s="624"/>
      <c r="BD38" s="654"/>
      <c r="BE38" s="654"/>
      <c r="BF38" s="680"/>
      <c r="BG38" s="620" t="s">
        <v>343</v>
      </c>
      <c r="BH38" s="621"/>
      <c r="BI38" s="621"/>
      <c r="BJ38" s="621"/>
      <c r="BK38" s="621"/>
      <c r="BL38" s="621"/>
      <c r="BM38" s="621"/>
      <c r="BN38" s="621"/>
      <c r="BO38" s="621"/>
      <c r="BP38" s="621"/>
      <c r="BQ38" s="621"/>
      <c r="BR38" s="621"/>
      <c r="BS38" s="621"/>
      <c r="BT38" s="621"/>
      <c r="BU38" s="622"/>
      <c r="BV38" s="623">
        <v>262</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156114</v>
      </c>
      <c r="CS38" s="624"/>
      <c r="CT38" s="624"/>
      <c r="CU38" s="624"/>
      <c r="CV38" s="624"/>
      <c r="CW38" s="624"/>
      <c r="CX38" s="624"/>
      <c r="CY38" s="625"/>
      <c r="CZ38" s="628">
        <v>3.9</v>
      </c>
      <c r="DA38" s="656"/>
      <c r="DB38" s="656"/>
      <c r="DC38" s="658"/>
      <c r="DD38" s="632">
        <v>141021</v>
      </c>
      <c r="DE38" s="624"/>
      <c r="DF38" s="624"/>
      <c r="DG38" s="624"/>
      <c r="DH38" s="624"/>
      <c r="DI38" s="624"/>
      <c r="DJ38" s="624"/>
      <c r="DK38" s="625"/>
      <c r="DL38" s="632">
        <v>35786</v>
      </c>
      <c r="DM38" s="624"/>
      <c r="DN38" s="624"/>
      <c r="DO38" s="624"/>
      <c r="DP38" s="624"/>
      <c r="DQ38" s="624"/>
      <c r="DR38" s="624"/>
      <c r="DS38" s="624"/>
      <c r="DT38" s="624"/>
      <c r="DU38" s="624"/>
      <c r="DV38" s="625"/>
      <c r="DW38" s="628">
        <v>2.7</v>
      </c>
      <c r="DX38" s="656"/>
      <c r="DY38" s="656"/>
      <c r="DZ38" s="656"/>
      <c r="EA38" s="656"/>
      <c r="EB38" s="656"/>
      <c r="EC38" s="657"/>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9" t="s">
        <v>346</v>
      </c>
      <c r="AR39" s="690"/>
      <c r="AS39" s="690"/>
      <c r="AT39" s="690"/>
      <c r="AU39" s="690"/>
      <c r="AV39" s="690"/>
      <c r="AW39" s="690"/>
      <c r="AX39" s="690"/>
      <c r="AY39" s="691"/>
      <c r="AZ39" s="623">
        <v>45264</v>
      </c>
      <c r="BA39" s="624"/>
      <c r="BB39" s="624"/>
      <c r="BC39" s="624"/>
      <c r="BD39" s="654"/>
      <c r="BE39" s="654"/>
      <c r="BF39" s="680"/>
      <c r="BG39" s="620" t="s">
        <v>347</v>
      </c>
      <c r="BH39" s="621"/>
      <c r="BI39" s="621"/>
      <c r="BJ39" s="621"/>
      <c r="BK39" s="621"/>
      <c r="BL39" s="621"/>
      <c r="BM39" s="621"/>
      <c r="BN39" s="621"/>
      <c r="BO39" s="621"/>
      <c r="BP39" s="621"/>
      <c r="BQ39" s="621"/>
      <c r="BR39" s="621"/>
      <c r="BS39" s="621"/>
      <c r="BT39" s="621"/>
      <c r="BU39" s="622"/>
      <c r="BV39" s="623">
        <v>426</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250983</v>
      </c>
      <c r="CS39" s="654"/>
      <c r="CT39" s="654"/>
      <c r="CU39" s="654"/>
      <c r="CV39" s="654"/>
      <c r="CW39" s="654"/>
      <c r="CX39" s="654"/>
      <c r="CY39" s="655"/>
      <c r="CZ39" s="628">
        <v>6.2</v>
      </c>
      <c r="DA39" s="656"/>
      <c r="DB39" s="656"/>
      <c r="DC39" s="658"/>
      <c r="DD39" s="632">
        <v>250983</v>
      </c>
      <c r="DE39" s="654"/>
      <c r="DF39" s="654"/>
      <c r="DG39" s="654"/>
      <c r="DH39" s="654"/>
      <c r="DI39" s="654"/>
      <c r="DJ39" s="654"/>
      <c r="DK39" s="655"/>
      <c r="DL39" s="632" t="s">
        <v>130</v>
      </c>
      <c r="DM39" s="654"/>
      <c r="DN39" s="654"/>
      <c r="DO39" s="654"/>
      <c r="DP39" s="654"/>
      <c r="DQ39" s="654"/>
      <c r="DR39" s="654"/>
      <c r="DS39" s="654"/>
      <c r="DT39" s="654"/>
      <c r="DU39" s="654"/>
      <c r="DV39" s="655"/>
      <c r="DW39" s="628" t="s">
        <v>130</v>
      </c>
      <c r="DX39" s="656"/>
      <c r="DY39" s="656"/>
      <c r="DZ39" s="656"/>
      <c r="EA39" s="656"/>
      <c r="EB39" s="656"/>
      <c r="EC39" s="657"/>
    </row>
    <row r="40" spans="2:133" ht="11.25" customHeight="1" x14ac:dyDescent="0.15">
      <c r="B40" s="620" t="s">
        <v>349</v>
      </c>
      <c r="C40" s="621"/>
      <c r="D40" s="621"/>
      <c r="E40" s="621"/>
      <c r="F40" s="621"/>
      <c r="G40" s="621"/>
      <c r="H40" s="621"/>
      <c r="I40" s="621"/>
      <c r="J40" s="621"/>
      <c r="K40" s="621"/>
      <c r="L40" s="621"/>
      <c r="M40" s="621"/>
      <c r="N40" s="621"/>
      <c r="O40" s="621"/>
      <c r="P40" s="621"/>
      <c r="Q40" s="622"/>
      <c r="R40" s="623">
        <v>9564</v>
      </c>
      <c r="S40" s="624"/>
      <c r="T40" s="624"/>
      <c r="U40" s="624"/>
      <c r="V40" s="624"/>
      <c r="W40" s="624"/>
      <c r="X40" s="624"/>
      <c r="Y40" s="625"/>
      <c r="Z40" s="626">
        <v>0.2</v>
      </c>
      <c r="AA40" s="626"/>
      <c r="AB40" s="626"/>
      <c r="AC40" s="626"/>
      <c r="AD40" s="627" t="s">
        <v>130</v>
      </c>
      <c r="AE40" s="627"/>
      <c r="AF40" s="627"/>
      <c r="AG40" s="627"/>
      <c r="AH40" s="627"/>
      <c r="AI40" s="627"/>
      <c r="AJ40" s="627"/>
      <c r="AK40" s="627"/>
      <c r="AL40" s="628" t="s">
        <v>234</v>
      </c>
      <c r="AM40" s="629"/>
      <c r="AN40" s="629"/>
      <c r="AO40" s="630"/>
      <c r="AQ40" s="689" t="s">
        <v>350</v>
      </c>
      <c r="AR40" s="690"/>
      <c r="AS40" s="690"/>
      <c r="AT40" s="690"/>
      <c r="AU40" s="690"/>
      <c r="AV40" s="690"/>
      <c r="AW40" s="690"/>
      <c r="AX40" s="690"/>
      <c r="AY40" s="691"/>
      <c r="AZ40" s="623" t="s">
        <v>130</v>
      </c>
      <c r="BA40" s="624"/>
      <c r="BB40" s="624"/>
      <c r="BC40" s="624"/>
      <c r="BD40" s="654"/>
      <c r="BE40" s="654"/>
      <c r="BF40" s="680"/>
      <c r="BG40" s="669" t="s">
        <v>351</v>
      </c>
      <c r="BH40" s="670"/>
      <c r="BI40" s="670"/>
      <c r="BJ40" s="670"/>
      <c r="BK40" s="670"/>
      <c r="BL40" s="223"/>
      <c r="BM40" s="621" t="s">
        <v>352</v>
      </c>
      <c r="BN40" s="621"/>
      <c r="BO40" s="621"/>
      <c r="BP40" s="621"/>
      <c r="BQ40" s="621"/>
      <c r="BR40" s="621"/>
      <c r="BS40" s="621"/>
      <c r="BT40" s="621"/>
      <c r="BU40" s="622"/>
      <c r="BV40" s="623">
        <v>43</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t="s">
        <v>130</v>
      </c>
      <c r="CS40" s="624"/>
      <c r="CT40" s="624"/>
      <c r="CU40" s="624"/>
      <c r="CV40" s="624"/>
      <c r="CW40" s="624"/>
      <c r="CX40" s="624"/>
      <c r="CY40" s="625"/>
      <c r="CZ40" s="628" t="s">
        <v>251</v>
      </c>
      <c r="DA40" s="656"/>
      <c r="DB40" s="656"/>
      <c r="DC40" s="658"/>
      <c r="DD40" s="632" t="s">
        <v>130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6"/>
      <c r="DY40" s="656"/>
      <c r="DZ40" s="656"/>
      <c r="EA40" s="656"/>
      <c r="EB40" s="656"/>
      <c r="EC40" s="657"/>
    </row>
    <row r="41" spans="2:133" ht="11.25" customHeight="1" x14ac:dyDescent="0.15">
      <c r="B41" s="644" t="s">
        <v>354</v>
      </c>
      <c r="C41" s="645"/>
      <c r="D41" s="645"/>
      <c r="E41" s="645"/>
      <c r="F41" s="645"/>
      <c r="G41" s="645"/>
      <c r="H41" s="645"/>
      <c r="I41" s="645"/>
      <c r="J41" s="645"/>
      <c r="K41" s="645"/>
      <c r="L41" s="645"/>
      <c r="M41" s="645"/>
      <c r="N41" s="645"/>
      <c r="O41" s="645"/>
      <c r="P41" s="645"/>
      <c r="Q41" s="646"/>
      <c r="R41" s="698">
        <v>4337706</v>
      </c>
      <c r="S41" s="699"/>
      <c r="T41" s="699"/>
      <c r="U41" s="699"/>
      <c r="V41" s="699"/>
      <c r="W41" s="699"/>
      <c r="X41" s="699"/>
      <c r="Y41" s="700"/>
      <c r="Z41" s="701">
        <v>100</v>
      </c>
      <c r="AA41" s="701"/>
      <c r="AB41" s="701"/>
      <c r="AC41" s="701"/>
      <c r="AD41" s="702">
        <v>1332363</v>
      </c>
      <c r="AE41" s="702"/>
      <c r="AF41" s="702"/>
      <c r="AG41" s="702"/>
      <c r="AH41" s="702"/>
      <c r="AI41" s="702"/>
      <c r="AJ41" s="702"/>
      <c r="AK41" s="702"/>
      <c r="AL41" s="703">
        <v>100</v>
      </c>
      <c r="AM41" s="683"/>
      <c r="AN41" s="683"/>
      <c r="AO41" s="704"/>
      <c r="AQ41" s="689" t="s">
        <v>355</v>
      </c>
      <c r="AR41" s="690"/>
      <c r="AS41" s="690"/>
      <c r="AT41" s="690"/>
      <c r="AU41" s="690"/>
      <c r="AV41" s="690"/>
      <c r="AW41" s="690"/>
      <c r="AX41" s="690"/>
      <c r="AY41" s="691"/>
      <c r="AZ41" s="623">
        <v>40997</v>
      </c>
      <c r="BA41" s="624"/>
      <c r="BB41" s="624"/>
      <c r="BC41" s="624"/>
      <c r="BD41" s="654"/>
      <c r="BE41" s="654"/>
      <c r="BF41" s="680"/>
      <c r="BG41" s="669"/>
      <c r="BH41" s="670"/>
      <c r="BI41" s="670"/>
      <c r="BJ41" s="670"/>
      <c r="BK41" s="670"/>
      <c r="BL41" s="223"/>
      <c r="BM41" s="621" t="s">
        <v>356</v>
      </c>
      <c r="BN41" s="621"/>
      <c r="BO41" s="621"/>
      <c r="BP41" s="621"/>
      <c r="BQ41" s="621"/>
      <c r="BR41" s="621"/>
      <c r="BS41" s="621"/>
      <c r="BT41" s="621"/>
      <c r="BU41" s="622"/>
      <c r="BV41" s="623" t="s">
        <v>234</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130</v>
      </c>
      <c r="CS41" s="654"/>
      <c r="CT41" s="654"/>
      <c r="CU41" s="654"/>
      <c r="CV41" s="654"/>
      <c r="CW41" s="654"/>
      <c r="CX41" s="654"/>
      <c r="CY41" s="655"/>
      <c r="CZ41" s="628" t="s">
        <v>130</v>
      </c>
      <c r="DA41" s="656"/>
      <c r="DB41" s="656"/>
      <c r="DC41" s="658"/>
      <c r="DD41" s="632" t="s">
        <v>130</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358</v>
      </c>
      <c r="AR42" s="706"/>
      <c r="AS42" s="706"/>
      <c r="AT42" s="706"/>
      <c r="AU42" s="706"/>
      <c r="AV42" s="706"/>
      <c r="AW42" s="706"/>
      <c r="AX42" s="706"/>
      <c r="AY42" s="707"/>
      <c r="AZ42" s="698">
        <v>18567</v>
      </c>
      <c r="BA42" s="699"/>
      <c r="BB42" s="699"/>
      <c r="BC42" s="699"/>
      <c r="BD42" s="682"/>
      <c r="BE42" s="682"/>
      <c r="BF42" s="684"/>
      <c r="BG42" s="671"/>
      <c r="BH42" s="672"/>
      <c r="BI42" s="672"/>
      <c r="BJ42" s="672"/>
      <c r="BK42" s="672"/>
      <c r="BL42" s="224"/>
      <c r="BM42" s="645" t="s">
        <v>359</v>
      </c>
      <c r="BN42" s="645"/>
      <c r="BO42" s="645"/>
      <c r="BP42" s="645"/>
      <c r="BQ42" s="645"/>
      <c r="BR42" s="645"/>
      <c r="BS42" s="645"/>
      <c r="BT42" s="645"/>
      <c r="BU42" s="646"/>
      <c r="BV42" s="698">
        <v>336</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1559174</v>
      </c>
      <c r="CS42" s="654"/>
      <c r="CT42" s="654"/>
      <c r="CU42" s="654"/>
      <c r="CV42" s="654"/>
      <c r="CW42" s="654"/>
      <c r="CX42" s="654"/>
      <c r="CY42" s="655"/>
      <c r="CZ42" s="628">
        <v>38.5</v>
      </c>
      <c r="DA42" s="656"/>
      <c r="DB42" s="656"/>
      <c r="DC42" s="658"/>
      <c r="DD42" s="632">
        <v>128992</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t="s">
        <v>234</v>
      </c>
      <c r="CS43" s="654"/>
      <c r="CT43" s="654"/>
      <c r="CU43" s="654"/>
      <c r="CV43" s="654"/>
      <c r="CW43" s="654"/>
      <c r="CX43" s="654"/>
      <c r="CY43" s="655"/>
      <c r="CZ43" s="628" t="s">
        <v>130</v>
      </c>
      <c r="DA43" s="656"/>
      <c r="DB43" s="656"/>
      <c r="DC43" s="658"/>
      <c r="DD43" s="632" t="s">
        <v>130</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364</v>
      </c>
      <c r="CG44" s="621"/>
      <c r="CH44" s="621"/>
      <c r="CI44" s="621"/>
      <c r="CJ44" s="621"/>
      <c r="CK44" s="621"/>
      <c r="CL44" s="621"/>
      <c r="CM44" s="621"/>
      <c r="CN44" s="621"/>
      <c r="CO44" s="621"/>
      <c r="CP44" s="621"/>
      <c r="CQ44" s="622"/>
      <c r="CR44" s="623">
        <v>1559174</v>
      </c>
      <c r="CS44" s="624"/>
      <c r="CT44" s="624"/>
      <c r="CU44" s="624"/>
      <c r="CV44" s="624"/>
      <c r="CW44" s="624"/>
      <c r="CX44" s="624"/>
      <c r="CY44" s="625"/>
      <c r="CZ44" s="628">
        <v>38.5</v>
      </c>
      <c r="DA44" s="629"/>
      <c r="DB44" s="629"/>
      <c r="DC44" s="635"/>
      <c r="DD44" s="632">
        <v>128992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1356505</v>
      </c>
      <c r="CS45" s="654"/>
      <c r="CT45" s="654"/>
      <c r="CU45" s="654"/>
      <c r="CV45" s="654"/>
      <c r="CW45" s="654"/>
      <c r="CX45" s="654"/>
      <c r="CY45" s="655"/>
      <c r="CZ45" s="628">
        <v>33.5</v>
      </c>
      <c r="DA45" s="656"/>
      <c r="DB45" s="656"/>
      <c r="DC45" s="658"/>
      <c r="DD45" s="632">
        <v>57402</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201432</v>
      </c>
      <c r="CS46" s="624"/>
      <c r="CT46" s="624"/>
      <c r="CU46" s="624"/>
      <c r="CV46" s="624"/>
      <c r="CW46" s="624"/>
      <c r="CX46" s="624"/>
      <c r="CY46" s="625"/>
      <c r="CZ46" s="628">
        <v>5</v>
      </c>
      <c r="DA46" s="629"/>
      <c r="DB46" s="629"/>
      <c r="DC46" s="635"/>
      <c r="DD46" s="632">
        <v>71353</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t="s">
        <v>251</v>
      </c>
      <c r="CS47" s="654"/>
      <c r="CT47" s="654"/>
      <c r="CU47" s="654"/>
      <c r="CV47" s="654"/>
      <c r="CW47" s="654"/>
      <c r="CX47" s="654"/>
      <c r="CY47" s="655"/>
      <c r="CZ47" s="628" t="s">
        <v>130</v>
      </c>
      <c r="DA47" s="656"/>
      <c r="DB47" s="656"/>
      <c r="DC47" s="658"/>
      <c r="DD47" s="632" t="s">
        <v>130</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369</v>
      </c>
      <c r="CG48" s="621"/>
      <c r="CH48" s="621"/>
      <c r="CI48" s="621"/>
      <c r="CJ48" s="621"/>
      <c r="CK48" s="621"/>
      <c r="CL48" s="621"/>
      <c r="CM48" s="621"/>
      <c r="CN48" s="621"/>
      <c r="CO48" s="621"/>
      <c r="CP48" s="621"/>
      <c r="CQ48" s="622"/>
      <c r="CR48" s="623" t="s">
        <v>234</v>
      </c>
      <c r="CS48" s="624"/>
      <c r="CT48" s="624"/>
      <c r="CU48" s="624"/>
      <c r="CV48" s="624"/>
      <c r="CW48" s="624"/>
      <c r="CX48" s="624"/>
      <c r="CY48" s="625"/>
      <c r="CZ48" s="628" t="s">
        <v>130</v>
      </c>
      <c r="DA48" s="629"/>
      <c r="DB48" s="629"/>
      <c r="DC48" s="635"/>
      <c r="DD48" s="632" t="s">
        <v>234</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370</v>
      </c>
      <c r="CE49" s="645"/>
      <c r="CF49" s="645"/>
      <c r="CG49" s="645"/>
      <c r="CH49" s="645"/>
      <c r="CI49" s="645"/>
      <c r="CJ49" s="645"/>
      <c r="CK49" s="645"/>
      <c r="CL49" s="645"/>
      <c r="CM49" s="645"/>
      <c r="CN49" s="645"/>
      <c r="CO49" s="645"/>
      <c r="CP49" s="645"/>
      <c r="CQ49" s="646"/>
      <c r="CR49" s="698">
        <v>4051390</v>
      </c>
      <c r="CS49" s="682"/>
      <c r="CT49" s="682"/>
      <c r="CU49" s="682"/>
      <c r="CV49" s="682"/>
      <c r="CW49" s="682"/>
      <c r="CX49" s="682"/>
      <c r="CY49" s="711"/>
      <c r="CZ49" s="703">
        <v>100</v>
      </c>
      <c r="DA49" s="712"/>
      <c r="DB49" s="712"/>
      <c r="DC49" s="713"/>
      <c r="DD49" s="714">
        <v>2038547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SJIdRcRxmOLnLdgDbHdhbzL6MkoaIvFHu9wfB3SSXmfFX6ysRJg8ullWw35nqjF7ciI0R7HPR1ynCjVQJuOg==" saltValue="PFsFDI7BFF5wr7oVTbCbc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371</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372</v>
      </c>
      <c r="DK2" s="737"/>
      <c r="DL2" s="737"/>
      <c r="DM2" s="737"/>
      <c r="DN2" s="737"/>
      <c r="DO2" s="738"/>
      <c r="DP2" s="228"/>
      <c r="DQ2" s="736" t="s">
        <v>373</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374</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375</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376</v>
      </c>
      <c r="B5" s="730"/>
      <c r="C5" s="730"/>
      <c r="D5" s="730"/>
      <c r="E5" s="730"/>
      <c r="F5" s="730"/>
      <c r="G5" s="730"/>
      <c r="H5" s="730"/>
      <c r="I5" s="730"/>
      <c r="J5" s="730"/>
      <c r="K5" s="730"/>
      <c r="L5" s="730"/>
      <c r="M5" s="730"/>
      <c r="N5" s="730"/>
      <c r="O5" s="730"/>
      <c r="P5" s="731"/>
      <c r="Q5" s="725" t="s">
        <v>377</v>
      </c>
      <c r="R5" s="721"/>
      <c r="S5" s="721"/>
      <c r="T5" s="721"/>
      <c r="U5" s="722"/>
      <c r="V5" s="725" t="s">
        <v>378</v>
      </c>
      <c r="W5" s="721"/>
      <c r="X5" s="721"/>
      <c r="Y5" s="721"/>
      <c r="Z5" s="722"/>
      <c r="AA5" s="725" t="s">
        <v>379</v>
      </c>
      <c r="AB5" s="721"/>
      <c r="AC5" s="721"/>
      <c r="AD5" s="721"/>
      <c r="AE5" s="721"/>
      <c r="AF5" s="741" t="s">
        <v>380</v>
      </c>
      <c r="AG5" s="721"/>
      <c r="AH5" s="721"/>
      <c r="AI5" s="721"/>
      <c r="AJ5" s="727"/>
      <c r="AK5" s="721" t="s">
        <v>381</v>
      </c>
      <c r="AL5" s="721"/>
      <c r="AM5" s="721"/>
      <c r="AN5" s="721"/>
      <c r="AO5" s="722"/>
      <c r="AP5" s="725" t="s">
        <v>382</v>
      </c>
      <c r="AQ5" s="721"/>
      <c r="AR5" s="721"/>
      <c r="AS5" s="721"/>
      <c r="AT5" s="722"/>
      <c r="AU5" s="725" t="s">
        <v>383</v>
      </c>
      <c r="AV5" s="721"/>
      <c r="AW5" s="721"/>
      <c r="AX5" s="721"/>
      <c r="AY5" s="727"/>
      <c r="AZ5" s="232"/>
      <c r="BA5" s="232"/>
      <c r="BB5" s="232"/>
      <c r="BC5" s="232"/>
      <c r="BD5" s="232"/>
      <c r="BE5" s="233"/>
      <c r="BF5" s="233"/>
      <c r="BG5" s="233"/>
      <c r="BH5" s="233"/>
      <c r="BI5" s="233"/>
      <c r="BJ5" s="233"/>
      <c r="BK5" s="233"/>
      <c r="BL5" s="233"/>
      <c r="BM5" s="233"/>
      <c r="BN5" s="233"/>
      <c r="BO5" s="233"/>
      <c r="BP5" s="233"/>
      <c r="BQ5" s="729" t="s">
        <v>384</v>
      </c>
      <c r="BR5" s="730"/>
      <c r="BS5" s="730"/>
      <c r="BT5" s="730"/>
      <c r="BU5" s="730"/>
      <c r="BV5" s="730"/>
      <c r="BW5" s="730"/>
      <c r="BX5" s="730"/>
      <c r="BY5" s="730"/>
      <c r="BZ5" s="730"/>
      <c r="CA5" s="730"/>
      <c r="CB5" s="730"/>
      <c r="CC5" s="730"/>
      <c r="CD5" s="730"/>
      <c r="CE5" s="730"/>
      <c r="CF5" s="730"/>
      <c r="CG5" s="731"/>
      <c r="CH5" s="725" t="s">
        <v>385</v>
      </c>
      <c r="CI5" s="721"/>
      <c r="CJ5" s="721"/>
      <c r="CK5" s="721"/>
      <c r="CL5" s="722"/>
      <c r="CM5" s="725" t="s">
        <v>386</v>
      </c>
      <c r="CN5" s="721"/>
      <c r="CO5" s="721"/>
      <c r="CP5" s="721"/>
      <c r="CQ5" s="722"/>
      <c r="CR5" s="725" t="s">
        <v>387</v>
      </c>
      <c r="CS5" s="721"/>
      <c r="CT5" s="721"/>
      <c r="CU5" s="721"/>
      <c r="CV5" s="722"/>
      <c r="CW5" s="725" t="s">
        <v>388</v>
      </c>
      <c r="CX5" s="721"/>
      <c r="CY5" s="721"/>
      <c r="CZ5" s="721"/>
      <c r="DA5" s="722"/>
      <c r="DB5" s="725" t="s">
        <v>389</v>
      </c>
      <c r="DC5" s="721"/>
      <c r="DD5" s="721"/>
      <c r="DE5" s="721"/>
      <c r="DF5" s="722"/>
      <c r="DG5" s="774" t="s">
        <v>390</v>
      </c>
      <c r="DH5" s="775"/>
      <c r="DI5" s="775"/>
      <c r="DJ5" s="775"/>
      <c r="DK5" s="776"/>
      <c r="DL5" s="774" t="s">
        <v>391</v>
      </c>
      <c r="DM5" s="775"/>
      <c r="DN5" s="775"/>
      <c r="DO5" s="775"/>
      <c r="DP5" s="776"/>
      <c r="DQ5" s="725" t="s">
        <v>392</v>
      </c>
      <c r="DR5" s="721"/>
      <c r="DS5" s="721"/>
      <c r="DT5" s="721"/>
      <c r="DU5" s="722"/>
      <c r="DV5" s="725" t="s">
        <v>383</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393</v>
      </c>
      <c r="C7" s="761"/>
      <c r="D7" s="761"/>
      <c r="E7" s="761"/>
      <c r="F7" s="761"/>
      <c r="G7" s="761"/>
      <c r="H7" s="761"/>
      <c r="I7" s="761"/>
      <c r="J7" s="761"/>
      <c r="K7" s="761"/>
      <c r="L7" s="761"/>
      <c r="M7" s="761"/>
      <c r="N7" s="761"/>
      <c r="O7" s="761"/>
      <c r="P7" s="762"/>
      <c r="Q7" s="763"/>
      <c r="R7" s="764"/>
      <c r="S7" s="764"/>
      <c r="T7" s="764"/>
      <c r="U7" s="764"/>
      <c r="V7" s="764"/>
      <c r="W7" s="764"/>
      <c r="X7" s="764"/>
      <c r="Y7" s="764"/>
      <c r="Z7" s="764"/>
      <c r="AA7" s="764"/>
      <c r="AB7" s="764"/>
      <c r="AC7" s="764"/>
      <c r="AD7" s="764"/>
      <c r="AE7" s="765"/>
      <c r="AF7" s="766">
        <v>246</v>
      </c>
      <c r="AG7" s="767"/>
      <c r="AH7" s="767"/>
      <c r="AI7" s="767"/>
      <c r="AJ7" s="768"/>
      <c r="AK7" s="769"/>
      <c r="AL7" s="770"/>
      <c r="AM7" s="770"/>
      <c r="AN7" s="770"/>
      <c r="AO7" s="770"/>
      <c r="AP7" s="770"/>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246</v>
      </c>
      <c r="AG23" s="793"/>
      <c r="AH23" s="793"/>
      <c r="AI23" s="793"/>
      <c r="AJ23" s="796"/>
      <c r="AK23" s="797"/>
      <c r="AL23" s="798"/>
      <c r="AM23" s="798"/>
      <c r="AN23" s="798"/>
      <c r="AO23" s="798"/>
      <c r="AP23" s="793"/>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399</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376</v>
      </c>
      <c r="B26" s="730"/>
      <c r="C26" s="730"/>
      <c r="D26" s="730"/>
      <c r="E26" s="730"/>
      <c r="F26" s="730"/>
      <c r="G26" s="730"/>
      <c r="H26" s="730"/>
      <c r="I26" s="730"/>
      <c r="J26" s="730"/>
      <c r="K26" s="730"/>
      <c r="L26" s="730"/>
      <c r="M26" s="730"/>
      <c r="N26" s="730"/>
      <c r="O26" s="730"/>
      <c r="P26" s="731"/>
      <c r="Q26" s="725" t="s">
        <v>400</v>
      </c>
      <c r="R26" s="721"/>
      <c r="S26" s="721"/>
      <c r="T26" s="721"/>
      <c r="U26" s="722"/>
      <c r="V26" s="725" t="s">
        <v>401</v>
      </c>
      <c r="W26" s="721"/>
      <c r="X26" s="721"/>
      <c r="Y26" s="721"/>
      <c r="Z26" s="722"/>
      <c r="AA26" s="725" t="s">
        <v>402</v>
      </c>
      <c r="AB26" s="721"/>
      <c r="AC26" s="721"/>
      <c r="AD26" s="721"/>
      <c r="AE26" s="721"/>
      <c r="AF26" s="814" t="s">
        <v>403</v>
      </c>
      <c r="AG26" s="815"/>
      <c r="AH26" s="815"/>
      <c r="AI26" s="815"/>
      <c r="AJ26" s="816"/>
      <c r="AK26" s="721" t="s">
        <v>404</v>
      </c>
      <c r="AL26" s="721"/>
      <c r="AM26" s="721"/>
      <c r="AN26" s="721"/>
      <c r="AO26" s="722"/>
      <c r="AP26" s="725" t="s">
        <v>405</v>
      </c>
      <c r="AQ26" s="721"/>
      <c r="AR26" s="721"/>
      <c r="AS26" s="721"/>
      <c r="AT26" s="722"/>
      <c r="AU26" s="725" t="s">
        <v>406</v>
      </c>
      <c r="AV26" s="721"/>
      <c r="AW26" s="721"/>
      <c r="AX26" s="721"/>
      <c r="AY26" s="722"/>
      <c r="AZ26" s="725" t="s">
        <v>407</v>
      </c>
      <c r="BA26" s="721"/>
      <c r="BB26" s="721"/>
      <c r="BC26" s="721"/>
      <c r="BD26" s="722"/>
      <c r="BE26" s="725" t="s">
        <v>383</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408</v>
      </c>
      <c r="C28" s="761"/>
      <c r="D28" s="761"/>
      <c r="E28" s="761"/>
      <c r="F28" s="761"/>
      <c r="G28" s="761"/>
      <c r="H28" s="761"/>
      <c r="I28" s="761"/>
      <c r="J28" s="761"/>
      <c r="K28" s="761"/>
      <c r="L28" s="761"/>
      <c r="M28" s="761"/>
      <c r="N28" s="761"/>
      <c r="O28" s="761"/>
      <c r="P28" s="762"/>
      <c r="Q28" s="822"/>
      <c r="R28" s="823"/>
      <c r="S28" s="823"/>
      <c r="T28" s="823"/>
      <c r="U28" s="823"/>
      <c r="V28" s="823"/>
      <c r="W28" s="823"/>
      <c r="X28" s="823"/>
      <c r="Y28" s="823"/>
      <c r="Z28" s="823"/>
      <c r="AA28" s="823"/>
      <c r="AB28" s="823"/>
      <c r="AC28" s="823"/>
      <c r="AD28" s="823"/>
      <c r="AE28" s="824"/>
      <c r="AF28" s="825">
        <v>1</v>
      </c>
      <c r="AG28" s="823"/>
      <c r="AH28" s="823"/>
      <c r="AI28" s="823"/>
      <c r="AJ28" s="826"/>
      <c r="AK28" s="827"/>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409</v>
      </c>
      <c r="C29" s="750"/>
      <c r="D29" s="750"/>
      <c r="E29" s="750"/>
      <c r="F29" s="750"/>
      <c r="G29" s="750"/>
      <c r="H29" s="750"/>
      <c r="I29" s="750"/>
      <c r="J29" s="750"/>
      <c r="K29" s="750"/>
      <c r="L29" s="750"/>
      <c r="M29" s="750"/>
      <c r="N29" s="750"/>
      <c r="O29" s="750"/>
      <c r="P29" s="751"/>
      <c r="Q29" s="752"/>
      <c r="R29" s="753"/>
      <c r="S29" s="753"/>
      <c r="T29" s="753"/>
      <c r="U29" s="753"/>
      <c r="V29" s="753"/>
      <c r="W29" s="753"/>
      <c r="X29" s="753"/>
      <c r="Y29" s="753"/>
      <c r="Z29" s="753"/>
      <c r="AA29" s="753"/>
      <c r="AB29" s="753"/>
      <c r="AC29" s="753"/>
      <c r="AD29" s="753"/>
      <c r="AE29" s="754"/>
      <c r="AF29" s="755">
        <v>0</v>
      </c>
      <c r="AG29" s="756"/>
      <c r="AH29" s="756"/>
      <c r="AI29" s="756"/>
      <c r="AJ29" s="757"/>
      <c r="AK29" s="834"/>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410</v>
      </c>
      <c r="C30" s="750"/>
      <c r="D30" s="750"/>
      <c r="E30" s="750"/>
      <c r="F30" s="750"/>
      <c r="G30" s="750"/>
      <c r="H30" s="750"/>
      <c r="I30" s="750"/>
      <c r="J30" s="750"/>
      <c r="K30" s="750"/>
      <c r="L30" s="750"/>
      <c r="M30" s="750"/>
      <c r="N30" s="750"/>
      <c r="O30" s="750"/>
      <c r="P30" s="751"/>
      <c r="Q30" s="752"/>
      <c r="R30" s="753"/>
      <c r="S30" s="753"/>
      <c r="T30" s="753"/>
      <c r="U30" s="753"/>
      <c r="V30" s="753"/>
      <c r="W30" s="753"/>
      <c r="X30" s="753"/>
      <c r="Y30" s="753"/>
      <c r="Z30" s="753"/>
      <c r="AA30" s="753"/>
      <c r="AB30" s="753"/>
      <c r="AC30" s="753"/>
      <c r="AD30" s="753"/>
      <c r="AE30" s="754"/>
      <c r="AF30" s="755">
        <v>-68</v>
      </c>
      <c r="AG30" s="756"/>
      <c r="AH30" s="756"/>
      <c r="AI30" s="756"/>
      <c r="AJ30" s="757"/>
      <c r="AK30" s="834"/>
      <c r="AL30" s="830"/>
      <c r="AM30" s="830"/>
      <c r="AN30" s="830"/>
      <c r="AO30" s="830"/>
      <c r="AP30" s="830"/>
      <c r="AQ30" s="830"/>
      <c r="AR30" s="830"/>
      <c r="AS30" s="830"/>
      <c r="AT30" s="830"/>
      <c r="AU30" s="830"/>
      <c r="AV30" s="830"/>
      <c r="AW30" s="830"/>
      <c r="AX30" s="830"/>
      <c r="AY30" s="830"/>
      <c r="AZ30" s="831"/>
      <c r="BA30" s="831"/>
      <c r="BB30" s="831"/>
      <c r="BC30" s="831"/>
      <c r="BD30" s="831"/>
      <c r="BE30" s="832" t="s">
        <v>411</v>
      </c>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412</v>
      </c>
      <c r="C31" s="750"/>
      <c r="D31" s="750"/>
      <c r="E31" s="750"/>
      <c r="F31" s="750"/>
      <c r="G31" s="750"/>
      <c r="H31" s="750"/>
      <c r="I31" s="750"/>
      <c r="J31" s="750"/>
      <c r="K31" s="750"/>
      <c r="L31" s="750"/>
      <c r="M31" s="750"/>
      <c r="N31" s="750"/>
      <c r="O31" s="750"/>
      <c r="P31" s="751"/>
      <c r="Q31" s="752"/>
      <c r="R31" s="753"/>
      <c r="S31" s="753"/>
      <c r="T31" s="753"/>
      <c r="U31" s="753"/>
      <c r="V31" s="753"/>
      <c r="W31" s="753"/>
      <c r="X31" s="753"/>
      <c r="Y31" s="753"/>
      <c r="Z31" s="753"/>
      <c r="AA31" s="753"/>
      <c r="AB31" s="753"/>
      <c r="AC31" s="753"/>
      <c r="AD31" s="753"/>
      <c r="AE31" s="754"/>
      <c r="AF31" s="755">
        <v>-3</v>
      </c>
      <c r="AG31" s="756"/>
      <c r="AH31" s="756"/>
      <c r="AI31" s="756"/>
      <c r="AJ31" s="757"/>
      <c r="AK31" s="834"/>
      <c r="AL31" s="830"/>
      <c r="AM31" s="830"/>
      <c r="AN31" s="830"/>
      <c r="AO31" s="830"/>
      <c r="AP31" s="830"/>
      <c r="AQ31" s="830"/>
      <c r="AR31" s="830"/>
      <c r="AS31" s="830"/>
      <c r="AT31" s="830"/>
      <c r="AU31" s="830"/>
      <c r="AV31" s="830"/>
      <c r="AW31" s="830"/>
      <c r="AX31" s="830"/>
      <c r="AY31" s="830"/>
      <c r="AZ31" s="831"/>
      <c r="BA31" s="831"/>
      <c r="BB31" s="831"/>
      <c r="BC31" s="831"/>
      <c r="BD31" s="831"/>
      <c r="BE31" s="832" t="s">
        <v>413</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414</v>
      </c>
      <c r="C32" s="750"/>
      <c r="D32" s="750"/>
      <c r="E32" s="750"/>
      <c r="F32" s="750"/>
      <c r="G32" s="750"/>
      <c r="H32" s="750"/>
      <c r="I32" s="750"/>
      <c r="J32" s="750"/>
      <c r="K32" s="750"/>
      <c r="L32" s="750"/>
      <c r="M32" s="750"/>
      <c r="N32" s="750"/>
      <c r="O32" s="750"/>
      <c r="P32" s="751"/>
      <c r="Q32" s="752"/>
      <c r="R32" s="753"/>
      <c r="S32" s="753"/>
      <c r="T32" s="753"/>
      <c r="U32" s="753"/>
      <c r="V32" s="753"/>
      <c r="W32" s="753"/>
      <c r="X32" s="753"/>
      <c r="Y32" s="753"/>
      <c r="Z32" s="753"/>
      <c r="AA32" s="753"/>
      <c r="AB32" s="753"/>
      <c r="AC32" s="753"/>
      <c r="AD32" s="753"/>
      <c r="AE32" s="754"/>
      <c r="AF32" s="755">
        <v>14</v>
      </c>
      <c r="AG32" s="756"/>
      <c r="AH32" s="756"/>
      <c r="AI32" s="756"/>
      <c r="AJ32" s="757"/>
      <c r="AK32" s="834"/>
      <c r="AL32" s="830"/>
      <c r="AM32" s="830"/>
      <c r="AN32" s="830"/>
      <c r="AO32" s="830"/>
      <c r="AP32" s="830"/>
      <c r="AQ32" s="830"/>
      <c r="AR32" s="830"/>
      <c r="AS32" s="830"/>
      <c r="AT32" s="830"/>
      <c r="AU32" s="830"/>
      <c r="AV32" s="830"/>
      <c r="AW32" s="830"/>
      <c r="AX32" s="830"/>
      <c r="AY32" s="830"/>
      <c r="AZ32" s="831"/>
      <c r="BA32" s="831"/>
      <c r="BB32" s="831"/>
      <c r="BC32" s="831"/>
      <c r="BD32" s="831"/>
      <c r="BE32" s="832" t="s">
        <v>415</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416</v>
      </c>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v>5</v>
      </c>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t="s">
        <v>417</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395</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-52</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421</v>
      </c>
      <c r="B66" s="730"/>
      <c r="C66" s="730"/>
      <c r="D66" s="730"/>
      <c r="E66" s="730"/>
      <c r="F66" s="730"/>
      <c r="G66" s="730"/>
      <c r="H66" s="730"/>
      <c r="I66" s="730"/>
      <c r="J66" s="730"/>
      <c r="K66" s="730"/>
      <c r="L66" s="730"/>
      <c r="M66" s="730"/>
      <c r="N66" s="730"/>
      <c r="O66" s="730"/>
      <c r="P66" s="731"/>
      <c r="Q66" s="725" t="s">
        <v>400</v>
      </c>
      <c r="R66" s="721"/>
      <c r="S66" s="721"/>
      <c r="T66" s="721"/>
      <c r="U66" s="722"/>
      <c r="V66" s="725" t="s">
        <v>422</v>
      </c>
      <c r="W66" s="721"/>
      <c r="X66" s="721"/>
      <c r="Y66" s="721"/>
      <c r="Z66" s="722"/>
      <c r="AA66" s="725" t="s">
        <v>423</v>
      </c>
      <c r="AB66" s="721"/>
      <c r="AC66" s="721"/>
      <c r="AD66" s="721"/>
      <c r="AE66" s="722"/>
      <c r="AF66" s="854" t="s">
        <v>403</v>
      </c>
      <c r="AG66" s="815"/>
      <c r="AH66" s="815"/>
      <c r="AI66" s="815"/>
      <c r="AJ66" s="855"/>
      <c r="AK66" s="725" t="s">
        <v>424</v>
      </c>
      <c r="AL66" s="730"/>
      <c r="AM66" s="730"/>
      <c r="AN66" s="730"/>
      <c r="AO66" s="731"/>
      <c r="AP66" s="725" t="s">
        <v>405</v>
      </c>
      <c r="AQ66" s="721"/>
      <c r="AR66" s="721"/>
      <c r="AS66" s="721"/>
      <c r="AT66" s="722"/>
      <c r="AU66" s="725" t="s">
        <v>425</v>
      </c>
      <c r="AV66" s="721"/>
      <c r="AW66" s="721"/>
      <c r="AX66" s="721"/>
      <c r="AY66" s="722"/>
      <c r="AZ66" s="725" t="s">
        <v>383</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313</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313</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313</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200411</v>
      </c>
      <c r="AB110" s="900"/>
      <c r="AC110" s="900"/>
      <c r="AD110" s="900"/>
      <c r="AE110" s="901"/>
      <c r="AF110" s="902">
        <v>268334</v>
      </c>
      <c r="AG110" s="900"/>
      <c r="AH110" s="900"/>
      <c r="AI110" s="900"/>
      <c r="AJ110" s="901"/>
      <c r="AK110" s="902">
        <v>313368</v>
      </c>
      <c r="AL110" s="900"/>
      <c r="AM110" s="900"/>
      <c r="AN110" s="900"/>
      <c r="AO110" s="901"/>
      <c r="AP110" s="903">
        <v>30.4</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3403815</v>
      </c>
      <c r="BR110" s="931"/>
      <c r="BS110" s="931"/>
      <c r="BT110" s="931"/>
      <c r="BU110" s="931"/>
      <c r="BV110" s="931">
        <v>3462825</v>
      </c>
      <c r="BW110" s="931"/>
      <c r="BX110" s="931"/>
      <c r="BY110" s="931"/>
      <c r="BZ110" s="931"/>
      <c r="CA110" s="931">
        <v>3586652</v>
      </c>
      <c r="CB110" s="931"/>
      <c r="CC110" s="931"/>
      <c r="CD110" s="931"/>
      <c r="CE110" s="931"/>
      <c r="CF110" s="944">
        <v>348</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444</v>
      </c>
      <c r="DM110" s="931"/>
      <c r="DN110" s="931"/>
      <c r="DO110" s="931"/>
      <c r="DP110" s="931"/>
      <c r="DQ110" s="931" t="s">
        <v>445</v>
      </c>
      <c r="DR110" s="931"/>
      <c r="DS110" s="931"/>
      <c r="DT110" s="931"/>
      <c r="DU110" s="931"/>
      <c r="DV110" s="932" t="s">
        <v>130</v>
      </c>
      <c r="DW110" s="932"/>
      <c r="DX110" s="932"/>
      <c r="DY110" s="932"/>
      <c r="DZ110" s="933"/>
    </row>
    <row r="111" spans="1:131" s="230" customFormat="1" ht="26.25" customHeight="1" x14ac:dyDescent="0.15">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445</v>
      </c>
      <c r="AB111" s="938"/>
      <c r="AC111" s="938"/>
      <c r="AD111" s="938"/>
      <c r="AE111" s="939"/>
      <c r="AF111" s="940" t="s">
        <v>130</v>
      </c>
      <c r="AG111" s="938"/>
      <c r="AH111" s="938"/>
      <c r="AI111" s="938"/>
      <c r="AJ111" s="939"/>
      <c r="AK111" s="940" t="s">
        <v>130</v>
      </c>
      <c r="AL111" s="938"/>
      <c r="AM111" s="938"/>
      <c r="AN111" s="938"/>
      <c r="AO111" s="939"/>
      <c r="AP111" s="941" t="s">
        <v>130</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t="s">
        <v>130</v>
      </c>
      <c r="BR111" s="926"/>
      <c r="BS111" s="926"/>
      <c r="BT111" s="926"/>
      <c r="BU111" s="926"/>
      <c r="BV111" s="926" t="s">
        <v>130</v>
      </c>
      <c r="BW111" s="926"/>
      <c r="BX111" s="926"/>
      <c r="BY111" s="926"/>
      <c r="BZ111" s="926"/>
      <c r="CA111" s="926" t="s">
        <v>130</v>
      </c>
      <c r="CB111" s="926"/>
      <c r="CC111" s="926"/>
      <c r="CD111" s="926"/>
      <c r="CE111" s="926"/>
      <c r="CF111" s="920" t="s">
        <v>448</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130</v>
      </c>
      <c r="DM111" s="926"/>
      <c r="DN111" s="926"/>
      <c r="DO111" s="926"/>
      <c r="DP111" s="926"/>
      <c r="DQ111" s="926" t="s">
        <v>445</v>
      </c>
      <c r="DR111" s="926"/>
      <c r="DS111" s="926"/>
      <c r="DT111" s="926"/>
      <c r="DU111" s="926"/>
      <c r="DV111" s="927" t="s">
        <v>130</v>
      </c>
      <c r="DW111" s="927"/>
      <c r="DX111" s="927"/>
      <c r="DY111" s="927"/>
      <c r="DZ111" s="928"/>
    </row>
    <row r="112" spans="1:131" s="230" customFormat="1" ht="26.25" customHeight="1" x14ac:dyDescent="0.15">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444</v>
      </c>
      <c r="AG112" s="959"/>
      <c r="AH112" s="959"/>
      <c r="AI112" s="959"/>
      <c r="AJ112" s="960"/>
      <c r="AK112" s="961" t="s">
        <v>443</v>
      </c>
      <c r="AL112" s="959"/>
      <c r="AM112" s="959"/>
      <c r="AN112" s="959"/>
      <c r="AO112" s="960"/>
      <c r="AP112" s="962" t="s">
        <v>445</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538838</v>
      </c>
      <c r="BR112" s="926"/>
      <c r="BS112" s="926"/>
      <c r="BT112" s="926"/>
      <c r="BU112" s="926"/>
      <c r="BV112" s="926">
        <v>532437</v>
      </c>
      <c r="BW112" s="926"/>
      <c r="BX112" s="926"/>
      <c r="BY112" s="926"/>
      <c r="BZ112" s="926"/>
      <c r="CA112" s="926">
        <v>574825</v>
      </c>
      <c r="CB112" s="926"/>
      <c r="CC112" s="926"/>
      <c r="CD112" s="926"/>
      <c r="CE112" s="926"/>
      <c r="CF112" s="920">
        <v>55.8</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448</v>
      </c>
      <c r="DM112" s="926"/>
      <c r="DN112" s="926"/>
      <c r="DO112" s="926"/>
      <c r="DP112" s="926"/>
      <c r="DQ112" s="926" t="s">
        <v>130</v>
      </c>
      <c r="DR112" s="926"/>
      <c r="DS112" s="926"/>
      <c r="DT112" s="926"/>
      <c r="DU112" s="926"/>
      <c r="DV112" s="927" t="s">
        <v>445</v>
      </c>
      <c r="DW112" s="927"/>
      <c r="DX112" s="927"/>
      <c r="DY112" s="927"/>
      <c r="DZ112" s="928"/>
    </row>
    <row r="113" spans="1:130" s="230" customFormat="1" ht="26.25" customHeight="1" x14ac:dyDescent="0.15">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47814</v>
      </c>
      <c r="AB113" s="938"/>
      <c r="AC113" s="938"/>
      <c r="AD113" s="938"/>
      <c r="AE113" s="939"/>
      <c r="AF113" s="940">
        <v>46200</v>
      </c>
      <c r="AG113" s="938"/>
      <c r="AH113" s="938"/>
      <c r="AI113" s="938"/>
      <c r="AJ113" s="939"/>
      <c r="AK113" s="940">
        <v>45240</v>
      </c>
      <c r="AL113" s="938"/>
      <c r="AM113" s="938"/>
      <c r="AN113" s="938"/>
      <c r="AO113" s="939"/>
      <c r="AP113" s="941">
        <v>4.4000000000000004</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2842</v>
      </c>
      <c r="BR113" s="926"/>
      <c r="BS113" s="926"/>
      <c r="BT113" s="926"/>
      <c r="BU113" s="926"/>
      <c r="BV113" s="926">
        <v>2179</v>
      </c>
      <c r="BW113" s="926"/>
      <c r="BX113" s="926"/>
      <c r="BY113" s="926"/>
      <c r="BZ113" s="926"/>
      <c r="CA113" s="926">
        <v>1466</v>
      </c>
      <c r="CB113" s="926"/>
      <c r="CC113" s="926"/>
      <c r="CD113" s="926"/>
      <c r="CE113" s="926"/>
      <c r="CF113" s="920">
        <v>0.1</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443</v>
      </c>
      <c r="DM113" s="959"/>
      <c r="DN113" s="959"/>
      <c r="DO113" s="959"/>
      <c r="DP113" s="960"/>
      <c r="DQ113" s="961" t="s">
        <v>130</v>
      </c>
      <c r="DR113" s="959"/>
      <c r="DS113" s="959"/>
      <c r="DT113" s="959"/>
      <c r="DU113" s="960"/>
      <c r="DV113" s="962" t="s">
        <v>130</v>
      </c>
      <c r="DW113" s="963"/>
      <c r="DX113" s="963"/>
      <c r="DY113" s="963"/>
      <c r="DZ113" s="964"/>
    </row>
    <row r="114" spans="1:130" s="230" customFormat="1" ht="26.25" customHeight="1" x14ac:dyDescent="0.15">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477</v>
      </c>
      <c r="AB114" s="959"/>
      <c r="AC114" s="959"/>
      <c r="AD114" s="959"/>
      <c r="AE114" s="960"/>
      <c r="AF114" s="961">
        <v>440</v>
      </c>
      <c r="AG114" s="959"/>
      <c r="AH114" s="959"/>
      <c r="AI114" s="959"/>
      <c r="AJ114" s="960"/>
      <c r="AK114" s="961">
        <v>581</v>
      </c>
      <c r="AL114" s="959"/>
      <c r="AM114" s="959"/>
      <c r="AN114" s="959"/>
      <c r="AO114" s="960"/>
      <c r="AP114" s="962">
        <v>0.1</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25688</v>
      </c>
      <c r="BR114" s="926"/>
      <c r="BS114" s="926"/>
      <c r="BT114" s="926"/>
      <c r="BU114" s="926"/>
      <c r="BV114" s="926">
        <v>4074</v>
      </c>
      <c r="BW114" s="926"/>
      <c r="BX114" s="926"/>
      <c r="BY114" s="926"/>
      <c r="BZ114" s="926"/>
      <c r="CA114" s="926" t="s">
        <v>445</v>
      </c>
      <c r="CB114" s="926"/>
      <c r="CC114" s="926"/>
      <c r="CD114" s="926"/>
      <c r="CE114" s="926"/>
      <c r="CF114" s="920" t="s">
        <v>130</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130</v>
      </c>
      <c r="DM114" s="959"/>
      <c r="DN114" s="959"/>
      <c r="DO114" s="959"/>
      <c r="DP114" s="960"/>
      <c r="DQ114" s="961" t="s">
        <v>444</v>
      </c>
      <c r="DR114" s="959"/>
      <c r="DS114" s="959"/>
      <c r="DT114" s="959"/>
      <c r="DU114" s="960"/>
      <c r="DV114" s="962" t="s">
        <v>445</v>
      </c>
      <c r="DW114" s="963"/>
      <c r="DX114" s="963"/>
      <c r="DY114" s="963"/>
      <c r="DZ114" s="964"/>
    </row>
    <row r="115" spans="1:130" s="230" customFormat="1" ht="26.25" customHeight="1" x14ac:dyDescent="0.15">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130</v>
      </c>
      <c r="AB115" s="938"/>
      <c r="AC115" s="938"/>
      <c r="AD115" s="938"/>
      <c r="AE115" s="939"/>
      <c r="AF115" s="940" t="s">
        <v>130</v>
      </c>
      <c r="AG115" s="938"/>
      <c r="AH115" s="938"/>
      <c r="AI115" s="938"/>
      <c r="AJ115" s="939"/>
      <c r="AK115" s="940" t="s">
        <v>130</v>
      </c>
      <c r="AL115" s="938"/>
      <c r="AM115" s="938"/>
      <c r="AN115" s="938"/>
      <c r="AO115" s="939"/>
      <c r="AP115" s="941" t="s">
        <v>445</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130</v>
      </c>
      <c r="BR115" s="926"/>
      <c r="BS115" s="926"/>
      <c r="BT115" s="926"/>
      <c r="BU115" s="926"/>
      <c r="BV115" s="926" t="s">
        <v>130</v>
      </c>
      <c r="BW115" s="926"/>
      <c r="BX115" s="926"/>
      <c r="BY115" s="926"/>
      <c r="BZ115" s="926"/>
      <c r="CA115" s="926" t="s">
        <v>130</v>
      </c>
      <c r="CB115" s="926"/>
      <c r="CC115" s="926"/>
      <c r="CD115" s="926"/>
      <c r="CE115" s="926"/>
      <c r="CF115" s="920" t="s">
        <v>130</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130</v>
      </c>
      <c r="DM115" s="959"/>
      <c r="DN115" s="959"/>
      <c r="DO115" s="959"/>
      <c r="DP115" s="960"/>
      <c r="DQ115" s="961" t="s">
        <v>444</v>
      </c>
      <c r="DR115" s="959"/>
      <c r="DS115" s="959"/>
      <c r="DT115" s="959"/>
      <c r="DU115" s="960"/>
      <c r="DV115" s="962" t="s">
        <v>445</v>
      </c>
      <c r="DW115" s="963"/>
      <c r="DX115" s="963"/>
      <c r="DY115" s="963"/>
      <c r="DZ115" s="964"/>
    </row>
    <row r="116" spans="1:130" s="230" customFormat="1" ht="26.25" customHeight="1" x14ac:dyDescent="0.15">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968</v>
      </c>
      <c r="AB116" s="959"/>
      <c r="AC116" s="959"/>
      <c r="AD116" s="959"/>
      <c r="AE116" s="960"/>
      <c r="AF116" s="961">
        <v>1233</v>
      </c>
      <c r="AG116" s="959"/>
      <c r="AH116" s="959"/>
      <c r="AI116" s="959"/>
      <c r="AJ116" s="960"/>
      <c r="AK116" s="961">
        <v>499</v>
      </c>
      <c r="AL116" s="959"/>
      <c r="AM116" s="959"/>
      <c r="AN116" s="959"/>
      <c r="AO116" s="960"/>
      <c r="AP116" s="962">
        <v>0</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130</v>
      </c>
      <c r="BW116" s="926"/>
      <c r="BX116" s="926"/>
      <c r="BY116" s="926"/>
      <c r="BZ116" s="926"/>
      <c r="CA116" s="926" t="s">
        <v>130</v>
      </c>
      <c r="CB116" s="926"/>
      <c r="CC116" s="926"/>
      <c r="CD116" s="926"/>
      <c r="CE116" s="926"/>
      <c r="CF116" s="920" t="s">
        <v>448</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130</v>
      </c>
      <c r="DM116" s="959"/>
      <c r="DN116" s="959"/>
      <c r="DO116" s="959"/>
      <c r="DP116" s="960"/>
      <c r="DQ116" s="961" t="s">
        <v>445</v>
      </c>
      <c r="DR116" s="959"/>
      <c r="DS116" s="959"/>
      <c r="DT116" s="959"/>
      <c r="DU116" s="960"/>
      <c r="DV116" s="962" t="s">
        <v>445</v>
      </c>
      <c r="DW116" s="963"/>
      <c r="DX116" s="963"/>
      <c r="DY116" s="963"/>
      <c r="DZ116" s="964"/>
    </row>
    <row r="117" spans="1:130" s="230" customFormat="1" ht="26.25" customHeight="1" x14ac:dyDescent="0.15">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249670</v>
      </c>
      <c r="AB117" s="979"/>
      <c r="AC117" s="979"/>
      <c r="AD117" s="979"/>
      <c r="AE117" s="980"/>
      <c r="AF117" s="981">
        <v>316207</v>
      </c>
      <c r="AG117" s="979"/>
      <c r="AH117" s="979"/>
      <c r="AI117" s="979"/>
      <c r="AJ117" s="980"/>
      <c r="AK117" s="981">
        <v>359688</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445</v>
      </c>
      <c r="BW117" s="926"/>
      <c r="BX117" s="926"/>
      <c r="BY117" s="926"/>
      <c r="BZ117" s="926"/>
      <c r="CA117" s="926" t="s">
        <v>130</v>
      </c>
      <c r="CB117" s="926"/>
      <c r="CC117" s="926"/>
      <c r="CD117" s="926"/>
      <c r="CE117" s="926"/>
      <c r="CF117" s="920" t="s">
        <v>443</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444</v>
      </c>
      <c r="DH117" s="959"/>
      <c r="DI117" s="959"/>
      <c r="DJ117" s="959"/>
      <c r="DK117" s="960"/>
      <c r="DL117" s="961" t="s">
        <v>444</v>
      </c>
      <c r="DM117" s="959"/>
      <c r="DN117" s="959"/>
      <c r="DO117" s="959"/>
      <c r="DP117" s="960"/>
      <c r="DQ117" s="961" t="s">
        <v>448</v>
      </c>
      <c r="DR117" s="959"/>
      <c r="DS117" s="959"/>
      <c r="DT117" s="959"/>
      <c r="DU117" s="960"/>
      <c r="DV117" s="962" t="s">
        <v>130</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313</v>
      </c>
      <c r="AL118" s="893"/>
      <c r="AM118" s="893"/>
      <c r="AN118" s="893"/>
      <c r="AO118" s="894"/>
      <c r="AP118" s="970" t="s">
        <v>437</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448</v>
      </c>
      <c r="BW118" s="1000"/>
      <c r="BX118" s="1000"/>
      <c r="BY118" s="1000"/>
      <c r="BZ118" s="1000"/>
      <c r="CA118" s="1000" t="s">
        <v>130</v>
      </c>
      <c r="CB118" s="1000"/>
      <c r="CC118" s="1000"/>
      <c r="CD118" s="1000"/>
      <c r="CE118" s="1000"/>
      <c r="CF118" s="920" t="s">
        <v>445</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448</v>
      </c>
      <c r="DH118" s="959"/>
      <c r="DI118" s="959"/>
      <c r="DJ118" s="959"/>
      <c r="DK118" s="960"/>
      <c r="DL118" s="961" t="s">
        <v>130</v>
      </c>
      <c r="DM118" s="959"/>
      <c r="DN118" s="959"/>
      <c r="DO118" s="959"/>
      <c r="DP118" s="960"/>
      <c r="DQ118" s="961" t="s">
        <v>448</v>
      </c>
      <c r="DR118" s="959"/>
      <c r="DS118" s="959"/>
      <c r="DT118" s="959"/>
      <c r="DU118" s="960"/>
      <c r="DV118" s="962" t="s">
        <v>130</v>
      </c>
      <c r="DW118" s="963"/>
      <c r="DX118" s="963"/>
      <c r="DY118" s="963"/>
      <c r="DZ118" s="964"/>
    </row>
    <row r="119" spans="1:130" s="230" customFormat="1" ht="26.25" customHeight="1" x14ac:dyDescent="0.15">
      <c r="A119" s="1062"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471</v>
      </c>
      <c r="AG119" s="900"/>
      <c r="AH119" s="900"/>
      <c r="AI119" s="900"/>
      <c r="AJ119" s="901"/>
      <c r="AK119" s="902" t="s">
        <v>444</v>
      </c>
      <c r="AL119" s="900"/>
      <c r="AM119" s="900"/>
      <c r="AN119" s="900"/>
      <c r="AO119" s="901"/>
      <c r="AP119" s="903" t="s">
        <v>130</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472</v>
      </c>
      <c r="BP119" s="1005"/>
      <c r="BQ119" s="999">
        <v>3971183</v>
      </c>
      <c r="BR119" s="1000"/>
      <c r="BS119" s="1000"/>
      <c r="BT119" s="1000"/>
      <c r="BU119" s="1000"/>
      <c r="BV119" s="1000">
        <v>4001515</v>
      </c>
      <c r="BW119" s="1000"/>
      <c r="BX119" s="1000"/>
      <c r="BY119" s="1000"/>
      <c r="BZ119" s="1000"/>
      <c r="CA119" s="1000">
        <v>4162943</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445</v>
      </c>
      <c r="DH119" s="986"/>
      <c r="DI119" s="986"/>
      <c r="DJ119" s="986"/>
      <c r="DK119" s="987"/>
      <c r="DL119" s="985" t="s">
        <v>130</v>
      </c>
      <c r="DM119" s="986"/>
      <c r="DN119" s="986"/>
      <c r="DO119" s="986"/>
      <c r="DP119" s="987"/>
      <c r="DQ119" s="985" t="s">
        <v>130</v>
      </c>
      <c r="DR119" s="986"/>
      <c r="DS119" s="986"/>
      <c r="DT119" s="986"/>
      <c r="DU119" s="987"/>
      <c r="DV119" s="988" t="s">
        <v>130</v>
      </c>
      <c r="DW119" s="989"/>
      <c r="DX119" s="989"/>
      <c r="DY119" s="989"/>
      <c r="DZ119" s="990"/>
    </row>
    <row r="120" spans="1:130" s="230" customFormat="1" ht="26.25" customHeight="1" x14ac:dyDescent="0.15">
      <c r="A120" s="1063"/>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130</v>
      </c>
      <c r="AG120" s="959"/>
      <c r="AH120" s="959"/>
      <c r="AI120" s="959"/>
      <c r="AJ120" s="960"/>
      <c r="AK120" s="961" t="s">
        <v>130</v>
      </c>
      <c r="AL120" s="959"/>
      <c r="AM120" s="959"/>
      <c r="AN120" s="959"/>
      <c r="AO120" s="960"/>
      <c r="AP120" s="962" t="s">
        <v>130</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242943</v>
      </c>
      <c r="BR120" s="931"/>
      <c r="BS120" s="931"/>
      <c r="BT120" s="931"/>
      <c r="BU120" s="931"/>
      <c r="BV120" s="931">
        <v>259876</v>
      </c>
      <c r="BW120" s="931"/>
      <c r="BX120" s="931"/>
      <c r="BY120" s="931"/>
      <c r="BZ120" s="931"/>
      <c r="CA120" s="931">
        <v>236877</v>
      </c>
      <c r="CB120" s="931"/>
      <c r="CC120" s="931"/>
      <c r="CD120" s="931"/>
      <c r="CE120" s="931"/>
      <c r="CF120" s="944">
        <v>23</v>
      </c>
      <c r="CG120" s="945"/>
      <c r="CH120" s="945"/>
      <c r="CI120" s="945"/>
      <c r="CJ120" s="945"/>
      <c r="CK120" s="1006" t="s">
        <v>476</v>
      </c>
      <c r="CL120" s="1007"/>
      <c r="CM120" s="1007"/>
      <c r="CN120" s="1007"/>
      <c r="CO120" s="1008"/>
      <c r="CP120" s="1014" t="s">
        <v>412</v>
      </c>
      <c r="CQ120" s="1015"/>
      <c r="CR120" s="1015"/>
      <c r="CS120" s="1015"/>
      <c r="CT120" s="1015"/>
      <c r="CU120" s="1015"/>
      <c r="CV120" s="1015"/>
      <c r="CW120" s="1015"/>
      <c r="CX120" s="1015"/>
      <c r="CY120" s="1015"/>
      <c r="CZ120" s="1015"/>
      <c r="DA120" s="1015"/>
      <c r="DB120" s="1015"/>
      <c r="DC120" s="1015"/>
      <c r="DD120" s="1015"/>
      <c r="DE120" s="1015"/>
      <c r="DF120" s="1016"/>
      <c r="DG120" s="930">
        <v>300381</v>
      </c>
      <c r="DH120" s="931"/>
      <c r="DI120" s="931"/>
      <c r="DJ120" s="931"/>
      <c r="DK120" s="931"/>
      <c r="DL120" s="931">
        <v>301236</v>
      </c>
      <c r="DM120" s="931"/>
      <c r="DN120" s="931"/>
      <c r="DO120" s="931"/>
      <c r="DP120" s="931"/>
      <c r="DQ120" s="931">
        <v>350919</v>
      </c>
      <c r="DR120" s="931"/>
      <c r="DS120" s="931"/>
      <c r="DT120" s="931"/>
      <c r="DU120" s="931"/>
      <c r="DV120" s="932">
        <v>34.1</v>
      </c>
      <c r="DW120" s="932"/>
      <c r="DX120" s="932"/>
      <c r="DY120" s="932"/>
      <c r="DZ120" s="933"/>
    </row>
    <row r="121" spans="1:130" s="230" customFormat="1" ht="26.25" customHeight="1" x14ac:dyDescent="0.15">
      <c r="A121" s="1063"/>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130</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138198</v>
      </c>
      <c r="BR121" s="926"/>
      <c r="BS121" s="926"/>
      <c r="BT121" s="926"/>
      <c r="BU121" s="926"/>
      <c r="BV121" s="926">
        <v>154373</v>
      </c>
      <c r="BW121" s="926"/>
      <c r="BX121" s="926"/>
      <c r="BY121" s="926"/>
      <c r="BZ121" s="926"/>
      <c r="CA121" s="926">
        <v>172384</v>
      </c>
      <c r="CB121" s="926"/>
      <c r="CC121" s="926"/>
      <c r="CD121" s="926"/>
      <c r="CE121" s="926"/>
      <c r="CF121" s="920">
        <v>16.7</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v>218919</v>
      </c>
      <c r="DH121" s="926"/>
      <c r="DI121" s="926"/>
      <c r="DJ121" s="926"/>
      <c r="DK121" s="926"/>
      <c r="DL121" s="926">
        <v>202924</v>
      </c>
      <c r="DM121" s="926"/>
      <c r="DN121" s="926"/>
      <c r="DO121" s="926"/>
      <c r="DP121" s="926"/>
      <c r="DQ121" s="926">
        <v>196165</v>
      </c>
      <c r="DR121" s="926"/>
      <c r="DS121" s="926"/>
      <c r="DT121" s="926"/>
      <c r="DU121" s="926"/>
      <c r="DV121" s="927">
        <v>19</v>
      </c>
      <c r="DW121" s="927"/>
      <c r="DX121" s="927"/>
      <c r="DY121" s="927"/>
      <c r="DZ121" s="928"/>
    </row>
    <row r="122" spans="1:130" s="230" customFormat="1" ht="26.25" customHeight="1" x14ac:dyDescent="0.15">
      <c r="A122" s="1063"/>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130</v>
      </c>
      <c r="AL122" s="959"/>
      <c r="AM122" s="959"/>
      <c r="AN122" s="959"/>
      <c r="AO122" s="960"/>
      <c r="AP122" s="962" t="s">
        <v>130</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2560599</v>
      </c>
      <c r="BR122" s="1000"/>
      <c r="BS122" s="1000"/>
      <c r="BT122" s="1000"/>
      <c r="BU122" s="1000"/>
      <c r="BV122" s="1000">
        <v>2597833</v>
      </c>
      <c r="BW122" s="1000"/>
      <c r="BX122" s="1000"/>
      <c r="BY122" s="1000"/>
      <c r="BZ122" s="1000"/>
      <c r="CA122" s="1000">
        <v>2680318</v>
      </c>
      <c r="CB122" s="1000"/>
      <c r="CC122" s="1000"/>
      <c r="CD122" s="1000"/>
      <c r="CE122" s="1000"/>
      <c r="CF122" s="1017">
        <v>260.10000000000002</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v>19538</v>
      </c>
      <c r="DH122" s="926"/>
      <c r="DI122" s="926"/>
      <c r="DJ122" s="926"/>
      <c r="DK122" s="926"/>
      <c r="DL122" s="926">
        <v>28277</v>
      </c>
      <c r="DM122" s="926"/>
      <c r="DN122" s="926"/>
      <c r="DO122" s="926"/>
      <c r="DP122" s="926"/>
      <c r="DQ122" s="926">
        <v>27741</v>
      </c>
      <c r="DR122" s="926"/>
      <c r="DS122" s="926"/>
      <c r="DT122" s="926"/>
      <c r="DU122" s="926"/>
      <c r="DV122" s="927">
        <v>2.7</v>
      </c>
      <c r="DW122" s="927"/>
      <c r="DX122" s="927"/>
      <c r="DY122" s="927"/>
      <c r="DZ122" s="928"/>
    </row>
    <row r="123" spans="1:130" s="230" customFormat="1" ht="26.25" customHeight="1" x14ac:dyDescent="0.15">
      <c r="A123" s="1063"/>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445</v>
      </c>
      <c r="AB123" s="959"/>
      <c r="AC123" s="959"/>
      <c r="AD123" s="959"/>
      <c r="AE123" s="960"/>
      <c r="AF123" s="961" t="s">
        <v>445</v>
      </c>
      <c r="AG123" s="959"/>
      <c r="AH123" s="959"/>
      <c r="AI123" s="959"/>
      <c r="AJ123" s="960"/>
      <c r="AK123" s="961" t="s">
        <v>445</v>
      </c>
      <c r="AL123" s="959"/>
      <c r="AM123" s="959"/>
      <c r="AN123" s="959"/>
      <c r="AO123" s="960"/>
      <c r="AP123" s="962" t="s">
        <v>445</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482</v>
      </c>
      <c r="BP123" s="1005"/>
      <c r="BQ123" s="1035">
        <v>2941740</v>
      </c>
      <c r="BR123" s="1036"/>
      <c r="BS123" s="1036"/>
      <c r="BT123" s="1036"/>
      <c r="BU123" s="1036"/>
      <c r="BV123" s="1036">
        <v>3012082</v>
      </c>
      <c r="BW123" s="1036"/>
      <c r="BX123" s="1036"/>
      <c r="BY123" s="1036"/>
      <c r="BZ123" s="1036"/>
      <c r="CA123" s="1036">
        <v>3089579</v>
      </c>
      <c r="CB123" s="1036"/>
      <c r="CC123" s="1036"/>
      <c r="CD123" s="1036"/>
      <c r="CE123" s="1036"/>
      <c r="CF123" s="1001"/>
      <c r="CG123" s="1002"/>
      <c r="CH123" s="1002"/>
      <c r="CI123" s="1002"/>
      <c r="CJ123" s="1003"/>
      <c r="CK123" s="1009"/>
      <c r="CL123" s="1010"/>
      <c r="CM123" s="1010"/>
      <c r="CN123" s="1010"/>
      <c r="CO123" s="1011"/>
      <c r="CP123" s="1019" t="s">
        <v>483</v>
      </c>
      <c r="CQ123" s="1020"/>
      <c r="CR123" s="1020"/>
      <c r="CS123" s="1020"/>
      <c r="CT123" s="1020"/>
      <c r="CU123" s="1020"/>
      <c r="CV123" s="1020"/>
      <c r="CW123" s="1020"/>
      <c r="CX123" s="1020"/>
      <c r="CY123" s="1020"/>
      <c r="CZ123" s="1020"/>
      <c r="DA123" s="1020"/>
      <c r="DB123" s="1020"/>
      <c r="DC123" s="1020"/>
      <c r="DD123" s="1020"/>
      <c r="DE123" s="1020"/>
      <c r="DF123" s="1021"/>
      <c r="DG123" s="958" t="s">
        <v>445</v>
      </c>
      <c r="DH123" s="959"/>
      <c r="DI123" s="959"/>
      <c r="DJ123" s="959"/>
      <c r="DK123" s="960"/>
      <c r="DL123" s="961" t="s">
        <v>471</v>
      </c>
      <c r="DM123" s="959"/>
      <c r="DN123" s="959"/>
      <c r="DO123" s="959"/>
      <c r="DP123" s="960"/>
      <c r="DQ123" s="961" t="s">
        <v>445</v>
      </c>
      <c r="DR123" s="959"/>
      <c r="DS123" s="959"/>
      <c r="DT123" s="959"/>
      <c r="DU123" s="960"/>
      <c r="DV123" s="962" t="s">
        <v>445</v>
      </c>
      <c r="DW123" s="963"/>
      <c r="DX123" s="963"/>
      <c r="DY123" s="963"/>
      <c r="DZ123" s="964"/>
    </row>
    <row r="124" spans="1:130" s="230" customFormat="1" ht="26.25" customHeight="1" thickBot="1" x14ac:dyDescent="0.2">
      <c r="A124" s="1063"/>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471</v>
      </c>
      <c r="AB124" s="959"/>
      <c r="AC124" s="959"/>
      <c r="AD124" s="959"/>
      <c r="AE124" s="960"/>
      <c r="AF124" s="961" t="s">
        <v>445</v>
      </c>
      <c r="AG124" s="959"/>
      <c r="AH124" s="959"/>
      <c r="AI124" s="959"/>
      <c r="AJ124" s="960"/>
      <c r="AK124" s="961" t="s">
        <v>445</v>
      </c>
      <c r="AL124" s="959"/>
      <c r="AM124" s="959"/>
      <c r="AN124" s="959"/>
      <c r="AO124" s="960"/>
      <c r="AP124" s="962" t="s">
        <v>471</v>
      </c>
      <c r="AQ124" s="963"/>
      <c r="AR124" s="963"/>
      <c r="AS124" s="963"/>
      <c r="AT124" s="964"/>
      <c r="AU124" s="1031" t="s">
        <v>484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106.5</v>
      </c>
      <c r="BR124" s="1027"/>
      <c r="BS124" s="1027"/>
      <c r="BT124" s="1027"/>
      <c r="BU124" s="1027"/>
      <c r="BV124" s="1027">
        <v>92.9</v>
      </c>
      <c r="BW124" s="1027"/>
      <c r="BX124" s="1027"/>
      <c r="BY124" s="1027"/>
      <c r="BZ124" s="1027"/>
      <c r="CA124" s="1027">
        <v>104.1</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445</v>
      </c>
      <c r="DH124" s="986"/>
      <c r="DI124" s="986"/>
      <c r="DJ124" s="986"/>
      <c r="DK124" s="987"/>
      <c r="DL124" s="985" t="s">
        <v>445</v>
      </c>
      <c r="DM124" s="986"/>
      <c r="DN124" s="986"/>
      <c r="DO124" s="986"/>
      <c r="DP124" s="987"/>
      <c r="DQ124" s="985" t="s">
        <v>445</v>
      </c>
      <c r="DR124" s="986"/>
      <c r="DS124" s="986"/>
      <c r="DT124" s="986"/>
      <c r="DU124" s="987"/>
      <c r="DV124" s="988" t="s">
        <v>445</v>
      </c>
      <c r="DW124" s="989"/>
      <c r="DX124" s="989"/>
      <c r="DY124" s="989"/>
      <c r="DZ124" s="990"/>
    </row>
    <row r="125" spans="1:130" s="230" customFormat="1" ht="26.25" customHeight="1" x14ac:dyDescent="0.15">
      <c r="A125" s="1063"/>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445</v>
      </c>
      <c r="AB125" s="959"/>
      <c r="AC125" s="959"/>
      <c r="AD125" s="959"/>
      <c r="AE125" s="960"/>
      <c r="AF125" s="961" t="s">
        <v>445</v>
      </c>
      <c r="AG125" s="959"/>
      <c r="AH125" s="959"/>
      <c r="AI125" s="959"/>
      <c r="AJ125" s="960"/>
      <c r="AK125" s="961" t="s">
        <v>445</v>
      </c>
      <c r="AL125" s="959"/>
      <c r="AM125" s="959"/>
      <c r="AN125" s="959"/>
      <c r="AO125" s="960"/>
      <c r="AP125" s="962" t="s">
        <v>445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471</v>
      </c>
      <c r="DH125" s="931"/>
      <c r="DI125" s="931"/>
      <c r="DJ125" s="931"/>
      <c r="DK125" s="931"/>
      <c r="DL125" s="931" t="s">
        <v>445</v>
      </c>
      <c r="DM125" s="931"/>
      <c r="DN125" s="931"/>
      <c r="DO125" s="931"/>
      <c r="DP125" s="931"/>
      <c r="DQ125" s="931" t="s">
        <v>445</v>
      </c>
      <c r="DR125" s="931"/>
      <c r="DS125" s="931"/>
      <c r="DT125" s="931"/>
      <c r="DU125" s="931"/>
      <c r="DV125" s="932" t="s">
        <v>445</v>
      </c>
      <c r="DW125" s="932"/>
      <c r="DX125" s="932"/>
      <c r="DY125" s="932"/>
      <c r="DZ125" s="933"/>
    </row>
    <row r="126" spans="1:130" s="230" customFormat="1" ht="26.25" customHeight="1" thickBot="1" x14ac:dyDescent="0.2">
      <c r="A126" s="1063"/>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445</v>
      </c>
      <c r="AB126" s="959"/>
      <c r="AC126" s="959"/>
      <c r="AD126" s="959"/>
      <c r="AE126" s="960"/>
      <c r="AF126" s="961" t="s">
        <v>445</v>
      </c>
      <c r="AG126" s="959"/>
      <c r="AH126" s="959"/>
      <c r="AI126" s="959"/>
      <c r="AJ126" s="960"/>
      <c r="AK126" s="961" t="s">
        <v>445</v>
      </c>
      <c r="AL126" s="959"/>
      <c r="AM126" s="959"/>
      <c r="AN126" s="959"/>
      <c r="AO126" s="960"/>
      <c r="AP126" s="962" t="s">
        <v>445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445</v>
      </c>
      <c r="DH126" s="926"/>
      <c r="DI126" s="926"/>
      <c r="DJ126" s="926"/>
      <c r="DK126" s="926"/>
      <c r="DL126" s="926" t="s">
        <v>445</v>
      </c>
      <c r="DM126" s="926"/>
      <c r="DN126" s="926"/>
      <c r="DO126" s="926"/>
      <c r="DP126" s="926"/>
      <c r="DQ126" s="926" t="s">
        <v>471</v>
      </c>
      <c r="DR126" s="926"/>
      <c r="DS126" s="926"/>
      <c r="DT126" s="926"/>
      <c r="DU126" s="926"/>
      <c r="DV126" s="927" t="s">
        <v>445</v>
      </c>
      <c r="DW126" s="927"/>
      <c r="DX126" s="927"/>
      <c r="DY126" s="927"/>
      <c r="DZ126" s="928"/>
    </row>
    <row r="127" spans="1:130" s="230" customFormat="1" ht="26.25" customHeight="1" x14ac:dyDescent="0.15">
      <c r="A127" s="1064"/>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445</v>
      </c>
      <c r="AB127" s="959"/>
      <c r="AC127" s="959"/>
      <c r="AD127" s="959"/>
      <c r="AE127" s="960"/>
      <c r="AF127" s="961" t="s">
        <v>445</v>
      </c>
      <c r="AG127" s="959"/>
      <c r="AH127" s="959"/>
      <c r="AI127" s="959"/>
      <c r="AJ127" s="960"/>
      <c r="AK127" s="961" t="s">
        <v>445</v>
      </c>
      <c r="AL127" s="959"/>
      <c r="AM127" s="959"/>
      <c r="AN127" s="959"/>
      <c r="AO127" s="960"/>
      <c r="AP127" s="962" t="s">
        <v>445</v>
      </c>
      <c r="AQ127" s="963"/>
      <c r="AR127" s="963"/>
      <c r="AS127" s="963"/>
      <c r="AT127" s="964"/>
      <c r="AU127" s="232"/>
      <c r="AV127" s="232"/>
      <c r="AW127" s="232"/>
      <c r="AX127" s="1037" t="s">
        <v>490</v>
      </c>
      <c r="AY127" s="1038"/>
      <c r="AZ127" s="1038"/>
      <c r="BA127" s="1038"/>
      <c r="BB127" s="1038"/>
      <c r="BC127" s="1038"/>
      <c r="BD127" s="1038"/>
      <c r="BE127" s="1039"/>
      <c r="BF127" s="1040" t="s">
        <v>491</v>
      </c>
      <c r="BG127" s="1038"/>
      <c r="BH127" s="1038"/>
      <c r="BI127" s="1038"/>
      <c r="BJ127" s="1038"/>
      <c r="BK127" s="1038"/>
      <c r="BL127" s="1039"/>
      <c r="BM127" s="1040" t="s">
        <v>492</v>
      </c>
      <c r="BN127" s="1038"/>
      <c r="BO127" s="1038"/>
      <c r="BP127" s="1038"/>
      <c r="BQ127" s="1038"/>
      <c r="BR127" s="1038"/>
      <c r="BS127" s="1039"/>
      <c r="BT127" s="1040" t="s">
        <v>493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445</v>
      </c>
      <c r="DH127" s="926"/>
      <c r="DI127" s="926"/>
      <c r="DJ127" s="926"/>
      <c r="DK127" s="926"/>
      <c r="DL127" s="926" t="s">
        <v>471</v>
      </c>
      <c r="DM127" s="926"/>
      <c r="DN127" s="926"/>
      <c r="DO127" s="926"/>
      <c r="DP127" s="926"/>
      <c r="DQ127" s="926" t="s">
        <v>445</v>
      </c>
      <c r="DR127" s="926"/>
      <c r="DS127" s="926"/>
      <c r="DT127" s="926"/>
      <c r="DU127" s="926"/>
      <c r="DV127" s="927" t="s">
        <v>445</v>
      </c>
      <c r="DW127" s="927"/>
      <c r="DX127" s="927"/>
      <c r="DY127" s="927"/>
      <c r="DZ127" s="928"/>
    </row>
    <row r="128" spans="1:130" s="230" customFormat="1" ht="26.25" customHeight="1" thickBot="1" x14ac:dyDescent="0.2">
      <c r="A128" s="1047" t="s">
        <v>495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496</v>
      </c>
      <c r="X128" s="1049"/>
      <c r="Y128" s="1049"/>
      <c r="Z128" s="1050"/>
      <c r="AA128" s="1051">
        <v>35051</v>
      </c>
      <c r="AB128" s="1052"/>
      <c r="AC128" s="1052"/>
      <c r="AD128" s="1052"/>
      <c r="AE128" s="1053"/>
      <c r="AF128" s="1054">
        <v>36747</v>
      </c>
      <c r="AG128" s="1052"/>
      <c r="AH128" s="1052"/>
      <c r="AI128" s="1052"/>
      <c r="AJ128" s="1053"/>
      <c r="AK128" s="1054">
        <v>33715</v>
      </c>
      <c r="AL128" s="1052"/>
      <c r="AM128" s="1052"/>
      <c r="AN128" s="1052"/>
      <c r="AO128" s="1053"/>
      <c r="AP128" s="1055"/>
      <c r="AQ128" s="1056"/>
      <c r="AR128" s="1056"/>
      <c r="AS128" s="1056"/>
      <c r="AT128" s="1057"/>
      <c r="AU128" s="232"/>
      <c r="AV128" s="232"/>
      <c r="AW128" s="232"/>
      <c r="AX128" s="896" t="s">
        <v>497</v>
      </c>
      <c r="AY128" s="897"/>
      <c r="AZ128" s="897"/>
      <c r="BA128" s="897"/>
      <c r="BB128" s="897"/>
      <c r="BC128" s="897"/>
      <c r="BD128" s="897"/>
      <c r="BE128" s="898"/>
      <c r="BF128" s="1058" t="s">
        <v>444</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498</v>
      </c>
      <c r="CQ128" s="740"/>
      <c r="CR128" s="740"/>
      <c r="CS128" s="740"/>
      <c r="CT128" s="740"/>
      <c r="CU128" s="740"/>
      <c r="CV128" s="740"/>
      <c r="CW128" s="740"/>
      <c r="CX128" s="740"/>
      <c r="CY128" s="740"/>
      <c r="CZ128" s="740"/>
      <c r="DA128" s="740"/>
      <c r="DB128" s="740"/>
      <c r="DC128" s="740"/>
      <c r="DD128" s="740"/>
      <c r="DE128" s="740"/>
      <c r="DF128" s="1042"/>
      <c r="DG128" s="1043" t="s">
        <v>499</v>
      </c>
      <c r="DH128" s="1044"/>
      <c r="DI128" s="1044"/>
      <c r="DJ128" s="1044"/>
      <c r="DK128" s="1044"/>
      <c r="DL128" s="1044" t="s">
        <v>130</v>
      </c>
      <c r="DM128" s="1044"/>
      <c r="DN128" s="1044"/>
      <c r="DO128" s="1044"/>
      <c r="DP128" s="1044"/>
      <c r="DQ128" s="1044" t="s">
        <v>444</v>
      </c>
      <c r="DR128" s="1044"/>
      <c r="DS128" s="1044"/>
      <c r="DT128" s="1044"/>
      <c r="DU128" s="1044"/>
      <c r="DV128" s="1045" t="s">
        <v>130</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500</v>
      </c>
      <c r="X129" s="1071"/>
      <c r="Y129" s="1071"/>
      <c r="Z129" s="1072"/>
      <c r="AA129" s="958">
        <v>1162791</v>
      </c>
      <c r="AB129" s="959"/>
      <c r="AC129" s="959"/>
      <c r="AD129" s="959"/>
      <c r="AE129" s="960"/>
      <c r="AF129" s="961">
        <v>1306447</v>
      </c>
      <c r="AG129" s="959"/>
      <c r="AH129" s="959"/>
      <c r="AI129" s="959"/>
      <c r="AJ129" s="960"/>
      <c r="AK129" s="961">
        <v>1302425</v>
      </c>
      <c r="AL129" s="959"/>
      <c r="AM129" s="959"/>
      <c r="AN129" s="959"/>
      <c r="AO129" s="960"/>
      <c r="AP129" s="1073"/>
      <c r="AQ129" s="1074"/>
      <c r="AR129" s="1074"/>
      <c r="AS129" s="1074"/>
      <c r="AT129" s="1075"/>
      <c r="AU129" s="233"/>
      <c r="AV129" s="233"/>
      <c r="AW129" s="233"/>
      <c r="AX129" s="1065" t="s">
        <v>501</v>
      </c>
      <c r="AY129" s="923"/>
      <c r="AZ129" s="923"/>
      <c r="BA129" s="923"/>
      <c r="BB129" s="923"/>
      <c r="BC129" s="923"/>
      <c r="BD129" s="923"/>
      <c r="BE129" s="924"/>
      <c r="BF129" s="1066" t="s">
        <v>130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196439</v>
      </c>
      <c r="AB130" s="959"/>
      <c r="AC130" s="959"/>
      <c r="AD130" s="959"/>
      <c r="AE130" s="960"/>
      <c r="AF130" s="961">
        <v>241628</v>
      </c>
      <c r="AG130" s="959"/>
      <c r="AH130" s="959"/>
      <c r="AI130" s="959"/>
      <c r="AJ130" s="960"/>
      <c r="AK130" s="961">
        <v>271913</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3.5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966352</v>
      </c>
      <c r="AB131" s="986"/>
      <c r="AC131" s="986"/>
      <c r="AD131" s="986"/>
      <c r="AE131" s="987"/>
      <c r="AF131" s="985">
        <v>1064819</v>
      </c>
      <c r="AG131" s="986"/>
      <c r="AH131" s="986"/>
      <c r="AI131" s="986"/>
      <c r="AJ131" s="987"/>
      <c r="AK131" s="985">
        <v>1030512</v>
      </c>
      <c r="AL131" s="986"/>
      <c r="AM131" s="986"/>
      <c r="AN131" s="986"/>
      <c r="AO131" s="987"/>
      <c r="AP131" s="1110"/>
      <c r="AQ131" s="1111"/>
      <c r="AR131" s="1111"/>
      <c r="AS131" s="1111"/>
      <c r="AT131" s="1112"/>
      <c r="AU131" s="233"/>
      <c r="AV131" s="233"/>
      <c r="AW131" s="233"/>
      <c r="AX131" s="1083" t="s">
        <v>506</v>
      </c>
      <c r="AY131" s="740"/>
      <c r="AZ131" s="740"/>
      <c r="BA131" s="740"/>
      <c r="BB131" s="740"/>
      <c r="BC131" s="740"/>
      <c r="BD131" s="740"/>
      <c r="BE131" s="1042"/>
      <c r="BF131" s="1084">
        <v>104.1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1.881302051</v>
      </c>
      <c r="AB132" s="1097"/>
      <c r="AC132" s="1097"/>
      <c r="AD132" s="1097"/>
      <c r="AE132" s="1098"/>
      <c r="AF132" s="1099">
        <v>3.5529042959999999</v>
      </c>
      <c r="AG132" s="1097"/>
      <c r="AH132" s="1097"/>
      <c r="AI132" s="1097"/>
      <c r="AJ132" s="1098"/>
      <c r="AK132" s="1099">
        <v>5.2459360009999996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3.8</v>
      </c>
      <c r="AB133" s="1080"/>
      <c r="AC133" s="1080"/>
      <c r="AD133" s="1080"/>
      <c r="AE133" s="1081"/>
      <c r="AF133" s="1079">
        <v>3.4</v>
      </c>
      <c r="AG133" s="1080"/>
      <c r="AH133" s="1080"/>
      <c r="AI133" s="1080"/>
      <c r="AJ133" s="1081"/>
      <c r="AK133" s="1079">
        <v>3.5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m2H6WVwQdbo2fkQQPXZbBtDB9daoqC/+k9PqaBMD9EWHBFYZzx4LEOz1jZvBkN6L1w7zPuW2fsviUpk73oZDA==" saltValue="bBe1TjoQc7MykBX4kNHb7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82621-EA41-4975-B56C-DB2A16503E11}">
  <sheetPr>
    <pageSetUpPr fitToPage="1"/>
  </sheetPr>
  <dimension ref="A1:DQ105"/>
  <sheetViews>
    <sheetView showGridLines="0" tabSelected="1" view="pageBreakPreview" topLeftCell="AJ74" zoomScaleNormal="85" zoomScaleSheetLayoutView="100" workbookViewId="0">
      <selection activeCell="CL72" sqref="CL72"/>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FwYQTG6qMI8Fa+Z8U+27oGtH7IxnVR+qQHUSNQ9S99R6n3ywjcs+BEfkjRtGZ+wTZ0QQgcq7B5MSl8eMFSloA==" saltValue="Q7mr+WPpCJ2gVGoZPj0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2"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vx1pEPo8pmucjXADVzIz0S0mOFdFj6OL4RbwfXWQgahX9klIGzapbXZ1B3t6/g+2p6dTXuRImLe/QTiBtdW3Q==" saltValue="lcKmfukxl1SgWPBagXp6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6"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520707</v>
      </c>
      <c r="AP9" s="281">
        <v>429272</v>
      </c>
      <c r="AQ9" s="282">
        <v>239803</v>
      </c>
      <c r="AR9" s="283">
        <v>79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7130</v>
      </c>
      <c r="AP10" s="284">
        <v>5878</v>
      </c>
      <c r="AQ10" s="285">
        <v>35073</v>
      </c>
      <c r="AR10" s="286">
        <v>-83.2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t="s">
        <v>521</v>
      </c>
      <c r="AP11" s="284" t="s">
        <v>521</v>
      </c>
      <c r="AQ11" s="285">
        <v>3640</v>
      </c>
      <c r="AR11" s="286" t="s">
        <v>521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522</v>
      </c>
      <c r="AL12" s="1117"/>
      <c r="AM12" s="1117"/>
      <c r="AN12" s="1118"/>
      <c r="AO12" s="284" t="s">
        <v>521</v>
      </c>
      <c r="AP12" s="284" t="s">
        <v>521</v>
      </c>
      <c r="AQ12" s="285" t="s">
        <v>521</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t="s">
        <v>521</v>
      </c>
      <c r="AP13" s="284" t="s">
        <v>521</v>
      </c>
      <c r="AQ13" s="285">
        <v>11407</v>
      </c>
      <c r="AR13" s="286" t="s">
        <v>521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t="s">
        <v>521</v>
      </c>
      <c r="AP14" s="284" t="s">
        <v>521</v>
      </c>
      <c r="AQ14" s="285">
        <v>4585</v>
      </c>
      <c r="AR14" s="286" t="s">
        <v>521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-35539</v>
      </c>
      <c r="AP15" s="284">
        <v>-29298</v>
      </c>
      <c r="AQ15" s="285">
        <v>-18839</v>
      </c>
      <c r="AR15" s="286">
        <v>55.5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492298</v>
      </c>
      <c r="AP16" s="284">
        <v>405852</v>
      </c>
      <c r="AQ16" s="285">
        <v>275669</v>
      </c>
      <c r="AR16" s="286">
        <v>47.2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42.04</v>
      </c>
      <c r="AP21" s="298">
        <v>23.86</v>
      </c>
      <c r="AQ21" s="299">
        <v>18.18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91.9</v>
      </c>
      <c r="AP22" s="303">
        <v>95.5</v>
      </c>
      <c r="AQ22" s="304">
        <v>-3.6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313368</v>
      </c>
      <c r="AP32" s="312">
        <v>258341</v>
      </c>
      <c r="AQ32" s="313">
        <v>162926</v>
      </c>
      <c r="AR32" s="314">
        <v>58.6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521</v>
      </c>
      <c r="AP34" s="312" t="s">
        <v>521</v>
      </c>
      <c r="AQ34" s="313">
        <v>4</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45240</v>
      </c>
      <c r="AP35" s="312">
        <v>37296</v>
      </c>
      <c r="AQ35" s="313">
        <v>33512</v>
      </c>
      <c r="AR35" s="314">
        <v>11.3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581</v>
      </c>
      <c r="AP36" s="312">
        <v>479</v>
      </c>
      <c r="AQ36" s="313">
        <v>2866</v>
      </c>
      <c r="AR36" s="314">
        <v>-83.3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t="s">
        <v>521</v>
      </c>
      <c r="AP37" s="312" t="s">
        <v>521</v>
      </c>
      <c r="AQ37" s="313">
        <v>1429</v>
      </c>
      <c r="AR37" s="314" t="s">
        <v>521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v>499</v>
      </c>
      <c r="AP38" s="315">
        <v>411</v>
      </c>
      <c r="AQ38" s="316">
        <v>30</v>
      </c>
      <c r="AR38" s="304">
        <v>1270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-33715</v>
      </c>
      <c r="AP39" s="312">
        <v>-27795</v>
      </c>
      <c r="AQ39" s="313">
        <v>-7390</v>
      </c>
      <c r="AR39" s="314">
        <v>276.10000000000002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-271913</v>
      </c>
      <c r="AP40" s="312">
        <v>-224166</v>
      </c>
      <c r="AQ40" s="313">
        <v>-136323</v>
      </c>
      <c r="AR40" s="314">
        <v>64.400000000000006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54060</v>
      </c>
      <c r="AP41" s="312">
        <v>44567</v>
      </c>
      <c r="AQ41" s="313">
        <v>57054</v>
      </c>
      <c r="AR41" s="314">
        <v>-21.9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2798966</v>
      </c>
      <c r="AN51" s="334">
        <v>2237383</v>
      </c>
      <c r="AO51" s="335">
        <v>118</v>
      </c>
      <c r="AP51" s="336">
        <v>228215</v>
      </c>
      <c r="AQ51" s="337">
        <v>-14.8</v>
      </c>
      <c r="AR51" s="338">
        <v>132.80000000000001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48512</v>
      </c>
      <c r="AN52" s="342">
        <v>38779</v>
      </c>
      <c r="AO52" s="343">
        <v>12.7</v>
      </c>
      <c r="AP52" s="344">
        <v>117571</v>
      </c>
      <c r="AQ52" s="345">
        <v>10.5</v>
      </c>
      <c r="AR52" s="346">
        <v>2.2000000000000002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2518664</v>
      </c>
      <c r="AN53" s="334">
        <v>2046031</v>
      </c>
      <c r="AO53" s="335">
        <v>-8.6</v>
      </c>
      <c r="AP53" s="336">
        <v>264232</v>
      </c>
      <c r="AQ53" s="337">
        <v>15.8</v>
      </c>
      <c r="AR53" s="338">
        <v>-24.4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36211</v>
      </c>
      <c r="AN54" s="342">
        <v>29416</v>
      </c>
      <c r="AO54" s="343">
        <v>-24.1</v>
      </c>
      <c r="AP54" s="344">
        <v>133959</v>
      </c>
      <c r="AQ54" s="345">
        <v>13.9</v>
      </c>
      <c r="AR54" s="346">
        <v>-38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2091895</v>
      </c>
      <c r="AN55" s="334">
        <v>1728839</v>
      </c>
      <c r="AO55" s="335">
        <v>-15.5</v>
      </c>
      <c r="AP55" s="336">
        <v>263613</v>
      </c>
      <c r="AQ55" s="337">
        <v>-0.2</v>
      </c>
      <c r="AR55" s="338">
        <v>-15.3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96559</v>
      </c>
      <c r="AN56" s="342">
        <v>79801</v>
      </c>
      <c r="AO56" s="343">
        <v>171.3</v>
      </c>
      <c r="AP56" s="344">
        <v>128823</v>
      </c>
      <c r="AQ56" s="345">
        <v>-3.8</v>
      </c>
      <c r="AR56" s="346">
        <v>175.1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575043</v>
      </c>
      <c r="AN57" s="334">
        <v>477214</v>
      </c>
      <c r="AO57" s="335">
        <v>-72.400000000000006</v>
      </c>
      <c r="AP57" s="336">
        <v>277467</v>
      </c>
      <c r="AQ57" s="337">
        <v>5.3</v>
      </c>
      <c r="AR57" s="338">
        <v>-77.7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201658</v>
      </c>
      <c r="AN58" s="342">
        <v>167351</v>
      </c>
      <c r="AO58" s="343">
        <v>109.7</v>
      </c>
      <c r="AP58" s="344">
        <v>128378</v>
      </c>
      <c r="AQ58" s="345">
        <v>-0.3</v>
      </c>
      <c r="AR58" s="346">
        <v>110</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1559174</v>
      </c>
      <c r="AN59" s="334">
        <v>1285387</v>
      </c>
      <c r="AO59" s="335">
        <v>169.4</v>
      </c>
      <c r="AP59" s="336">
        <v>282256</v>
      </c>
      <c r="AQ59" s="337">
        <v>1.7</v>
      </c>
      <c r="AR59" s="338">
        <v>167.7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201432</v>
      </c>
      <c r="AN60" s="342">
        <v>166061</v>
      </c>
      <c r="AO60" s="343">
        <v>-0.8</v>
      </c>
      <c r="AP60" s="344">
        <v>145453</v>
      </c>
      <c r="AQ60" s="345">
        <v>13.3</v>
      </c>
      <c r="AR60" s="346">
        <v>-14.1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1908748</v>
      </c>
      <c r="AN61" s="349">
        <v>1554971</v>
      </c>
      <c r="AO61" s="350">
        <v>38.200000000000003</v>
      </c>
      <c r="AP61" s="351">
        <v>263157</v>
      </c>
      <c r="AQ61" s="352">
        <v>1.6</v>
      </c>
      <c r="AR61" s="338">
        <v>36.6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116874</v>
      </c>
      <c r="AN62" s="342">
        <v>96282</v>
      </c>
      <c r="AO62" s="343">
        <v>53.8</v>
      </c>
      <c r="AP62" s="344">
        <v>130837</v>
      </c>
      <c r="AQ62" s="345">
        <v>6.7</v>
      </c>
      <c r="AR62" s="346">
        <v>47.1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914YgIct3QxapSuyC7H51D2g2WRVkVrSSpND0EfDPXznd47XQnI5bDyTP8LtD5VdeEp3/3ROBjrigUVvc2X3g==" saltValue="ubg9WAsKzQK1rhdaSrGJ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 zoomScaleNormal="100" zoomScaleSheetLayoutView="55" workbookViewId="0">
      <selection activeCell="AE100" sqref="AE100"/>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0" spans="125:125" ht="13.5" hidden="1" customHeight="1" x14ac:dyDescent="0.15"/>
    <row r="121" spans="125:125" ht="13.5" hidden="1" customHeight="1" x14ac:dyDescent="0.15">
      <c r="DU121" s="259"/>
    </row>
  </sheetData>
  <sheetProtection algorithmName="SHA-512" hashValue="9r7VsBCycF3nOcU4qbGSsmbJhFE0UzPxAMv2UBceSxuhM7dl1MlozFE1T789tL5i72cyfWGHjKmoJuiQeDI+qg==" saltValue="jWm8wXqwe9cSmMN92nKu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Normal="100" zoomScaleSheetLayoutView="55" workbookViewId="0">
      <selection activeCell="BI28" sqref="BI28"/>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8v0yGyqsQbNGTk73r6zhve2brVQV/nd9BMgb4v92AHdG1Wbhj0BeDA50Fkx/4y1ywbTGtSCCwdU+KP72AXApXQ==" saltValue="4oh9ZHApGWfjSvXJzJSC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28.84</v>
      </c>
      <c r="G47" s="12">
        <v>17.03</v>
      </c>
      <c r="H47" s="12">
        <v>16.96</v>
      </c>
      <c r="I47" s="12">
        <v>13.63</v>
      </c>
      <c r="J47" s="13">
        <v>15.26</v>
      </c>
    </row>
    <row r="48" spans="2:10" ht="57.75" customHeight="1" x14ac:dyDescent="0.15">
      <c r="B48" s="14"/>
      <c r="C48" s="1141" t="s">
        <v>4</v>
      </c>
      <c r="D48" s="1141"/>
      <c r="E48" s="1142"/>
      <c r="F48" s="15">
        <v>7.7</v>
      </c>
      <c r="G48" s="16">
        <v>13.66</v>
      </c>
      <c r="H48" s="16">
        <v>24.4</v>
      </c>
      <c r="I48" s="16">
        <v>22.64</v>
      </c>
      <c r="J48" s="17">
        <v>18.88</v>
      </c>
    </row>
    <row r="49" spans="2:10" ht="57.75" customHeight="1" thickBot="1" x14ac:dyDescent="0.2">
      <c r="B49" s="18"/>
      <c r="C49" s="1143" t="s">
        <v>5</v>
      </c>
      <c r="D49" s="1143"/>
      <c r="E49" s="1144"/>
      <c r="F49" s="19" t="s">
        <v>568</v>
      </c>
      <c r="G49" s="20" t="s">
        <v>569</v>
      </c>
      <c r="H49" s="20">
        <v>12.53</v>
      </c>
      <c r="I49" s="20" t="s">
        <v>570</v>
      </c>
      <c r="J49" s="21" t="s">
        <v>571</v>
      </c>
    </row>
    <row r="50" spans="2:10" x14ac:dyDescent="0.15"/>
  </sheetData>
  <sheetProtection algorithmName="SHA-512" hashValue="DDSXsrwHp/76Izs7Ql1JNg6YAY620+78AuKcrbe7Edpjyf7WwGhOzk8aM43KDBzI4TlqO2cnO79I+lPIcDxvQg==" saltValue="rK+0z166oFsJiMr2jWmn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2024-03-11T02:22:40Z</cp:lastPrinted>
  <dcterms:created xsi:type="dcterms:W3CDTF">2024-02-05T04:12:26Z</dcterms:created>
  <dcterms:modified xsi:type="dcterms:W3CDTF">2024-03-19T00:32:21Z</dcterms:modified>
  <cp:category/>
</cp:coreProperties>
</file>