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200.34\共有フォルダ\企画振興課\05_財政係\財政係長\01 予算・決算・財政状況\03 財政状況\★財政状況資料集\R4決算\R60311 R4度財政状況資料集の作成等について\"/>
    </mc:Choice>
  </mc:AlternateContent>
  <bookViews>
    <workbookView xWindow="0" yWindow="0" windowWidth="15360" windowHeight="7635" firstSheet="2" activeTab="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<sst xmlns="http://schemas.openxmlformats.org/spreadsheetml/2006/main" count="1114" uniqueCount="605">
  <si>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</si>
  <si>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</si>
  <si>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</si>
  <si>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</si>
  <si>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</si>
  <si>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</si>
  <si>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</si>
  <si>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</si>
  <si>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</si>
  <si>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</si>
  <si>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</si>
  <si>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</si>
  <si>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</si>
  <si>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</si>
  <si>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</si>
  <si>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</si>
  <si>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</si>
  <si>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</si>
  <si>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</si>
  <si>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</si>
  <si>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</si>
  <si>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</si>
  <si>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</si>
  <si>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</si>
  <si>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</si>
  <si>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</si>
  <si>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</si>
  <si>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</si>
  <si>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</si>
  <si>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</si>
  <si>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</si>
  <si>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</si>
  <si>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</si>
  <si>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</si>
  <si>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</si>
  <si>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</si>
  <si>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</si>
  <si>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</si>
  <si>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</si>
  <si>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</si>
  <si>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</si>
  <si>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</si>
  <si>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</si>
  <si>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</si>
  <si>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</si>
  <si>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</si>
  <si>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</si>
  <si>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</si>
  <si>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</si>
  <si>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</si>
  <si>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</si>
  <si>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</si>
  <si>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</si>
  <si>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</si>
  <si>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</si>
  <si>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</si>
  <si>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</si>
  <si>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</si>
  <si>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</si>
  <si>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</si>
  <si>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</si>
  <si>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</si>
  <si>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</si>
  <si>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</si>
  <si>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</si>
  <si>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</si>
  <si>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</si>
  <si>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</si>
  <si>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</si>
  <si>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</si>
  <si>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</si>
  <si>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</si>
  <si>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</si>
  <si>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</si>
  <si>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</si>
  <si>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</si>
  <si>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</si>
  <si>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</si>
  <si>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</si>
  <si>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</si>
  <si>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</si>
  <si>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</si>
  <si>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</si>
  <si>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</si>
  <si>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</si>
  <si>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</si>
  <si>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</si>
  <si>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</si>
  <si>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</si>
  <si>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</si>
  <si>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</si>
  <si>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</si>
  <si>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</si>
  <si>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</si>
  <si>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</si>
  <si>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</si>
  <si>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</si>
  <si>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</si>
  <si>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</si>
  <si>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</si>
  <si>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</si>
  <si>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</si>
  <si>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</si>
  <si>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</si>
  <si>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</si>
  <si>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</si>
  <si>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</si>
  <si>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</si>
  <si>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</si>
  <si>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</si>
  <si>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</si>
  <si>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</si>
  <si>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</si>
  <si>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</si>
  <si>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</si>
  <si>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</si>
  <si>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</si>
  <si>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</si>
  <si>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</si>
  <si>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</si>
  <si>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</si>
  <si>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</si>
  <si>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</si>
  <si>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</si>
  <si>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</si>
  <si>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</si>
  <si>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</si>
  <si>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</si>
  <si>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</si>
  <si>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</si>
  <si>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</si>
  <si>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</si>
  <si>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</si>
  <si>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</si>
  <si>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</si>
  <si>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</si>
  <si>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</si>
  <si>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</si>
  <si>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</si>
  <si>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</si>
  <si>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</si>
  <si>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</si>
  <si>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</si>
  <si>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</si>
  <si>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</si>
  <si>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</si>
  <si>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</si>
  <si>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</si>
  <si>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</si>
  <si>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</si>
  <si>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</si>
  <si>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</si>
  <si>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</si>
  <si>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</si>
  <si>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</si>
  <si>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</si>
  <si>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</si>
  <si>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</si>
  <si>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</si>
  <si>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</si>
  <si>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</si>
  <si>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</si>
  <si>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</si>
  <si>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</si>
  <si>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</si>
  <si>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</si>
  <si>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</si>
  <si>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</si>
  <si>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</si>
  <si>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</si>
  <si>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</si>
  <si>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</si>
  <si>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</si>
  <si>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</si>
  <si>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</si>
  <si>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</si>
  <si>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</si>
  <si>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</si>
  <si>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</si>
  <si>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</si>
  <si>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</si>
  <si>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</si>
  <si>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</si>
  <si>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</si>
  <si>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</si>
  <si>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</si>
  <si>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</si>
  <si>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</si>
  <si>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</si>
  <si>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</si>
  <si>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</si>
  <si>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</si>
  <si>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</si>
  <si>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</si>
  <si>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</si>
  <si>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</si>
  <si>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</si>
  <si>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</si>
  <si>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</si>
  <si>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</si>
  <si>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</si>
  <si>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</si>
  <si>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</si>
  <si>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</si>
  <si>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</si>
  <si>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</si>
  <si>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</si>
  <si>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</si>
  <si>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</si>
  <si>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</si>
  <si>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</si>
  <si>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</si>
  <si>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</si>
  <si>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</si>
  <si>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</si>
  <si>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</si>
  <si>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</si>
  <si>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</si>
  <si>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</si>
  <si>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沖縄県北中城村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</si>
  <si>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</si>
  <si>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</si>
  <si>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</si>
  <si>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</si>
  <si>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</si>
  <si>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</si>
  <si>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</si>
  <si>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</si>
  <si>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</si>
  <si>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</si>
  <si>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</si>
  <si>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</si>
  <si>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</si>
  <si>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</si>
  <si>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</si>
  <si>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</si>
  <si>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</si>
  <si>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</si>
  <si>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</si>
  <si>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</si>
  <si>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</si>
  <si>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</si>
  <si>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</si>
  <si>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</si>
  <si>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</si>
  <si>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</si>
  <si>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</si>
  <si>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</si>
  <si>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</si>
  <si>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</si>
  <si>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</si>
  <si>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</si>
  <si>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</si>
  <si>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</si>
  <si>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</si>
  <si>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</si>
  <si>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</si>
  <si>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</si>
  <si>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</si>
  <si>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</si>
  <si>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</si>
  <si>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</si>
  <si>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</si>
  <si>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</si>
  <si>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</si>
  <si>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</si>
  <si>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</si>
  <si>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</si>
  <si>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</si>
  <si>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</si>
  <si>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</si>
  <si>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</si>
  <si>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</si>
  <si>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</si>
  <si>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</si>
  <si>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</si>
  <si>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</si>
  <si>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</si>
  <si>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</si>
  <si>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</si>
  <si>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</si>
  <si>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</si>
  <si>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</si>
  <si>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</si>
  <si>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</si>
  <si>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</si>
  <si>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</si>
  <si>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</si>
  <si>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</si>
  <si>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</si>
  <si>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</si>
  <si>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</si>
  <si>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</si>
  <si>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</si>
  <si>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</si>
  <si>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</si>
  <si>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</si>
  <si>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</si>
  <si>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</si>
  <si>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</si>
  <si>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</si>
  <si>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</si>
  <si>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</si>
  <si>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</si>
  <si>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</si>
  <si>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</si>
  <si>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</si>
  <si>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</si>
  <si>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</si>
  <si>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</si>
  <si>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</si>
  <si>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</si>
  <si>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</si>
  <si>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</si>
  <si>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</si>
  <si>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</si>
  <si>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</si>
  <si>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</si>
  <si>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</si>
  <si>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</si>
  <si>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</si>
  <si>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</si>
  <si>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</si>
  <si>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</si>
  <si>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</si>
  <si>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</si>
  <si>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</si>
  <si>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</si>
  <si>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</si>
  <si>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</si>
  <si>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</si>
  <si>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</si>
  <si>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</si>
  <si>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</si>
  <si>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</si>
  <si>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</si>
  <si>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</si>
  <si>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</si>
  <si>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</si>
  <si>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</si>
  <si>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</si>
  <si>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</si>
  <si>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</si>
  <si>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</si>
  <si>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</si>
  <si>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</si>
  <si>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</si>
  <si>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</si>
  <si>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</si>
  <si>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</si>
  <si>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</si>
  <si>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</si>
  <si>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</si>
  <si>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</si>
  <si>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</si>
  <si>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</si>
  <si>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</si>
  <si>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</si>
  <si>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</si>
  <si>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</si>
  <si>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</si>
  <si>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</si>
  <si>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</si>
  <si>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</si>
  <si>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</si>
  <si>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</si>
  <si>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</si>
  <si>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</si>
  <si>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</si>
  <si>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</si>
  <si>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</si>
  <si>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</si>
  <si>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沖縄県北中城村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</si>
  <si>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</si>
  <si>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</si>
  <si>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</si>
  <si>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</si>
  <si>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</si>
  <si>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</si>
  <si>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</si>
  <si>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</si>
  <si>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</si>
  <si>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</si>
  <si>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</si>
  <si>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</si>
  <si>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</si>
  <si>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</si>
  <si>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</si>
  <si>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</si>
  <si>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</si>
  <si>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</si>
  <si>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</si>
  <si>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</si>
  <si>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</si>
  <si>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</si>
  <si>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</si>
  <si>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</si>
  <si>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</si>
  <si>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</si>
  <si>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</si>
  <si>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</si>
  <si>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</si>
  <si>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</si>
  <si>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</si>
  <si>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</si>
  <si>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</si>
  <si>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</si>
  <si>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</si>
  <si>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</si>
  <si>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</si>
  <si>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</si>
  <si>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</si>
  <si>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</si>
  <si>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</si>
  <si>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</si>
  <si>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</si>
  <si>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</si>
  <si>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</si>
  <si>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</si>
  <si>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</si>
  <si>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</si>
  <si>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</si>
  <si>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</si>
  <si>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</si>
  <si>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</si>
  <si>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</si>
  <si>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</si>
  <si>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</si>
  <si>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</si>
  <si>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</si>
  <si>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</si>
  <si>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</si>
  <si>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</si>
  <si>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</si>
  <si>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</si>
  <si>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</si>
  <si>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</si>
  <si>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</si>
  <si>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</si>
  <si>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</si>
  <si>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</si>
  <si>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</si>
  <si>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</si>
  <si>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</si>
  <si>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</si>
  <si>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</si>
  <si>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</si>
  <si>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</si>
  <si>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</si>
  <si>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</si>
  <si>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</si>
  <si>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</si>
  <si>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</si>
  <si>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</si>
  <si>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</si>
  <si>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</si>
  <si>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</si>
  <si>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</si>
  <si>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</si>
  <si>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</si>
  <si>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</si>
  <si>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</si>
  <si>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</si>
  <si>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</si>
  <si>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</si>
  <si>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</si>
  <si>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</si>
  <si>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</si>
  <si>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</si>
  <si>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</si>
  <si>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</si>
  <si>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</si>
  <si>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</si>
  <si>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</si>
  <si>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</si>
  <si>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</si>
  <si>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</si>
  <si>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</si>
  <si>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</si>
  <si>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</si>
  <si>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</si>
  <si>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</si>
  <si>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</si>
  <si>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</si>
  <si>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</si>
  <si>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</si>
  <si>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</si>
  <si>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</si>
  <si>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</si>
  <si>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</si>
  <si>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</si>
  <si>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</si>
  <si>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</si>
  <si>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</si>
  <si>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</si>
  <si>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</si>
  <si>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</si>
  <si>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</si>
  <si>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</si>
  <si>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</si>
  <si>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</si>
  <si>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</si>
  <si>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</si>
  <si>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</si>
  <si>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</si>
  <si>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</si>
  <si>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</si>
  <si>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</si>
  <si>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</si>
  <si>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</si>
  <si>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</si>
  <si>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</si>
  <si>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</si>
  <si>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</si>
  <si>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</si>
  <si>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</si>
  <si>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</si>
  <si>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</si>
  <si>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</si>
  <si>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</si>
  <si>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</si>
  <si>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</si>
  <si>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</si>
  <si>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</si>
  <si>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</si>
  <si>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</si>
  <si>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</si>
  <si>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</si>
  <si>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</si>
  <si>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</si>
  <si>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</si>
  <si>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</si>
  <si>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</si>
  <si>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</si>
  <si>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</si>
  <si>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</si>
  <si>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</si>
  <si>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</si>
  <si>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</si>
  <si>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</si>
  <si>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</si>
  <si>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</si>
  <si>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</si>
  <si>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</si>
  <si>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</si>
  <si>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</si>
  <si>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</si>
  <si>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</si>
  <si>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</si>
  <si>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</si>
  <si>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</si>
  <si>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</si>
  <si>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</si>
  <si>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</si>
  <si>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</si>
  <si>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</si>
  <si>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</si>
  <si>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</si>
  <si>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</si>
  <si>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</si>
  <si>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</si>
  <si>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</si>
  <si>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</si>
  <si>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</si>
  <si>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</si>
  <si>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</si>
  <si>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</si>
  <si>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</si>
  <si>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</si>
  <si>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</si>
  <si>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</si>
  <si>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2.62</t>
  </si>
  <si>
    <t>▲ 1.81</t>
  </si>
  <si>
    <t>国民健康保険特別会計</t>
  </si>
  <si>
    <t>▲ 0.88</t>
  </si>
  <si>
    <t>▲ 0.30</t>
  </si>
  <si>
    <t>▲ 2.19</t>
  </si>
  <si>
    <t>水道事業会計</t>
  </si>
  <si>
    <t>一般会計</t>
  </si>
  <si>
    <t>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</si>
  <si>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</si>
  <si>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</si>
  <si>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</si>
  <si>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</si>
  <si>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</si>
  <si>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</si>
  <si>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</si>
  <si>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</si>
  <si>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</si>
  <si>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</si>
  <si>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</si>
  <si>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中城村北中城村清掃事務組合</t>
    <rPh sb="0" eb="3">
      <t>ナカグスクソン</t>
    </rPh>
    <rPh sb="3" eb="7">
      <t>キタナカグスクソン</t>
    </rPh>
    <rPh sb="7" eb="9">
      <t>セイソウ</t>
    </rPh>
    <rPh sb="9" eb="11">
      <t>ジム</t>
    </rPh>
    <rPh sb="11" eb="13">
      <t>クミアイ</t>
    </rPh>
    <phoneticPr fontId="2"/>
  </si>
  <si>
    <t>中城北中城消防組合</t>
    <rPh sb="0" eb="2">
      <t>ナカグスク</t>
    </rPh>
    <rPh sb="2" eb="5">
      <t>キタナカグスク</t>
    </rPh>
    <rPh sb="5" eb="7">
      <t>ショウボウ</t>
    </rPh>
    <rPh sb="7" eb="9">
      <t>クミアイ</t>
    </rPh>
    <phoneticPr fontId="2"/>
  </si>
  <si>
    <t>南部広域行政組合</t>
    <rPh sb="0" eb="2">
      <t>ナンブ</t>
    </rPh>
    <rPh sb="2" eb="4">
      <t>コウイキ</t>
    </rPh>
    <rPh sb="4" eb="6">
      <t>ギョウセイ</t>
    </rPh>
    <rPh sb="6" eb="8">
      <t>クミアイ</t>
    </rPh>
    <phoneticPr fontId="2"/>
  </si>
  <si>
    <t>中部広域市町村圏事務組合</t>
    <rPh sb="0" eb="2">
      <t>チュウブ</t>
    </rPh>
    <rPh sb="2" eb="4">
      <t>コウイキ</t>
    </rPh>
    <rPh sb="4" eb="7">
      <t>シチョウソン</t>
    </rPh>
    <rPh sb="7" eb="8">
      <t>ケン</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</si>
  <si>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</si>
  <si>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</si>
  <si>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</si>
  <si>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</si>
  <si>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</si>
  <si>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ふるさと応援基金</t>
    <rPh sb="4" eb="6">
      <t>オウエン</t>
    </rPh>
    <rPh sb="6" eb="8">
      <t>キキン</t>
    </rPh>
    <phoneticPr fontId="5"/>
  </si>
  <si>
    <t>地域福祉基金</t>
    <rPh sb="0" eb="2">
      <t>チイキ</t>
    </rPh>
    <rPh sb="2" eb="4">
      <t>フクシ</t>
    </rPh>
    <rPh sb="4" eb="6">
      <t>キキン</t>
    </rPh>
    <phoneticPr fontId="2"/>
  </si>
  <si>
    <t>一般廃棄物処理施設建設等基金</t>
    <rPh sb="0" eb="2">
      <t>イッパン</t>
    </rPh>
    <rPh sb="2" eb="5">
      <t>ハイキブツ</t>
    </rPh>
    <rPh sb="5" eb="7">
      <t>ショリ</t>
    </rPh>
    <rPh sb="7" eb="9">
      <t>シセツ</t>
    </rPh>
    <rPh sb="9" eb="11">
      <t>ケンセツ</t>
    </rPh>
    <rPh sb="11" eb="12">
      <t>トウ</t>
    </rPh>
    <rPh sb="12" eb="14">
      <t>キキン</t>
    </rPh>
    <phoneticPr fontId="2"/>
  </si>
  <si>
    <t>公共施設整備基金</t>
    <rPh sb="0" eb="2">
      <t>コウキョウ</t>
    </rPh>
    <rPh sb="2" eb="4">
      <t>シセツ</t>
    </rPh>
    <rPh sb="4" eb="6">
      <t>セイビ</t>
    </rPh>
    <rPh sb="6" eb="8">
      <t>キキン</t>
    </rPh>
    <phoneticPr fontId="2"/>
  </si>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</sst>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xmlns:c16r2="http://schemas.microsoft.com/office/drawing/2015/06/chart">
            <c:ext xmlns:c16="http://schemas.microsoft.com/office/drawing/2014/chart" uri="{C3380CC4-5D6E-409C-BE32-E72D297353CC}">
              <c16:uniqueId val="{00000000-1CDB-4CCD-8611-5771CE504A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35765</c:v>
                </c:pt>
                <c:pt idx="1">
                  <c:v>62245</c:v>
                </c:pt>
                <c:pt idx="2">
                  <c:v>81964</c:v>
                </c:pt>
                <c:pt idx="3">
                  <c:v>52448</c:v>
                </c:pt>
                <c:pt idx="4">
                  <c:v>19202</c:v>
                </c:pt>
              </c:numCache>
            </c:numRef>
          </c:val>
          <c:smooth val="0"/>
          <c:extLst xmlns:c16r2="http://schemas.microsoft.com/office/drawing/2015/06/chart">
            <c:ext xmlns:c16="http://schemas.microsoft.com/office/drawing/2014/chart" uri="{C3380CC4-5D6E-409C-BE32-E72D297353CC}">
              <c16:uniqueId val="{00000001-1CDB-4CCD-8611-5771CE504A7B}"/>
            </c:ext>
          </c:extLst>
        </c:ser>
        <c:dLbls>
          <c:showLegendKey val="0"/>
          <c:showVal val="0"/>
          <c:showCatName val="0"/>
          <c:showSerName val="0"/>
          <c:showPercent val="0"/>
          <c:showBubbleSize val="0"/>
        </c:dLbls>
        <c:marker val="1"/>
        <c:smooth val="0"/>
        <c:axId val="121392048"/>
        <c:axId val="241922048"/>
      </c:lineChart>
      <c:catAx>
        <c:axId val="121392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922048"/>
        <c:crosses val="autoZero"/>
        <c:auto val="1"/>
        <c:lblAlgn val="ctr"/>
        <c:lblOffset val="100"/>
        <c:tickLblSkip val="1"/>
        <c:tickMarkSkip val="1"/>
        <c:noMultiLvlLbl val="0"/>
      </c:catAx>
      <c:valAx>
        <c:axId val="2419220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392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7.57</c:v>
                </c:pt>
                <c:pt idx="1">
                  <c:v>8.3800000000000008</c:v>
                </c:pt>
                <c:pt idx="2">
                  <c:v>3.62</c:v>
                </c:pt>
                <c:pt idx="3">
                  <c:v>6.87</c:v>
                </c:pt>
                <c:pt idx="4">
                  <c:v>9.01</c:v>
                </c:pt>
              </c:numCache>
            </c:numRef>
          </c:val>
          <c:extLst xmlns:c16r2="http://schemas.microsoft.com/office/drawing/2015/06/chart">
            <c:ext xmlns:c16="http://schemas.microsoft.com/office/drawing/2014/chart" uri="{C3380CC4-5D6E-409C-BE32-E72D297353CC}">
              <c16:uniqueId val="{00000000-9063-41EA-8448-88C88CD8F3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12.92</c:v>
                </c:pt>
                <c:pt idx="1">
                  <c:v>12.16</c:v>
                </c:pt>
                <c:pt idx="2">
                  <c:v>13.97</c:v>
                </c:pt>
                <c:pt idx="3">
                  <c:v>13.54</c:v>
                </c:pt>
                <c:pt idx="4">
                  <c:v>15.16</c:v>
                </c:pt>
              </c:numCache>
            </c:numRef>
          </c:val>
          <c:extLst xmlns:c16r2="http://schemas.microsoft.com/office/drawing/2015/06/chart">
            <c:ext xmlns:c16="http://schemas.microsoft.com/office/drawing/2014/chart" uri="{C3380CC4-5D6E-409C-BE32-E72D297353CC}">
              <c16:uniqueId val="{00000001-9063-41EA-8448-88C88CD8F3B4}"/>
            </c:ext>
          </c:extLst>
        </c:ser>
        <c:dLbls>
          <c:showLegendKey val="0"/>
          <c:showVal val="0"/>
          <c:showCatName val="0"/>
          <c:showSerName val="0"/>
          <c:showPercent val="0"/>
          <c:showBubbleSize val="0"/>
        </c:dLbls>
        <c:gapWidth val="250"/>
        <c:overlap val="100"/>
        <c:axId val="245923840"/>
        <c:axId val="247174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-2.62</c:v>
                </c:pt>
                <c:pt idx="1">
                  <c:v>0.96</c:v>
                </c:pt>
                <c:pt idx="2">
                  <c:v>-1.81</c:v>
                </c:pt>
                <c:pt idx="3">
                  <c:v>4.3</c:v>
                </c:pt>
                <c:pt idx="4">
                  <c:v>3.7</c:v>
                </c:pt>
              </c:numCache>
            </c:numRef>
          </c:val>
          <c:smooth val="0"/>
          <c:extLst xmlns:c16r2="http://schemas.microsoft.com/office/drawing/2015/06/chart">
            <c:ext xmlns:c16="http://schemas.microsoft.com/office/drawing/2014/chart" uri="{C3380CC4-5D6E-409C-BE32-E72D297353CC}">
              <c16:uniqueId val="{00000002-9063-41EA-8448-88C88CD8F3B4}"/>
            </c:ext>
          </c:extLst>
        </c:ser>
        <c:dLbls>
          <c:showLegendKey val="0"/>
          <c:showVal val="0"/>
          <c:showCatName val="0"/>
          <c:showSerName val="0"/>
          <c:showPercent val="0"/>
          <c:showBubbleSize val="0"/>
        </c:dLbls>
        <c:marker val="1"/>
        <c:smooth val="0"/>
        <c:axId val="245923840"/>
        <c:axId val="247174904"/>
      </c:lineChart>
      <c:catAx>
        <c:axId val="24592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7174904"/>
        <c:crosses val="autoZero"/>
        <c:auto val="1"/>
        <c:lblAlgn val="ctr"/>
        <c:lblOffset val="100"/>
        <c:tickLblSkip val="1"/>
        <c:tickMarkSkip val="1"/>
        <c:noMultiLvlLbl val="0"/>
      </c:catAx>
      <c:valAx>
        <c:axId val="247174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92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0.88</c:v>
                </c:pt>
                <c:pt idx="2">
                  <c:v>#N/A</c:v>
                </c:pt>
                <c:pt idx="3">
                  <c:v>1.74</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92E-4735-B2BA-821B1D5D90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92E-4735-B2BA-821B1D5D90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92E-4735-B2BA-821B1D5D901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92E-4735-B2BA-821B1D5D901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92E-4735-B2BA-821B1D5D901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0.04</c:v>
                </c:pt>
                <c:pt idx="4">
                  <c:v>#N/A</c:v>
                </c:pt>
                <c:pt idx="5">
                  <c:v>0.06</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5-E92E-4735-B2BA-821B1D5D901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2.52</c:v>
                </c:pt>
                <c:pt idx="6">
                  <c:v>#N/A</c:v>
                </c:pt>
                <c:pt idx="7">
                  <c:v>2.61</c:v>
                </c:pt>
                <c:pt idx="8">
                  <c:v>#N/A</c:v>
                </c:pt>
                <c:pt idx="9">
                  <c:v>2.87</c:v>
                </c:pt>
              </c:numCache>
            </c:numRef>
          </c:val>
          <c:extLst xmlns:c16r2="http://schemas.microsoft.com/office/drawing/2015/06/chart">
            <c:ext xmlns:c16="http://schemas.microsoft.com/office/drawing/2014/chart" uri="{C3380CC4-5D6E-409C-BE32-E72D297353CC}">
              <c16:uniqueId val="{00000006-E92E-4735-B2BA-821B1D5D901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7.56</c:v>
                </c:pt>
                <c:pt idx="2">
                  <c:v>#N/A</c:v>
                </c:pt>
                <c:pt idx="3">
                  <c:v>8.3699999999999992</c:v>
                </c:pt>
                <c:pt idx="4">
                  <c:v>#N/A</c:v>
                </c:pt>
                <c:pt idx="5">
                  <c:v>3.61</c:v>
                </c:pt>
                <c:pt idx="6">
                  <c:v>#N/A</c:v>
                </c:pt>
                <c:pt idx="7">
                  <c:v>6.87</c:v>
                </c:pt>
                <c:pt idx="8">
                  <c:v>#N/A</c:v>
                </c:pt>
                <c:pt idx="9">
                  <c:v>9.01</c:v>
                </c:pt>
              </c:numCache>
            </c:numRef>
          </c:val>
          <c:extLst xmlns:c16r2="http://schemas.microsoft.com/office/drawing/2015/06/chart">
            <c:ext xmlns:c16="http://schemas.microsoft.com/office/drawing/2014/chart" uri="{C3380CC4-5D6E-409C-BE32-E72D297353CC}">
              <c16:uniqueId val="{00000007-E92E-4735-B2BA-821B1D5D901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29.5</c:v>
                </c:pt>
                <c:pt idx="2">
                  <c:v>#N/A</c:v>
                </c:pt>
                <c:pt idx="3">
                  <c:v>28.59</c:v>
                </c:pt>
                <c:pt idx="4">
                  <c:v>#N/A</c:v>
                </c:pt>
                <c:pt idx="5">
                  <c:v>32.44</c:v>
                </c:pt>
                <c:pt idx="6">
                  <c:v>#N/A</c:v>
                </c:pt>
                <c:pt idx="7">
                  <c:v>30.95</c:v>
                </c:pt>
                <c:pt idx="8">
                  <c:v>#N/A</c:v>
                </c:pt>
                <c:pt idx="9">
                  <c:v>32.49</c:v>
                </c:pt>
              </c:numCache>
            </c:numRef>
          </c:val>
          <c:extLst xmlns:c16r2="http://schemas.microsoft.com/office/drawing/2015/06/chart">
            <c:ext xmlns:c16="http://schemas.microsoft.com/office/drawing/2014/chart" uri="{C3380CC4-5D6E-409C-BE32-E72D297353CC}">
              <c16:uniqueId val="{00000008-E92E-4735-B2BA-821B1D5D901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0.73</c:v>
                </c:pt>
                <c:pt idx="2">
                  <c:v>0.88</c:v>
                </c:pt>
                <c:pt idx="3">
                  <c:v>#N/A</c:v>
                </c:pt>
                <c:pt idx="4">
                  <c:v>0.3</c:v>
                </c:pt>
                <c:pt idx="5">
                  <c:v>#N/A</c:v>
                </c:pt>
                <c:pt idx="6">
                  <c:v>#N/A</c:v>
                </c:pt>
                <c:pt idx="7">
                  <c:v>0.41</c:v>
                </c:pt>
                <c:pt idx="8">
                  <c:v>2.19</c:v>
                </c:pt>
                <c:pt idx="9">
                  <c:v>#N/A</c:v>
                </c:pt>
              </c:numCache>
            </c:numRef>
          </c:val>
          <c:extLst xmlns:c16r2="http://schemas.microsoft.com/office/drawing/2015/06/chart">
            <c:ext xmlns:c16="http://schemas.microsoft.com/office/drawing/2014/chart" uri="{C3380CC4-5D6E-409C-BE32-E72D297353CC}">
              <c16:uniqueId val="{00000009-E92E-4735-B2BA-821B1D5D9014}"/>
            </c:ext>
          </c:extLst>
        </c:ser>
        <c:dLbls>
          <c:showLegendKey val="0"/>
          <c:showVal val="0"/>
          <c:showCatName val="0"/>
          <c:showSerName val="0"/>
          <c:showPercent val="0"/>
          <c:showBubbleSize val="0"/>
        </c:dLbls>
        <c:gapWidth val="150"/>
        <c:overlap val="100"/>
        <c:axId val="244527960"/>
        <c:axId val="247413656"/>
      </c:barChart>
      <c:catAx>
        <c:axId val="244527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413656"/>
        <c:crosses val="autoZero"/>
        <c:auto val="1"/>
        <c:lblAlgn val="ctr"/>
        <c:lblOffset val="100"/>
        <c:tickLblSkip val="1"/>
        <c:tickMarkSkip val="1"/>
        <c:noMultiLvlLbl val="0"/>
      </c:catAx>
      <c:valAx>
        <c:axId val="247413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527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404</c:v>
                </c:pt>
                <c:pt idx="5">
                  <c:v>386</c:v>
                </c:pt>
                <c:pt idx="8">
                  <c:v>363</c:v>
                </c:pt>
                <c:pt idx="11">
                  <c:v>360</c:v>
                </c:pt>
                <c:pt idx="14">
                  <c:v>349</c:v>
                </c:pt>
              </c:numCache>
            </c:numRef>
          </c:val>
          <c:extLst xmlns:c16r2="http://schemas.microsoft.com/office/drawing/2015/06/chart">
            <c:ext xmlns:c16="http://schemas.microsoft.com/office/drawing/2014/chart" uri="{C3380CC4-5D6E-409C-BE32-E72D297353CC}">
              <c16:uniqueId val="{00000000-B057-43C1-BD14-B41B121519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057-43C1-BD14-B41B121519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057-43C1-BD14-B41B121519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54</c:v>
                </c:pt>
                <c:pt idx="3">
                  <c:v>20</c:v>
                </c:pt>
                <c:pt idx="6">
                  <c:v>19</c:v>
                </c:pt>
                <c:pt idx="9">
                  <c:v>21</c:v>
                </c:pt>
                <c:pt idx="12">
                  <c:v>23</c:v>
                </c:pt>
              </c:numCache>
            </c:numRef>
          </c:val>
          <c:extLst xmlns:c16r2="http://schemas.microsoft.com/office/drawing/2015/06/chart">
            <c:ext xmlns:c16="http://schemas.microsoft.com/office/drawing/2014/chart" uri="{C3380CC4-5D6E-409C-BE32-E72D297353CC}">
              <c16:uniqueId val="{00000003-B057-43C1-BD14-B41B121519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114</c:v>
                </c:pt>
                <c:pt idx="3">
                  <c:v>123</c:v>
                </c:pt>
                <c:pt idx="6">
                  <c:v>126</c:v>
                </c:pt>
                <c:pt idx="9">
                  <c:v>128</c:v>
                </c:pt>
                <c:pt idx="12">
                  <c:v>131</c:v>
                </c:pt>
              </c:numCache>
            </c:numRef>
          </c:val>
          <c:extLst xmlns:c16r2="http://schemas.microsoft.com/office/drawing/2015/06/chart">
            <c:ext xmlns:c16="http://schemas.microsoft.com/office/drawing/2014/chart" uri="{C3380CC4-5D6E-409C-BE32-E72D297353CC}">
              <c16:uniqueId val="{00000004-B057-43C1-BD14-B41B121519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57-43C1-BD14-B41B121519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057-43C1-BD14-B41B121519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432</c:v>
                </c:pt>
                <c:pt idx="3">
                  <c:v>450</c:v>
                </c:pt>
                <c:pt idx="6">
                  <c:v>437</c:v>
                </c:pt>
                <c:pt idx="9">
                  <c:v>449</c:v>
                </c:pt>
                <c:pt idx="12">
                  <c:v>442</c:v>
                </c:pt>
              </c:numCache>
            </c:numRef>
          </c:val>
          <c:extLst xmlns:c16r2="http://schemas.microsoft.com/office/drawing/2015/06/chart">
            <c:ext xmlns:c16="http://schemas.microsoft.com/office/drawing/2014/chart" uri="{C3380CC4-5D6E-409C-BE32-E72D297353CC}">
              <c16:uniqueId val="{00000007-B057-43C1-BD14-B41B121519B4}"/>
            </c:ext>
          </c:extLst>
        </c:ser>
        <c:dLbls>
          <c:showLegendKey val="0"/>
          <c:showVal val="0"/>
          <c:showCatName val="0"/>
          <c:showSerName val="0"/>
          <c:showPercent val="0"/>
          <c:showBubbleSize val="0"/>
        </c:dLbls>
        <c:gapWidth val="100"/>
        <c:overlap val="100"/>
        <c:axId val="248757656"/>
        <c:axId val="248758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196</c:v>
                </c:pt>
                <c:pt idx="2">
                  <c:v>#N/A</c:v>
                </c:pt>
                <c:pt idx="3">
                  <c:v>#N/A</c:v>
                </c:pt>
                <c:pt idx="4">
                  <c:v>207</c:v>
                </c:pt>
                <c:pt idx="5">
                  <c:v>#N/A</c:v>
                </c:pt>
                <c:pt idx="6">
                  <c:v>#N/A</c:v>
                </c:pt>
                <c:pt idx="7">
                  <c:v>219</c:v>
                </c:pt>
                <c:pt idx="8">
                  <c:v>#N/A</c:v>
                </c:pt>
                <c:pt idx="9">
                  <c:v>#N/A</c:v>
                </c:pt>
                <c:pt idx="10">
                  <c:v>238</c:v>
                </c:pt>
                <c:pt idx="11">
                  <c:v>#N/A</c:v>
                </c:pt>
                <c:pt idx="12">
                  <c:v>#N/A</c:v>
                </c:pt>
                <c:pt idx="13">
                  <c:v>247</c:v>
                </c:pt>
                <c:pt idx="14">
                  <c:v>#N/A</c:v>
                </c:pt>
              </c:numCache>
            </c:numRef>
          </c:val>
          <c:smooth val="0"/>
          <c:extLst xmlns:c16r2="http://schemas.microsoft.com/office/drawing/2015/06/chart">
            <c:ext xmlns:c16="http://schemas.microsoft.com/office/drawing/2014/chart" uri="{C3380CC4-5D6E-409C-BE32-E72D297353CC}">
              <c16:uniqueId val="{00000008-B057-43C1-BD14-B41B121519B4}"/>
            </c:ext>
          </c:extLst>
        </c:ser>
        <c:dLbls>
          <c:showLegendKey val="0"/>
          <c:showVal val="0"/>
          <c:showCatName val="0"/>
          <c:showSerName val="0"/>
          <c:showPercent val="0"/>
          <c:showBubbleSize val="0"/>
        </c:dLbls>
        <c:marker val="1"/>
        <c:smooth val="0"/>
        <c:axId val="248757656"/>
        <c:axId val="248758040"/>
      </c:lineChart>
      <c:catAx>
        <c:axId val="248757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758040"/>
        <c:crosses val="autoZero"/>
        <c:auto val="1"/>
        <c:lblAlgn val="ctr"/>
        <c:lblOffset val="100"/>
        <c:tickLblSkip val="1"/>
        <c:tickMarkSkip val="1"/>
        <c:noMultiLvlLbl val="0"/>
      </c:catAx>
      <c:valAx>
        <c:axId val="248758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757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4234</c:v>
                </c:pt>
                <c:pt idx="5">
                  <c:v>4193</c:v>
                </c:pt>
                <c:pt idx="8">
                  <c:v>4246</c:v>
                </c:pt>
                <c:pt idx="11">
                  <c:v>4278</c:v>
                </c:pt>
                <c:pt idx="14">
                  <c:v>4073</c:v>
                </c:pt>
              </c:numCache>
            </c:numRef>
          </c:val>
          <c:extLst xmlns:c16r2="http://schemas.microsoft.com/office/drawing/2015/06/chart">
            <c:ext xmlns:c16="http://schemas.microsoft.com/office/drawing/2014/chart" uri="{C3380CC4-5D6E-409C-BE32-E72D297353CC}">
              <c16:uniqueId val="{00000000-9DAA-4B27-833F-5B1888A043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DAA-4B27-833F-5B1888A043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1061</c:v>
                </c:pt>
                <c:pt idx="5">
                  <c:v>1004</c:v>
                </c:pt>
                <c:pt idx="8">
                  <c:v>1198</c:v>
                </c:pt>
                <c:pt idx="11">
                  <c:v>1405</c:v>
                </c:pt>
                <c:pt idx="14">
                  <c:v>1796</c:v>
                </c:pt>
              </c:numCache>
            </c:numRef>
          </c:val>
          <c:extLst xmlns:c16r2="http://schemas.microsoft.com/office/drawing/2015/06/chart">
            <c:ext xmlns:c16="http://schemas.microsoft.com/office/drawing/2014/chart" uri="{C3380CC4-5D6E-409C-BE32-E72D297353CC}">
              <c16:uniqueId val="{00000002-9DAA-4B27-833F-5B1888A043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DAA-4B27-833F-5B1888A043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DAA-4B27-833F-5B1888A043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AA-4B27-833F-5B1888A043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136</c:v>
                </c:pt>
                <c:pt idx="3">
                  <c:v>67</c:v>
                </c:pt>
                <c:pt idx="6">
                  <c:v>51</c:v>
                </c:pt>
                <c:pt idx="9">
                  <c:v>0</c:v>
                </c:pt>
                <c:pt idx="12">
                  <c:v>0</c:v>
                </c:pt>
              </c:numCache>
            </c:numRef>
          </c:val>
          <c:extLst xmlns:c16r2="http://schemas.microsoft.com/office/drawing/2015/06/chart">
            <c:ext xmlns:c16="http://schemas.microsoft.com/office/drawing/2014/chart" uri="{C3380CC4-5D6E-409C-BE32-E72D297353CC}">
              <c16:uniqueId val="{00000006-9DAA-4B27-833F-5B1888A043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125</c:v>
                </c:pt>
                <c:pt idx="3">
                  <c:v>96</c:v>
                </c:pt>
                <c:pt idx="6">
                  <c:v>125</c:v>
                </c:pt>
                <c:pt idx="9">
                  <c:v>171</c:v>
                </c:pt>
                <c:pt idx="12">
                  <c:v>141</c:v>
                </c:pt>
              </c:numCache>
            </c:numRef>
          </c:val>
          <c:extLst xmlns:c16r2="http://schemas.microsoft.com/office/drawing/2015/06/chart">
            <c:ext xmlns:c16="http://schemas.microsoft.com/office/drawing/2014/chart" uri="{C3380CC4-5D6E-409C-BE32-E72D297353CC}">
              <c16:uniqueId val="{00000007-9DAA-4B27-833F-5B1888A043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1550</c:v>
                </c:pt>
                <c:pt idx="3">
                  <c:v>1563</c:v>
                </c:pt>
                <c:pt idx="6">
                  <c:v>1611</c:v>
                </c:pt>
                <c:pt idx="9">
                  <c:v>1598</c:v>
                </c:pt>
                <c:pt idx="12">
                  <c:v>1557</c:v>
                </c:pt>
              </c:numCache>
            </c:numRef>
          </c:val>
          <c:extLst xmlns:c16r2="http://schemas.microsoft.com/office/drawing/2015/06/chart">
            <c:ext xmlns:c16="http://schemas.microsoft.com/office/drawing/2014/chart" uri="{C3380CC4-5D6E-409C-BE32-E72D297353CC}">
              <c16:uniqueId val="{00000008-9DAA-4B27-833F-5B1888A043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958</c:v>
                </c:pt>
                <c:pt idx="3">
                  <c:v>969</c:v>
                </c:pt>
                <c:pt idx="6">
                  <c:v>967</c:v>
                </c:pt>
                <c:pt idx="9">
                  <c:v>974</c:v>
                </c:pt>
                <c:pt idx="12">
                  <c:v>972</c:v>
                </c:pt>
              </c:numCache>
            </c:numRef>
          </c:val>
          <c:extLst xmlns:c16r2="http://schemas.microsoft.com/office/drawing/2015/06/chart">
            <c:ext xmlns:c16="http://schemas.microsoft.com/office/drawing/2014/chart" uri="{C3380CC4-5D6E-409C-BE32-E72D297353CC}">
              <c16:uniqueId val="{00000009-9DAA-4B27-833F-5B1888A043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4801</c:v>
                </c:pt>
                <c:pt idx="3">
                  <c:v>4772</c:v>
                </c:pt>
                <c:pt idx="6">
                  <c:v>5117</c:v>
                </c:pt>
                <c:pt idx="9">
                  <c:v>5244</c:v>
                </c:pt>
                <c:pt idx="12">
                  <c:v>4978</c:v>
                </c:pt>
              </c:numCache>
            </c:numRef>
          </c:val>
          <c:extLst xmlns:c16r2="http://schemas.microsoft.com/office/drawing/2015/06/chart">
            <c:ext xmlns:c16="http://schemas.microsoft.com/office/drawing/2014/chart" uri="{C3380CC4-5D6E-409C-BE32-E72D297353CC}">
              <c16:uniqueId val="{0000000A-9DAA-4B27-833F-5B1888A043F4}"/>
            </c:ext>
          </c:extLst>
        </c:ser>
        <c:dLbls>
          <c:showLegendKey val="0"/>
          <c:showVal val="0"/>
          <c:showCatName val="0"/>
          <c:showSerName val="0"/>
          <c:showPercent val="0"/>
          <c:showBubbleSize val="0"/>
        </c:dLbls>
        <c:gapWidth val="100"/>
        <c:overlap val="100"/>
        <c:axId val="247533680"/>
        <c:axId val="192759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2241</c:v>
                </c:pt>
                <c:pt idx="2">
                  <c:v>#N/A</c:v>
                </c:pt>
                <c:pt idx="3">
                  <c:v>#N/A</c:v>
                </c:pt>
                <c:pt idx="4">
                  <c:v>2270</c:v>
                </c:pt>
                <c:pt idx="5">
                  <c:v>#N/A</c:v>
                </c:pt>
                <c:pt idx="6">
                  <c:v>#N/A</c:v>
                </c:pt>
                <c:pt idx="7">
                  <c:v>2427</c:v>
                </c:pt>
                <c:pt idx="8">
                  <c:v>#N/A</c:v>
                </c:pt>
                <c:pt idx="9">
                  <c:v>#N/A</c:v>
                </c:pt>
                <c:pt idx="10">
                  <c:v>2304</c:v>
                </c:pt>
                <c:pt idx="11">
                  <c:v>#N/A</c:v>
                </c:pt>
                <c:pt idx="12">
                  <c:v>#N/A</c:v>
                </c:pt>
                <c:pt idx="13">
                  <c:v>1779</c:v>
                </c:pt>
                <c:pt idx="14">
                  <c:v>#N/A</c:v>
                </c:pt>
              </c:numCache>
            </c:numRef>
          </c:val>
          <c:smooth val="0"/>
          <c:extLst xmlns:c16r2="http://schemas.microsoft.com/office/drawing/2015/06/chart">
            <c:ext xmlns:c16="http://schemas.microsoft.com/office/drawing/2014/chart" uri="{C3380CC4-5D6E-409C-BE32-E72D297353CC}">
              <c16:uniqueId val="{0000000B-9DAA-4B27-833F-5B1888A043F4}"/>
            </c:ext>
          </c:extLst>
        </c:ser>
        <c:dLbls>
          <c:showLegendKey val="0"/>
          <c:showVal val="0"/>
          <c:showCatName val="0"/>
          <c:showSerName val="0"/>
          <c:showPercent val="0"/>
          <c:showBubbleSize val="0"/>
        </c:dLbls>
        <c:marker val="1"/>
        <c:smooth val="0"/>
        <c:axId val="247533680"/>
        <c:axId val="192759200"/>
      </c:lineChart>
      <c:catAx>
        <c:axId val="24753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759200"/>
        <c:crosses val="autoZero"/>
        <c:auto val="1"/>
        <c:lblAlgn val="ctr"/>
        <c:lblOffset val="100"/>
        <c:tickLblSkip val="1"/>
        <c:tickMarkSkip val="1"/>
        <c:noMultiLvlLbl val="0"/>
      </c:catAx>
      <c:valAx>
        <c:axId val="19275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53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595</c:v>
                </c:pt>
                <c:pt idx="1">
                  <c:v>630</c:v>
                </c:pt>
                <c:pt idx="2">
                  <c:v>703</c:v>
                </c:pt>
              </c:numCache>
            </c:numRef>
          </c:val>
          <c:extLst xmlns:c16r2="http://schemas.microsoft.com/office/drawing/2015/06/chart">
            <c:ext xmlns:c16="http://schemas.microsoft.com/office/drawing/2014/chart" uri="{C3380CC4-5D6E-409C-BE32-E72D297353CC}">
              <c16:uniqueId val="{00000000-D38D-4362-AA4C-147EDC0D84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c:v>
                </c:pt>
                <c:pt idx="1">
                  <c:v>100</c:v>
                </c:pt>
                <c:pt idx="2">
                  <c:v>100</c:v>
                </c:pt>
              </c:numCache>
            </c:numRef>
          </c:val>
          <c:extLst xmlns:c16r2="http://schemas.microsoft.com/office/drawing/2015/06/chart">
            <c:ext xmlns:c16="http://schemas.microsoft.com/office/drawing/2014/chart" uri="{C3380CC4-5D6E-409C-BE32-E72D297353CC}">
              <c16:uniqueId val="{00000001-D38D-4362-AA4C-147EDC0D84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624</c:v>
                </c:pt>
                <c:pt idx="1">
                  <c:v>686</c:v>
                </c:pt>
                <c:pt idx="2">
                  <c:v>1050</c:v>
                </c:pt>
              </c:numCache>
            </c:numRef>
          </c:val>
          <c:extLst xmlns:c16r2="http://schemas.microsoft.com/office/drawing/2015/06/chart">
            <c:ext xmlns:c16="http://schemas.microsoft.com/office/drawing/2014/chart" uri="{C3380CC4-5D6E-409C-BE32-E72D297353CC}">
              <c16:uniqueId val="{00000002-D38D-4362-AA4C-147EDC0D8483}"/>
            </c:ext>
          </c:extLst>
        </c:ser>
        <c:dLbls>
          <c:showLegendKey val="0"/>
          <c:showVal val="0"/>
          <c:showCatName val="0"/>
          <c:showSerName val="0"/>
          <c:showPercent val="0"/>
          <c:showBubbleSize val="0"/>
        </c:dLbls>
        <c:gapWidth val="120"/>
        <c:overlap val="100"/>
        <c:axId val="190284504"/>
        <c:axId val="190284896"/>
      </c:barChart>
      <c:catAx>
        <c:axId val="190284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0284896"/>
        <c:crosses val="autoZero"/>
        <c:auto val="1"/>
        <c:lblAlgn val="ctr"/>
        <c:lblOffset val="100"/>
        <c:tickLblSkip val="1"/>
        <c:tickMarkSkip val="1"/>
        <c:noMultiLvlLbl val="0"/>
      </c:catAx>
      <c:valAx>
        <c:axId val="190284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0284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実質公債費比率の分子</a:t>
          </a:r>
          <a:r>
            <a:rPr kumimoji="1" lang="ja-JP" altLang="en-US" sz="1300">
              <a:solidFill>
                <a:sysClr val="windowText" lastClr="000000"/>
              </a:solidFill>
              <a:effectLst/>
              <a:latin typeface="+mn-lt"/>
              <a:ea typeface="+mn-ea"/>
              <a:cs typeface="+mn-cs"/>
            </a:rPr>
            <a:t>の増</a:t>
          </a:r>
          <a:r>
            <a:rPr kumimoji="1" lang="ja-JP" altLang="ja-JP" sz="1300">
              <a:solidFill>
                <a:sysClr val="windowText" lastClr="000000"/>
              </a:solidFill>
              <a:effectLst/>
              <a:latin typeface="+mn-lt"/>
              <a:ea typeface="+mn-ea"/>
              <a:cs typeface="+mn-cs"/>
            </a:rPr>
            <a:t>は、主に</a:t>
          </a:r>
          <a:r>
            <a:rPr kumimoji="1" lang="ja-JP" altLang="en-US" sz="1300">
              <a:solidFill>
                <a:sysClr val="windowText" lastClr="000000"/>
              </a:solidFill>
              <a:effectLst/>
              <a:latin typeface="+mn-lt"/>
              <a:ea typeface="+mn-ea"/>
              <a:cs typeface="+mn-cs"/>
            </a:rPr>
            <a:t>算入公債費等が減となったことによる。算入公債費等の主な減</a:t>
          </a:r>
          <a:r>
            <a:rPr kumimoji="1" lang="ja-JP" altLang="ja-JP" sz="1300">
              <a:solidFill>
                <a:sysClr val="windowText" lastClr="000000"/>
              </a:solidFill>
              <a:effectLst/>
              <a:latin typeface="+mn-lt"/>
              <a:ea typeface="+mn-ea"/>
              <a:cs typeface="+mn-cs"/>
            </a:rPr>
            <a:t>の要因として、</a:t>
          </a:r>
          <a:r>
            <a:rPr kumimoji="1" lang="ja-JP" altLang="en-US" sz="1300">
              <a:solidFill>
                <a:sysClr val="windowText" lastClr="000000"/>
              </a:solidFill>
              <a:effectLst/>
              <a:latin typeface="+mn-lt"/>
              <a:ea typeface="+mn-ea"/>
              <a:cs typeface="+mn-cs"/>
            </a:rPr>
            <a:t>臨時財政対策債の抑制によるものが大きい。</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今後、庁舎整備事業等による地方債残高の増加により元利償還金が増加し、実質公債費比率の上昇が見込まれるため、ハード事業による起債を的確に把握し公債費の抑制に努める。</a:t>
          </a:r>
          <a:endParaRPr lang="ja-JP" altLang="ja-JP" sz="1300">
            <a:solidFill>
              <a:sysClr val="windowText" lastClr="000000"/>
            </a:solidFill>
            <a:effectLst/>
          </a:endParaRPr>
        </a:p>
        <a:p>
          <a:endParaRPr kumimoji="1" lang="ja-JP" altLang="en-US" sz="13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ysClr val="windowText" lastClr="000000"/>
              </a:solidFill>
              <a:effectLst/>
              <a:latin typeface="+mn-lt"/>
              <a:ea typeface="+mn-ea"/>
              <a:cs typeface="+mn-cs"/>
            </a:rPr>
            <a:t>　将来負担比率の分子は減となった。その主な要因は、将来負担額である地方債の現在高や、</a:t>
          </a:r>
          <a:r>
            <a:rPr kumimoji="1" lang="ja-JP" altLang="en-US" sz="1300">
              <a:solidFill>
                <a:sysClr val="windowText" lastClr="000000"/>
              </a:solidFill>
              <a:effectLst/>
              <a:latin typeface="+mn-lt"/>
              <a:ea typeface="+mn-ea"/>
              <a:cs typeface="+mn-cs"/>
            </a:rPr>
            <a:t>公営企業債等繰入見込額が減となったことと、</a:t>
          </a:r>
          <a:r>
            <a:rPr kumimoji="1" lang="ja-JP" altLang="ja-JP" sz="1300">
              <a:solidFill>
                <a:sysClr val="windowText" lastClr="000000"/>
              </a:solidFill>
              <a:effectLst/>
              <a:latin typeface="+mn-lt"/>
              <a:ea typeface="+mn-ea"/>
              <a:cs typeface="+mn-cs"/>
            </a:rPr>
            <a:t>充当可能基金を多く積立てたことによる。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今後、その他のハード事業による起債を的確に把握するとともに、更に充当可能基金の増加を図り将来負担の抑制に努める。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沖縄県北中城村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財政調整基金が約</a:t>
          </a:r>
          <a:r>
            <a:rPr kumimoji="1" lang="ja-JP" altLang="en-US" sz="1300">
              <a:solidFill>
                <a:sysClr val="windowText" lastClr="000000"/>
              </a:solidFill>
              <a:effectLst/>
              <a:latin typeface="+mn-lt"/>
              <a:ea typeface="+mn-ea"/>
              <a:cs typeface="+mn-cs"/>
            </a:rPr>
            <a:t>７３</a:t>
          </a:r>
          <a:r>
            <a:rPr kumimoji="1" lang="ja-JP" altLang="ja-JP" sz="1300">
              <a:solidFill>
                <a:sysClr val="windowText" lastClr="000000"/>
              </a:solidFill>
              <a:effectLst/>
              <a:latin typeface="+mn-lt"/>
              <a:ea typeface="+mn-ea"/>
              <a:cs typeface="+mn-cs"/>
            </a:rPr>
            <a:t>百万円、目的基金が</a:t>
          </a:r>
          <a:r>
            <a:rPr kumimoji="1" lang="ja-JP" altLang="en-US" sz="1300">
              <a:solidFill>
                <a:sysClr val="windowText" lastClr="000000"/>
              </a:solidFill>
              <a:effectLst/>
              <a:latin typeface="+mn-lt"/>
              <a:ea typeface="+mn-ea"/>
              <a:cs typeface="+mn-cs"/>
            </a:rPr>
            <a:t>３</a:t>
          </a:r>
          <a:r>
            <a:rPr kumimoji="1" lang="ja-JP" altLang="ja-JP" sz="1300">
              <a:solidFill>
                <a:sysClr val="windowText" lastClr="000000"/>
              </a:solidFill>
              <a:effectLst/>
              <a:latin typeface="+mn-lt"/>
              <a:ea typeface="+mn-ea"/>
              <a:cs typeface="+mn-cs"/>
            </a:rPr>
            <a:t>６</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百万円増加した。</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　　目的基金のうち、公共施設整備基金を積立金を大幅増とし、将来負担比率高水準の原因となっている</a:t>
          </a:r>
          <a:r>
            <a:rPr kumimoji="1" lang="ja-JP" altLang="ja-JP" sz="1300">
              <a:solidFill>
                <a:sysClr val="windowText" lastClr="000000"/>
              </a:solidFill>
              <a:effectLst/>
              <a:latin typeface="+mn-lt"/>
              <a:ea typeface="+mn-ea"/>
              <a:cs typeface="+mn-cs"/>
            </a:rPr>
            <a:t>土地開発公社の先行取得事業の債務負担</a:t>
          </a:r>
          <a:r>
            <a:rPr kumimoji="1" lang="ja-JP" altLang="en-US" sz="1300">
              <a:solidFill>
                <a:sysClr val="windowText" lastClr="000000"/>
              </a:solidFill>
              <a:effectLst/>
              <a:latin typeface="+mn-lt"/>
              <a:ea typeface="+mn-ea"/>
              <a:cs typeface="+mn-cs"/>
            </a:rPr>
            <a:t>解消のため、引き続き計画的な積立を行う。</a:t>
          </a:r>
          <a:endParaRPr kumimoji="1" lang="en-US" altLang="ja-JP" sz="1300">
            <a:solidFill>
              <a:sysClr val="windowText" lastClr="000000"/>
            </a:solidFill>
            <a:effectLst/>
            <a:latin typeface="+mn-lt"/>
            <a:ea typeface="+mn-ea"/>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中期的には、一般廃棄物処理施設建設基金、公共施設整備基金の積立により増の予定と</a:t>
          </a:r>
          <a:r>
            <a:rPr kumimoji="1" lang="ja-JP" altLang="en-US" sz="1300">
              <a:solidFill>
                <a:sysClr val="windowText" lastClr="000000"/>
              </a:solidFill>
              <a:effectLst/>
              <a:latin typeface="+mn-lt"/>
              <a:ea typeface="+mn-ea"/>
              <a:cs typeface="+mn-cs"/>
            </a:rPr>
            <a:t>してい</a:t>
          </a:r>
          <a:r>
            <a:rPr kumimoji="1" lang="ja-JP" altLang="ja-JP" sz="1300">
              <a:solidFill>
                <a:sysClr val="windowText" lastClr="000000"/>
              </a:solidFill>
              <a:effectLst/>
              <a:latin typeface="+mn-lt"/>
              <a:ea typeface="+mn-ea"/>
              <a:cs typeface="+mn-cs"/>
            </a:rPr>
            <a:t>るが、財政調整基金積立とのバランスも踏まえ、</a:t>
          </a:r>
          <a:r>
            <a:rPr kumimoji="1" lang="ja-JP" altLang="en-US" sz="1300">
              <a:solidFill>
                <a:sysClr val="windowText" lastClr="000000"/>
              </a:solidFill>
              <a:effectLst/>
              <a:latin typeface="+mn-lt"/>
              <a:ea typeface="+mn-ea"/>
              <a:cs typeface="+mn-cs"/>
            </a:rPr>
            <a:t>財政収支見通しにおける財源不足や将来を見据えた優先的に取り組むべき事業への活用を図るための年次的積立を行う。</a:t>
          </a:r>
          <a:endParaRPr lang="ja-JP" altLang="ja-JP" sz="13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（基金の使途）</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１．ふるさと応援基金は、</a:t>
          </a:r>
          <a:r>
            <a:rPr kumimoji="1" lang="en-US" altLang="ja-JP" sz="1300">
              <a:solidFill>
                <a:sysClr val="windowText" lastClr="000000"/>
              </a:solidFill>
              <a:effectLst/>
              <a:latin typeface="+mn-lt"/>
              <a:ea typeface="+mn-ea"/>
              <a:cs typeface="+mn-cs"/>
            </a:rPr>
            <a:t>(1)</a:t>
          </a:r>
          <a:r>
            <a:rPr lang="ja-JP" altLang="ja-JP" sz="1300">
              <a:solidFill>
                <a:sysClr val="windowText" lastClr="000000"/>
              </a:solidFill>
              <a:effectLst/>
              <a:latin typeface="+mn-lt"/>
              <a:ea typeface="+mn-ea"/>
              <a:cs typeface="+mn-cs"/>
            </a:rPr>
            <a:t>医療・福祉に関する事業　</a:t>
          </a:r>
          <a:r>
            <a:rPr lang="en-US" altLang="ja-JP" sz="1300">
              <a:solidFill>
                <a:sysClr val="windowText" lastClr="000000"/>
              </a:solidFill>
              <a:effectLst/>
              <a:latin typeface="+mn-lt"/>
              <a:ea typeface="+mn-ea"/>
              <a:cs typeface="+mn-cs"/>
            </a:rPr>
            <a:t>(2)</a:t>
          </a:r>
          <a:r>
            <a:rPr lang="ja-JP" altLang="ja-JP" sz="1300">
              <a:solidFill>
                <a:sysClr val="windowText" lastClr="000000"/>
              </a:solidFill>
              <a:effectLst/>
              <a:latin typeface="+mn-lt"/>
              <a:ea typeface="+mn-ea"/>
              <a:cs typeface="+mn-cs"/>
            </a:rPr>
            <a:t>環境の保護・保全に関する事業　</a:t>
          </a:r>
          <a:r>
            <a:rPr lang="en-US" altLang="ja-JP" sz="1300">
              <a:solidFill>
                <a:sysClr val="windowText" lastClr="000000"/>
              </a:solidFill>
              <a:effectLst/>
              <a:latin typeface="+mn-lt"/>
              <a:ea typeface="+mn-ea"/>
              <a:cs typeface="+mn-cs"/>
            </a:rPr>
            <a:t>(3)</a:t>
          </a:r>
          <a:r>
            <a:rPr lang="ja-JP" altLang="ja-JP" sz="1300">
              <a:solidFill>
                <a:sysClr val="windowText" lastClr="000000"/>
              </a:solidFill>
              <a:effectLst/>
              <a:latin typeface="+mn-lt"/>
              <a:ea typeface="+mn-ea"/>
              <a:cs typeface="+mn-cs"/>
            </a:rPr>
            <a:t>産業振興に関する事業　</a:t>
          </a:r>
          <a:endParaRPr lang="ja-JP" altLang="ja-JP" sz="1300">
            <a:solidFill>
              <a:sysClr val="windowText" lastClr="000000"/>
            </a:solidFill>
            <a:effectLst/>
          </a:endParaRPr>
        </a:p>
        <a:p>
          <a:r>
            <a:rPr lang="ja-JP" altLang="ja-JP" sz="1300">
              <a:solidFill>
                <a:sysClr val="windowText" lastClr="000000"/>
              </a:solidFill>
              <a:effectLst/>
              <a:latin typeface="+mn-lt"/>
              <a:ea typeface="+mn-ea"/>
              <a:cs typeface="+mn-cs"/>
            </a:rPr>
            <a:t>　　　</a:t>
          </a:r>
          <a:r>
            <a:rPr lang="en-US" altLang="ja-JP" sz="1300">
              <a:solidFill>
                <a:sysClr val="windowText" lastClr="000000"/>
              </a:solidFill>
              <a:effectLst/>
              <a:latin typeface="+mn-lt"/>
              <a:ea typeface="+mn-ea"/>
              <a:cs typeface="+mn-cs"/>
            </a:rPr>
            <a:t>(4)</a:t>
          </a:r>
          <a:r>
            <a:rPr lang="ja-JP" altLang="ja-JP" sz="1300">
              <a:solidFill>
                <a:sysClr val="windowText" lastClr="000000"/>
              </a:solidFill>
              <a:effectLst/>
              <a:latin typeface="+mn-lt"/>
              <a:ea typeface="+mn-ea"/>
              <a:cs typeface="+mn-cs"/>
            </a:rPr>
            <a:t>　教育・文化等の振興に関する事業　　</a:t>
          </a:r>
          <a:r>
            <a:rPr lang="en-US" altLang="ja-JP" sz="1300">
              <a:solidFill>
                <a:sysClr val="windowText" lastClr="000000"/>
              </a:solidFill>
              <a:effectLst/>
              <a:latin typeface="+mn-lt"/>
              <a:ea typeface="+mn-ea"/>
              <a:cs typeface="+mn-cs"/>
            </a:rPr>
            <a:t>(5)</a:t>
          </a:r>
          <a:r>
            <a:rPr lang="ja-JP" altLang="ja-JP" sz="1300">
              <a:solidFill>
                <a:sysClr val="windowText" lastClr="000000"/>
              </a:solidFill>
              <a:effectLst/>
              <a:latin typeface="+mn-lt"/>
              <a:ea typeface="+mn-ea"/>
              <a:cs typeface="+mn-cs"/>
            </a:rPr>
            <a:t>その他村長が必要と認める事業に活用するための基金。</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　２</a:t>
          </a:r>
          <a:r>
            <a:rPr kumimoji="1" lang="ja-JP" altLang="ja-JP" sz="1300">
              <a:solidFill>
                <a:sysClr val="windowText" lastClr="000000"/>
              </a:solidFill>
              <a:effectLst/>
              <a:latin typeface="+mn-lt"/>
              <a:ea typeface="+mn-ea"/>
              <a:cs typeface="+mn-cs"/>
            </a:rPr>
            <a:t>．地域福祉基金は、地域の福祉向上のための果実運用型基金。</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３</a:t>
          </a:r>
          <a:r>
            <a:rPr kumimoji="1" lang="ja-JP" altLang="ja-JP" sz="1300">
              <a:solidFill>
                <a:sysClr val="windowText" lastClr="000000"/>
              </a:solidFill>
              <a:effectLst/>
              <a:latin typeface="+mn-lt"/>
              <a:ea typeface="+mn-ea"/>
              <a:cs typeface="+mn-cs"/>
            </a:rPr>
            <a:t>．一般廃棄物処理施設建設等基金は、今後、整備予定の一般廃棄物処理施設等にかかる整備のための基金。</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４．公共施設整備基金は、今後整備予定の公共施設整備全般に活用するための基金。</a:t>
          </a:r>
          <a:endParaRPr lang="ja-JP" altLang="ja-JP" sz="1300">
            <a:solidFill>
              <a:sysClr val="windowText" lastClr="000000"/>
            </a:solidFill>
            <a:effectLst/>
          </a:endParaRPr>
        </a:p>
        <a:p>
          <a:pPr eaLnBrk="1" fontAlgn="auto" latinLnBrk="0" hangingPunct="1"/>
          <a:r>
            <a:rPr kumimoji="1" lang="ja-JP" altLang="ja-JP" sz="1300">
              <a:solidFill>
                <a:sysClr val="windowText" lastClr="000000"/>
              </a:solidFill>
              <a:effectLst/>
              <a:latin typeface="+mn-lt"/>
              <a:ea typeface="+mn-ea"/>
              <a:cs typeface="+mn-cs"/>
            </a:rPr>
            <a:t>　５．特定防衛施設周辺整備調整交付金事業基金は、特定防衛施設周辺整備事業を円滑に実施するための基金。</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（増減理由）</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・ふるさと応援基金の増は、ふるさと納税寄付額の増による。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・公共施設整備基金は、町村土地開発公社の先行取得事業により取得した土地の買取りのため、積立増となった。</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・特定防衛施設周辺整備調整交付金事業基金は、次年度以降の北中城小学校擁壁工事へ充当するため積立増となった。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（今後の方針）</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引き続き、</a:t>
          </a:r>
          <a:r>
            <a:rPr kumimoji="1" lang="ja-JP" altLang="ja-JP" sz="1300">
              <a:solidFill>
                <a:sysClr val="windowText" lastClr="000000"/>
              </a:solidFill>
              <a:effectLst/>
              <a:latin typeface="+mn-lt"/>
              <a:ea typeface="+mn-ea"/>
              <a:cs typeface="+mn-cs"/>
            </a:rPr>
            <a:t>町村土地開発公社の先行取得事業により取得した土地の買取りに向け、公共施設整備基金（目標５億</a:t>
          </a:r>
          <a:r>
            <a:rPr kumimoji="1" lang="ja-JP" altLang="en-US" sz="1300">
              <a:solidFill>
                <a:sysClr val="windowText" lastClr="000000"/>
              </a:solidFill>
              <a:effectLst/>
              <a:latin typeface="+mn-lt"/>
              <a:ea typeface="+mn-ea"/>
              <a:cs typeface="+mn-cs"/>
            </a:rPr>
            <a:t>５千万</a:t>
          </a:r>
          <a:r>
            <a:rPr kumimoji="1" lang="ja-JP" altLang="ja-JP" sz="1300">
              <a:solidFill>
                <a:sysClr val="windowText" lastClr="000000"/>
              </a:solidFill>
              <a:effectLst/>
              <a:latin typeface="+mn-lt"/>
              <a:ea typeface="+mn-ea"/>
              <a:cs typeface="+mn-cs"/>
            </a:rPr>
            <a:t>円）の積立を行う。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（増減理由）</a:t>
          </a:r>
          <a:endParaRPr lang="ja-JP" altLang="ja-JP" sz="1300">
            <a:solidFill>
              <a:sysClr val="windowText" lastClr="000000"/>
            </a:solidFill>
            <a:effectLst/>
          </a:endParaRPr>
        </a:p>
        <a:p>
          <a:pPr eaLnBrk="1" fontAlgn="auto" latinLnBrk="0" hangingPunct="1"/>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村税等が、昨年度の新型コロナウイルス感染症の影響による税収落ち込みから回復傾向となり、また、</a:t>
          </a:r>
          <a:r>
            <a:rPr kumimoji="1" lang="ja-JP" altLang="ja-JP" sz="1300">
              <a:solidFill>
                <a:sysClr val="windowText" lastClr="000000"/>
              </a:solidFill>
              <a:effectLst/>
              <a:latin typeface="+mn-lt"/>
              <a:ea typeface="+mn-ea"/>
              <a:cs typeface="+mn-cs"/>
            </a:rPr>
            <a:t>各種交付金の伸びにより、増となった。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（今後の方針）</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財政調整基金の残高は、標準財政規模の２０％程度（８億円）を目標に年次的に積み立てを行う。</a:t>
          </a:r>
          <a:endParaRPr lang="ja-JP" altLang="ja-JP" sz="13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増減理由）</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増減なし</a:t>
          </a:r>
          <a:r>
            <a:rPr kumimoji="1" lang="ja-JP" altLang="en-US" sz="1300">
              <a:solidFill>
                <a:sysClr val="windowText" lastClr="000000"/>
              </a:solidFill>
              <a:effectLst/>
              <a:latin typeface="+mn-lt"/>
              <a:ea typeface="+mn-ea"/>
              <a:cs typeface="+mn-cs"/>
            </a:rPr>
            <a:t>。</a:t>
          </a:r>
          <a:endParaRPr lang="ja-JP" altLang="ja-JP" sz="1300">
            <a:solidFill>
              <a:sysClr val="windowText" lastClr="000000"/>
            </a:solidFill>
            <a:effectLst/>
          </a:endParaRPr>
        </a:p>
        <a:p>
          <a:endParaRPr kumimoji="1" lang="en-US" altLang="ja-JP" sz="1300">
            <a:solidFill>
              <a:sysClr val="windowText" lastClr="000000"/>
            </a:solidFill>
            <a:effectLst/>
            <a:latin typeface="+mn-lt"/>
            <a:ea typeface="+mn-ea"/>
            <a:cs typeface="+mn-cs"/>
          </a:endParaRPr>
        </a:p>
        <a:p>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（今後の方針）</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基金を充てる対象となる村債がある場合は積立を行う。</a:t>
          </a:r>
          <a:endParaRPr lang="ja-JP" altLang="ja-JP" sz="13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17,936
17,542
11.54
9,256,284
8,819,650
417,756
4,636,238
4,978,030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対前年度比較０．０２ポイント減の０．６５となり、類似団体平均より０．１４ポイント高い指数となった。</a:t>
          </a:r>
          <a:endParaRPr lang="ja-JP" altLang="ja-JP" sz="1300">
            <a:effectLst/>
          </a:endParaRPr>
        </a:p>
        <a:p>
          <a:r>
            <a:rPr kumimoji="1" lang="ja-JP" altLang="ja-JP" sz="1300">
              <a:solidFill>
                <a:schemeClr val="dk1"/>
              </a:solidFill>
              <a:effectLst/>
              <a:latin typeface="+mn-lt"/>
              <a:ea typeface="+mn-ea"/>
              <a:cs typeface="+mn-cs"/>
            </a:rPr>
            <a:t>　主な要因は、基準財政需要額が増加したことによる。</a:t>
          </a:r>
          <a:endParaRPr lang="ja-JP" altLang="ja-JP" sz="1300">
            <a:effectLst/>
          </a:endParaRPr>
        </a:p>
        <a:p>
          <a:r>
            <a:rPr kumimoji="1" lang="ja-JP" altLang="ja-JP" sz="1300">
              <a:solidFill>
                <a:schemeClr val="dk1"/>
              </a:solidFill>
              <a:effectLst/>
              <a:latin typeface="+mn-lt"/>
              <a:ea typeface="+mn-ea"/>
              <a:cs typeface="+mn-cs"/>
            </a:rPr>
            <a:t>　地方税は堅調な伸びを見せているが、それ以上に需要額が伸びており、２年連続で指数の減に転じた。今後、事業完了したアワセ土地区画整理事業区域内の商業施設等の誘致や、人口増に向けた更なる施策を展開し、税収増加及び確保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47474</xdr:rowOff>
    </xdr:from>
    <xdr:to>
      <xdr:col>23</xdr:col>
      <xdr:colOff>133350</xdr:colOff>
      <xdr:row>41</xdr:row>
      <xdr:rowOff>70455</xdr:rowOff>
    </xdr:to>
    <xdr:cxnSp macro="">
      <xdr:nvCxnSpPr>
        <xdr:cNvPr id="70" name="直線コネクタ 69"/>
        <xdr:cNvCxnSpPr/>
      </xdr:nvCxnSpPr>
      <xdr:spPr>
        <a:xfrm>
          <a:off x="4114800" y="70769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47474</xdr:rowOff>
    </xdr:to>
    <xdr:cxnSp macro="">
      <xdr:nvCxnSpPr>
        <xdr:cNvPr id="73" name="直線コネクタ 72"/>
        <xdr:cNvCxnSpPr/>
      </xdr:nvCxnSpPr>
      <xdr:spPr>
        <a:xfrm>
          <a:off x="3225800" y="70539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35983</xdr:rowOff>
    </xdr:to>
    <xdr:cxnSp macro="">
      <xdr:nvCxnSpPr>
        <xdr:cNvPr id="76" name="直線コネクタ 75"/>
        <xdr:cNvCxnSpPr/>
      </xdr:nvCxnSpPr>
      <xdr:spPr>
        <a:xfrm flipV="1">
          <a:off x="2336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81945</xdr:rowOff>
    </xdr:to>
    <xdr:cxnSp macro="">
      <xdr:nvCxnSpPr>
        <xdr:cNvPr id="79" name="直線コネクタ 78"/>
        <xdr:cNvCxnSpPr/>
      </xdr:nvCxnSpPr>
      <xdr:spPr>
        <a:xfrm flipV="1">
          <a:off x="1447800" y="70654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19655</xdr:rowOff>
    </xdr:from>
    <xdr:to>
      <xdr:col>23</xdr:col>
      <xdr:colOff>184150</xdr:colOff>
      <xdr:row>41</xdr:row>
      <xdr:rowOff>121255</xdr:rowOff>
    </xdr:to>
    <xdr:sp macro="" textlink="">
      <xdr:nvSpPr>
        <xdr:cNvPr id="89" name="楕円 88"/>
        <xdr:cNvSpPr/>
      </xdr:nvSpPr>
      <xdr:spPr>
        <a:xfrm>
          <a:off x="4902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36182</xdr:rowOff>
    </xdr:from>
    <xdr:ext cx="762000" cy="259045"/>
    <xdr:sp macro="" textlink="">
      <xdr:nvSpPr>
        <xdr:cNvPr id="90" name="財政力該当値テキスト"/>
        <xdr:cNvSpPr txBox="1"/>
      </xdr:nvSpPr>
      <xdr:spPr>
        <a:xfrm>
          <a:off x="50419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168124</xdr:rowOff>
    </xdr:from>
    <xdr:to>
      <xdr:col>19</xdr:col>
      <xdr:colOff>184150</xdr:colOff>
      <xdr:row>41</xdr:row>
      <xdr:rowOff>98274</xdr:rowOff>
    </xdr:to>
    <xdr:sp macro="" textlink="">
      <xdr:nvSpPr>
        <xdr:cNvPr id="91" name="楕円 90"/>
        <xdr:cNvSpPr/>
      </xdr:nvSpPr>
      <xdr:spPr>
        <a:xfrm>
          <a:off x="4064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108451</xdr:rowOff>
    </xdr:from>
    <xdr:ext cx="736600" cy="259045"/>
    <xdr:sp macro="" textlink="">
      <xdr:nvSpPr>
        <xdr:cNvPr id="92" name="テキスト ボックス 91"/>
        <xdr:cNvSpPr txBox="1"/>
      </xdr:nvSpPr>
      <xdr:spPr>
        <a:xfrm>
          <a:off x="3733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5" name="楕円 94"/>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6" name="テキスト ボックス 95"/>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31145</xdr:rowOff>
    </xdr:from>
    <xdr:to>
      <xdr:col>7</xdr:col>
      <xdr:colOff>31750</xdr:colOff>
      <xdr:row>41</xdr:row>
      <xdr:rowOff>132745</xdr:rowOff>
    </xdr:to>
    <xdr:sp macro="" textlink="">
      <xdr:nvSpPr>
        <xdr:cNvPr id="97" name="楕円 96"/>
        <xdr:cNvSpPr/>
      </xdr:nvSpPr>
      <xdr:spPr>
        <a:xfrm>
          <a:off x="1397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142922</xdr:rowOff>
    </xdr:from>
    <xdr:ext cx="762000" cy="259045"/>
    <xdr:sp macro="" textlink="">
      <xdr:nvSpPr>
        <xdr:cNvPr id="98" name="テキスト ボックス 97"/>
        <xdr:cNvSpPr txBox="1"/>
      </xdr:nvSpPr>
      <xdr:spPr>
        <a:xfrm>
          <a:off x="1066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対前年度比較０．６ポイント減の８１．０％となり、類似団体平均より７．２ポイント低い率となった。</a:t>
          </a:r>
          <a:endParaRPr lang="ja-JP" altLang="ja-JP" sz="1300">
            <a:effectLst/>
          </a:endParaRPr>
        </a:p>
        <a:p>
          <a:r>
            <a:rPr kumimoji="1" lang="ja-JP" altLang="ja-JP" sz="1300">
              <a:solidFill>
                <a:schemeClr val="dk1"/>
              </a:solidFill>
              <a:effectLst/>
              <a:latin typeface="+mn-lt"/>
              <a:ea typeface="+mn-ea"/>
              <a:cs typeface="+mn-cs"/>
            </a:rPr>
            <a:t>　前年度に比べ、比率が下がった（改善した）主な要因は、経常収支比率の分母である「経常一般財源等」のうち、地方税・地方交付税が前年度に比べ約</a:t>
          </a:r>
          <a:r>
            <a:rPr kumimoji="1" lang="en-US" altLang="ja-JP" sz="1300">
              <a:solidFill>
                <a:schemeClr val="dk1"/>
              </a:solidFill>
              <a:effectLst/>
              <a:latin typeface="+mn-lt"/>
              <a:ea typeface="+mn-ea"/>
              <a:cs typeface="+mn-cs"/>
            </a:rPr>
            <a:t>46,000</a:t>
          </a:r>
          <a:r>
            <a:rPr kumimoji="1" lang="ja-JP" altLang="ja-JP" sz="1300">
              <a:solidFill>
                <a:schemeClr val="dk1"/>
              </a:solidFill>
              <a:effectLst/>
              <a:latin typeface="+mn-lt"/>
              <a:ea typeface="+mn-ea"/>
              <a:cs typeface="+mn-cs"/>
            </a:rPr>
            <a:t>千円増となったことにより、比率が下がった。一方、分子の一般財源等充当経常経費は、前年度に比べ約</a:t>
          </a:r>
          <a:r>
            <a:rPr kumimoji="1" lang="en-US" altLang="ja-JP" sz="1300">
              <a:solidFill>
                <a:schemeClr val="dk1"/>
              </a:solidFill>
              <a:effectLst/>
              <a:latin typeface="+mn-lt"/>
              <a:ea typeface="+mn-ea"/>
              <a:cs typeface="+mn-cs"/>
            </a:rPr>
            <a:t>7,000</a:t>
          </a:r>
          <a:r>
            <a:rPr kumimoji="1" lang="ja-JP" altLang="ja-JP" sz="1300">
              <a:solidFill>
                <a:schemeClr val="dk1"/>
              </a:solidFill>
              <a:effectLst/>
              <a:latin typeface="+mn-lt"/>
              <a:ea typeface="+mn-ea"/>
              <a:cs typeface="+mn-cs"/>
            </a:rPr>
            <a:t>千円の増となった。</a:t>
          </a:r>
          <a:endParaRPr lang="ja-JP" altLang="ja-JP" sz="1300">
            <a:effectLst/>
          </a:endParaRPr>
        </a:p>
        <a:p>
          <a:r>
            <a:rPr kumimoji="1" lang="ja-JP" altLang="ja-JP" sz="1300">
              <a:solidFill>
                <a:schemeClr val="dk1"/>
              </a:solidFill>
              <a:effectLst/>
              <a:latin typeface="+mn-lt"/>
              <a:ea typeface="+mn-ea"/>
              <a:cs typeface="+mn-cs"/>
            </a:rPr>
            <a:t>　今後は更に自主財源の確保を図るとともに、義務的経費の推移を現在の水準以下に維持するように努める。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1016</xdr:rowOff>
    </xdr:to>
    <xdr:cxnSp macro="">
      <xdr:nvCxnSpPr>
        <xdr:cNvPr id="131" name="直線コネクタ 130"/>
        <xdr:cNvCxnSpPr/>
      </xdr:nvCxnSpPr>
      <xdr:spPr>
        <a:xfrm flipV="1">
          <a:off x="4114800" y="1060196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62</xdr:row>
      <xdr:rowOff>1016</xdr:rowOff>
    </xdr:to>
    <xdr:cxnSp macro="">
      <xdr:nvCxnSpPr>
        <xdr:cNvPr id="134" name="直線コネクタ 133"/>
        <xdr:cNvCxnSpPr/>
      </xdr:nvCxnSpPr>
      <xdr:spPr>
        <a:xfrm>
          <a:off x="3225800" y="10630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63</xdr:row>
      <xdr:rowOff>133604</xdr:rowOff>
    </xdr:to>
    <xdr:cxnSp macro="">
      <xdr:nvCxnSpPr>
        <xdr:cNvPr id="137" name="直線コネクタ 136"/>
        <xdr:cNvCxnSpPr/>
      </xdr:nvCxnSpPr>
      <xdr:spPr>
        <a:xfrm flipV="1">
          <a:off x="2336800" y="10630916"/>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133604</xdr:rowOff>
    </xdr:from>
    <xdr:to>
      <xdr:col>11</xdr:col>
      <xdr:colOff>31750</xdr:colOff>
      <xdr:row>64</xdr:row>
      <xdr:rowOff>116586</xdr:rowOff>
    </xdr:to>
    <xdr:cxnSp macro="">
      <xdr:nvCxnSpPr>
        <xdr:cNvPr id="140" name="直線コネクタ 139"/>
        <xdr:cNvCxnSpPr/>
      </xdr:nvCxnSpPr>
      <xdr:spPr>
        <a:xfrm flipV="1">
          <a:off x="1447800" y="1093495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2" name="テキスト ボックス 141"/>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0" name="楕円 149"/>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1"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2" name="楕円 151"/>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61993</xdr:rowOff>
    </xdr:from>
    <xdr:ext cx="736600" cy="259045"/>
    <xdr:sp macro="" textlink="">
      <xdr:nvSpPr>
        <xdr:cNvPr id="153" name="テキスト ボックス 152"/>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121666</xdr:rowOff>
    </xdr:from>
    <xdr:to>
      <xdr:col>15</xdr:col>
      <xdr:colOff>133350</xdr:colOff>
      <xdr:row>62</xdr:row>
      <xdr:rowOff>51816</xdr:rowOff>
    </xdr:to>
    <xdr:sp macro="" textlink="">
      <xdr:nvSpPr>
        <xdr:cNvPr id="154" name="楕円 153"/>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61993</xdr:rowOff>
    </xdr:from>
    <xdr:ext cx="762000" cy="259045"/>
    <xdr:sp macro="" textlink="">
      <xdr:nvSpPr>
        <xdr:cNvPr id="155" name="テキスト ボックス 154"/>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6" name="楕円 155"/>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7" name="テキスト ボックス 156"/>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8" name="楕円 157"/>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59" name="テキスト ボックス 158"/>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対前年度比較５，４９８円の減となり、類似団体平均より２１，８５２円低い額となった。人件費においては、会計年度任用職員の増により決算額が微増したものの、物件費において、大型事業（文化財関連業務委託）が終了したことによるものです。</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人件費の次年度以降の見込みとして、次年度において、会計年度任用職員の任用形態・勤務時間の増を予定しており、人件費が増加が見込まれることから、事務事業の効率化と人員の適正配置、経費節減に努める。　</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141208</xdr:rowOff>
    </xdr:from>
    <xdr:to>
      <xdr:col>23</xdr:col>
      <xdr:colOff>133350</xdr:colOff>
      <xdr:row>84</xdr:row>
      <xdr:rowOff>13981</xdr:rowOff>
    </xdr:to>
    <xdr:cxnSp macro="">
      <xdr:nvCxnSpPr>
        <xdr:cNvPr id="194" name="直線コネクタ 193"/>
        <xdr:cNvCxnSpPr/>
      </xdr:nvCxnSpPr>
      <xdr:spPr>
        <a:xfrm flipV="1">
          <a:off x="4114800" y="14371558"/>
          <a:ext cx="838200" cy="4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13981</xdr:rowOff>
    </xdr:from>
    <xdr:to>
      <xdr:col>19</xdr:col>
      <xdr:colOff>133350</xdr:colOff>
      <xdr:row>84</xdr:row>
      <xdr:rowOff>45639</xdr:rowOff>
    </xdr:to>
    <xdr:cxnSp macro="">
      <xdr:nvCxnSpPr>
        <xdr:cNvPr id="197" name="直線コネクタ 196"/>
        <xdr:cNvCxnSpPr/>
      </xdr:nvCxnSpPr>
      <xdr:spPr>
        <a:xfrm flipV="1">
          <a:off x="3225800" y="14415781"/>
          <a:ext cx="889000" cy="3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84702</xdr:rowOff>
    </xdr:from>
    <xdr:to>
      <xdr:col>15</xdr:col>
      <xdr:colOff>82550</xdr:colOff>
      <xdr:row>84</xdr:row>
      <xdr:rowOff>45639</xdr:rowOff>
    </xdr:to>
    <xdr:cxnSp macro="">
      <xdr:nvCxnSpPr>
        <xdr:cNvPr id="200" name="直線コネクタ 199"/>
        <xdr:cNvCxnSpPr/>
      </xdr:nvCxnSpPr>
      <xdr:spPr>
        <a:xfrm>
          <a:off x="2336800" y="14143602"/>
          <a:ext cx="889000" cy="30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xdr:cNvSpPr txBox="1"/>
      </xdr:nvSpPr>
      <xdr:spPr>
        <a:xfrm>
          <a:off x="2844800"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69492</xdr:rowOff>
    </xdr:from>
    <xdr:to>
      <xdr:col>11</xdr:col>
      <xdr:colOff>31750</xdr:colOff>
      <xdr:row>82</xdr:row>
      <xdr:rowOff>84702</xdr:rowOff>
    </xdr:to>
    <xdr:cxnSp macro="">
      <xdr:nvCxnSpPr>
        <xdr:cNvPr id="203" name="直線コネクタ 202"/>
        <xdr:cNvCxnSpPr/>
      </xdr:nvCxnSpPr>
      <xdr:spPr>
        <a:xfrm>
          <a:off x="1447800" y="14128392"/>
          <a:ext cx="889000" cy="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90408</xdr:rowOff>
    </xdr:from>
    <xdr:to>
      <xdr:col>23</xdr:col>
      <xdr:colOff>184150</xdr:colOff>
      <xdr:row>84</xdr:row>
      <xdr:rowOff>20558</xdr:rowOff>
    </xdr:to>
    <xdr:sp macro="" textlink="">
      <xdr:nvSpPr>
        <xdr:cNvPr id="213" name="楕円 212"/>
        <xdr:cNvSpPr/>
      </xdr:nvSpPr>
      <xdr:spPr>
        <a:xfrm>
          <a:off x="4902200" y="1432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106935</xdr:rowOff>
    </xdr:from>
    <xdr:ext cx="762000" cy="259045"/>
    <xdr:sp macro="" textlink="">
      <xdr:nvSpPr>
        <xdr:cNvPr id="214" name="人件費・物件費等の状況該当値テキスト"/>
        <xdr:cNvSpPr txBox="1"/>
      </xdr:nvSpPr>
      <xdr:spPr>
        <a:xfrm>
          <a:off x="5041900" y="1416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134631</xdr:rowOff>
    </xdr:from>
    <xdr:to>
      <xdr:col>19</xdr:col>
      <xdr:colOff>184150</xdr:colOff>
      <xdr:row>84</xdr:row>
      <xdr:rowOff>64781</xdr:rowOff>
    </xdr:to>
    <xdr:sp macro="" textlink="">
      <xdr:nvSpPr>
        <xdr:cNvPr id="215" name="楕円 214"/>
        <xdr:cNvSpPr/>
      </xdr:nvSpPr>
      <xdr:spPr>
        <a:xfrm>
          <a:off x="4064000" y="143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74958</xdr:rowOff>
    </xdr:from>
    <xdr:ext cx="736600" cy="259045"/>
    <xdr:sp macro="" textlink="">
      <xdr:nvSpPr>
        <xdr:cNvPr id="216" name="テキスト ボックス 215"/>
        <xdr:cNvSpPr txBox="1"/>
      </xdr:nvSpPr>
      <xdr:spPr>
        <a:xfrm>
          <a:off x="3733800" y="14133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166289</xdr:rowOff>
    </xdr:from>
    <xdr:to>
      <xdr:col>15</xdr:col>
      <xdr:colOff>133350</xdr:colOff>
      <xdr:row>84</xdr:row>
      <xdr:rowOff>96439</xdr:rowOff>
    </xdr:to>
    <xdr:sp macro="" textlink="">
      <xdr:nvSpPr>
        <xdr:cNvPr id="217" name="楕円 216"/>
        <xdr:cNvSpPr/>
      </xdr:nvSpPr>
      <xdr:spPr>
        <a:xfrm>
          <a:off x="3175000" y="143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81216</xdr:rowOff>
    </xdr:from>
    <xdr:ext cx="762000" cy="259045"/>
    <xdr:sp macro="" textlink="">
      <xdr:nvSpPr>
        <xdr:cNvPr id="218" name="テキスト ボックス 217"/>
        <xdr:cNvSpPr txBox="1"/>
      </xdr:nvSpPr>
      <xdr:spPr>
        <a:xfrm>
          <a:off x="2844800" y="1448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33902</xdr:rowOff>
    </xdr:from>
    <xdr:to>
      <xdr:col>11</xdr:col>
      <xdr:colOff>82550</xdr:colOff>
      <xdr:row>82</xdr:row>
      <xdr:rowOff>135502</xdr:rowOff>
    </xdr:to>
    <xdr:sp macro="" textlink="">
      <xdr:nvSpPr>
        <xdr:cNvPr id="219" name="楕円 218"/>
        <xdr:cNvSpPr/>
      </xdr:nvSpPr>
      <xdr:spPr>
        <a:xfrm>
          <a:off x="2286000" y="1409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145679</xdr:rowOff>
    </xdr:from>
    <xdr:ext cx="762000" cy="259045"/>
    <xdr:sp macro="" textlink="">
      <xdr:nvSpPr>
        <xdr:cNvPr id="220" name="テキスト ボックス 219"/>
        <xdr:cNvSpPr txBox="1"/>
      </xdr:nvSpPr>
      <xdr:spPr>
        <a:xfrm>
          <a:off x="1955800" y="1386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18692</xdr:rowOff>
    </xdr:from>
    <xdr:to>
      <xdr:col>7</xdr:col>
      <xdr:colOff>31750</xdr:colOff>
      <xdr:row>82</xdr:row>
      <xdr:rowOff>120292</xdr:rowOff>
    </xdr:to>
    <xdr:sp macro="" textlink="">
      <xdr:nvSpPr>
        <xdr:cNvPr id="221" name="楕円 220"/>
        <xdr:cNvSpPr/>
      </xdr:nvSpPr>
      <xdr:spPr>
        <a:xfrm>
          <a:off x="1397000" y="140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130469</xdr:rowOff>
    </xdr:from>
    <xdr:ext cx="762000" cy="259045"/>
    <xdr:sp macro="" textlink="">
      <xdr:nvSpPr>
        <xdr:cNvPr id="222" name="テキスト ボックス 221"/>
        <xdr:cNvSpPr txBox="1"/>
      </xdr:nvSpPr>
      <xdr:spPr>
        <a:xfrm>
          <a:off x="1066800" y="1384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mn-lt"/>
              <a:ea typeface="+mn-ea"/>
              <a:cs typeface="+mn-cs"/>
            </a:rPr>
            <a:t>　ラスパイレス指数はほぼ横ばい推移しているが、類似団体平均よりも高い状況である。</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　対前年度比較０．７の減となっている主な要因は、職員の経験年数の階層変動に伴う増加と、初級試験採用の管理職が退職したことによる。</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今後も給与水準の適正化に努める。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88</xdr:row>
      <xdr:rowOff>0</xdr:rowOff>
    </xdr:to>
    <xdr:cxnSp macro="">
      <xdr:nvCxnSpPr>
        <xdr:cNvPr id="256" name="直線コネクタ 255"/>
        <xdr:cNvCxnSpPr/>
      </xdr:nvCxnSpPr>
      <xdr:spPr>
        <a:xfrm flipV="1">
          <a:off x="16179800" y="1499376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0</xdr:rowOff>
    </xdr:to>
    <xdr:cxnSp macro="">
      <xdr:nvCxnSpPr>
        <xdr:cNvPr id="259" name="直線コネクタ 258"/>
        <xdr:cNvCxnSpPr/>
      </xdr:nvCxnSpPr>
      <xdr:spPr>
        <a:xfrm>
          <a:off x="15290800" y="150071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91016</xdr:rowOff>
    </xdr:to>
    <xdr:cxnSp macro="">
      <xdr:nvCxnSpPr>
        <xdr:cNvPr id="262" name="直線コネクタ 261"/>
        <xdr:cNvCxnSpPr/>
      </xdr:nvCxnSpPr>
      <xdr:spPr>
        <a:xfrm>
          <a:off x="14401800" y="149401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37395</xdr:rowOff>
    </xdr:to>
    <xdr:cxnSp macro="">
      <xdr:nvCxnSpPr>
        <xdr:cNvPr id="265" name="直線コネクタ 264"/>
        <xdr:cNvCxnSpPr/>
      </xdr:nvCxnSpPr>
      <xdr:spPr>
        <a:xfrm flipV="1">
          <a:off x="13512800" y="1494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7" name="テキスト ボックス 266"/>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9" name="テキスト ボックス 268"/>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5" name="楕円 274"/>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6" name="給与水準   （国との比較）該当値テキスト"/>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7" name="楕円 276"/>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8" name="テキスト ボックス 277"/>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9" name="楕円 278"/>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0" name="テキスト ボックス 279"/>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81" name="楕円 280"/>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2" name="テキスト ボックス 281"/>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3" name="楕円 282"/>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4" name="テキスト ボックス 283"/>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人口千人当たりの職員数はほぼ横ばいで推移している。</a:t>
          </a:r>
          <a:endParaRPr lang="ja-JP" altLang="ja-JP" sz="1300">
            <a:effectLst/>
          </a:endParaRPr>
        </a:p>
        <a:p>
          <a:r>
            <a:rPr kumimoji="1" lang="ja-JP" altLang="ja-JP" sz="1300">
              <a:solidFill>
                <a:schemeClr val="dk1"/>
              </a:solidFill>
              <a:effectLst/>
              <a:latin typeface="+mn-lt"/>
              <a:ea typeface="+mn-ea"/>
              <a:cs typeface="+mn-cs"/>
            </a:rPr>
            <a:t>　対前年度比較０．０１人減少し、類似団体平均よりも少ない状況である。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27940</xdr:rowOff>
    </xdr:from>
    <xdr:to>
      <xdr:col>81</xdr:col>
      <xdr:colOff>44450</xdr:colOff>
      <xdr:row>59</xdr:row>
      <xdr:rowOff>29280</xdr:rowOff>
    </xdr:to>
    <xdr:cxnSp macro="">
      <xdr:nvCxnSpPr>
        <xdr:cNvPr id="319" name="直線コネクタ 318"/>
        <xdr:cNvCxnSpPr/>
      </xdr:nvCxnSpPr>
      <xdr:spPr>
        <a:xfrm flipV="1">
          <a:off x="16179800" y="10143490"/>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29280</xdr:rowOff>
    </xdr:from>
    <xdr:to>
      <xdr:col>77</xdr:col>
      <xdr:colOff>44450</xdr:colOff>
      <xdr:row>59</xdr:row>
      <xdr:rowOff>33302</xdr:rowOff>
    </xdr:to>
    <xdr:cxnSp macro="">
      <xdr:nvCxnSpPr>
        <xdr:cNvPr id="322" name="直線コネクタ 321"/>
        <xdr:cNvCxnSpPr/>
      </xdr:nvCxnSpPr>
      <xdr:spPr>
        <a:xfrm flipV="1">
          <a:off x="15290800" y="1014483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33302</xdr:rowOff>
    </xdr:from>
    <xdr:to>
      <xdr:col>72</xdr:col>
      <xdr:colOff>203200</xdr:colOff>
      <xdr:row>59</xdr:row>
      <xdr:rowOff>50729</xdr:rowOff>
    </xdr:to>
    <xdr:cxnSp macro="">
      <xdr:nvCxnSpPr>
        <xdr:cNvPr id="325" name="直線コネクタ 324"/>
        <xdr:cNvCxnSpPr/>
      </xdr:nvCxnSpPr>
      <xdr:spPr>
        <a:xfrm flipV="1">
          <a:off x="14401800" y="10148852"/>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50729</xdr:rowOff>
    </xdr:from>
    <xdr:to>
      <xdr:col>68</xdr:col>
      <xdr:colOff>152400</xdr:colOff>
      <xdr:row>59</xdr:row>
      <xdr:rowOff>52070</xdr:rowOff>
    </xdr:to>
    <xdr:cxnSp macro="">
      <xdr:nvCxnSpPr>
        <xdr:cNvPr id="328" name="直線コネクタ 327"/>
        <xdr:cNvCxnSpPr/>
      </xdr:nvCxnSpPr>
      <xdr:spPr>
        <a:xfrm flipV="1">
          <a:off x="13512800" y="10166279"/>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148590</xdr:rowOff>
    </xdr:from>
    <xdr:to>
      <xdr:col>81</xdr:col>
      <xdr:colOff>95250</xdr:colOff>
      <xdr:row>59</xdr:row>
      <xdr:rowOff>78740</xdr:rowOff>
    </xdr:to>
    <xdr:sp macro="" textlink="">
      <xdr:nvSpPr>
        <xdr:cNvPr id="338" name="楕円 337"/>
        <xdr:cNvSpPr/>
      </xdr:nvSpPr>
      <xdr:spPr>
        <a:xfrm>
          <a:off x="16967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165117</xdr:rowOff>
    </xdr:from>
    <xdr:ext cx="762000" cy="259045"/>
    <xdr:sp macro="" textlink="">
      <xdr:nvSpPr>
        <xdr:cNvPr id="339" name="定員管理の状況該当値テキスト"/>
        <xdr:cNvSpPr txBox="1"/>
      </xdr:nvSpPr>
      <xdr:spPr>
        <a:xfrm>
          <a:off x="17106900" y="993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149930</xdr:rowOff>
    </xdr:from>
    <xdr:to>
      <xdr:col>77</xdr:col>
      <xdr:colOff>95250</xdr:colOff>
      <xdr:row>59</xdr:row>
      <xdr:rowOff>80080</xdr:rowOff>
    </xdr:to>
    <xdr:sp macro="" textlink="">
      <xdr:nvSpPr>
        <xdr:cNvPr id="340" name="楕円 339"/>
        <xdr:cNvSpPr/>
      </xdr:nvSpPr>
      <xdr:spPr>
        <a:xfrm>
          <a:off x="16129000" y="100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90257</xdr:rowOff>
    </xdr:from>
    <xdr:ext cx="736600" cy="259045"/>
    <xdr:sp macro="" textlink="">
      <xdr:nvSpPr>
        <xdr:cNvPr id="341" name="テキスト ボックス 340"/>
        <xdr:cNvSpPr txBox="1"/>
      </xdr:nvSpPr>
      <xdr:spPr>
        <a:xfrm>
          <a:off x="15798800" y="98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153952</xdr:rowOff>
    </xdr:from>
    <xdr:to>
      <xdr:col>73</xdr:col>
      <xdr:colOff>44450</xdr:colOff>
      <xdr:row>59</xdr:row>
      <xdr:rowOff>84102</xdr:rowOff>
    </xdr:to>
    <xdr:sp macro="" textlink="">
      <xdr:nvSpPr>
        <xdr:cNvPr id="342" name="楕円 341"/>
        <xdr:cNvSpPr/>
      </xdr:nvSpPr>
      <xdr:spPr>
        <a:xfrm>
          <a:off x="15240000" y="100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94279</xdr:rowOff>
    </xdr:from>
    <xdr:ext cx="762000" cy="259045"/>
    <xdr:sp macro="" textlink="">
      <xdr:nvSpPr>
        <xdr:cNvPr id="343" name="テキスト ボックス 342"/>
        <xdr:cNvSpPr txBox="1"/>
      </xdr:nvSpPr>
      <xdr:spPr>
        <a:xfrm>
          <a:off x="14909800" y="986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171379</xdr:rowOff>
    </xdr:from>
    <xdr:to>
      <xdr:col>68</xdr:col>
      <xdr:colOff>203200</xdr:colOff>
      <xdr:row>59</xdr:row>
      <xdr:rowOff>101529</xdr:rowOff>
    </xdr:to>
    <xdr:sp macro="" textlink="">
      <xdr:nvSpPr>
        <xdr:cNvPr id="344" name="楕円 343"/>
        <xdr:cNvSpPr/>
      </xdr:nvSpPr>
      <xdr:spPr>
        <a:xfrm>
          <a:off x="14351000" y="101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111706</xdr:rowOff>
    </xdr:from>
    <xdr:ext cx="762000" cy="259045"/>
    <xdr:sp macro="" textlink="">
      <xdr:nvSpPr>
        <xdr:cNvPr id="345" name="テキスト ボックス 344"/>
        <xdr:cNvSpPr txBox="1"/>
      </xdr:nvSpPr>
      <xdr:spPr>
        <a:xfrm>
          <a:off x="14020800" y="988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46" name="楕円 345"/>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47" name="テキスト ボックス 346"/>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実質公債費比率はほぼ横ばいの傾向にあるが、平成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年度以降、北中城中学校改築事業や公営墓地整備事業、役場第一庁舎改築事業等の影響で微増となっている。</a:t>
          </a:r>
          <a:endParaRPr lang="ja-JP" altLang="ja-JP" sz="1300">
            <a:effectLst/>
          </a:endParaRPr>
        </a:p>
        <a:p>
          <a:r>
            <a:rPr kumimoji="1" lang="ja-JP" altLang="ja-JP" sz="1300">
              <a:solidFill>
                <a:schemeClr val="dk1"/>
              </a:solidFill>
              <a:effectLst/>
              <a:latin typeface="+mn-lt"/>
              <a:ea typeface="+mn-ea"/>
              <a:cs typeface="+mn-cs"/>
            </a:rPr>
            <a:t>　類似団体平均との比較では低い状況であるが、。今後予定されているハード事業の事業計画を的確に把握し、比率の抑制に努める。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3810</xdr:rowOff>
    </xdr:to>
    <xdr:cxnSp macro="">
      <xdr:nvCxnSpPr>
        <xdr:cNvPr id="380" name="直線コネクタ 379"/>
        <xdr:cNvCxnSpPr/>
      </xdr:nvCxnSpPr>
      <xdr:spPr>
        <a:xfrm>
          <a:off x="16179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3810</xdr:rowOff>
    </xdr:to>
    <xdr:cxnSp macro="">
      <xdr:nvCxnSpPr>
        <xdr:cNvPr id="383" name="直線コネクタ 382"/>
        <xdr:cNvCxnSpPr/>
      </xdr:nvCxnSpPr>
      <xdr:spPr>
        <a:xfrm>
          <a:off x="15290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3810</xdr:rowOff>
    </xdr:to>
    <xdr:cxnSp macro="">
      <xdr:nvCxnSpPr>
        <xdr:cNvPr id="386" name="直線コネクタ 385"/>
        <xdr:cNvCxnSpPr/>
      </xdr:nvCxnSpPr>
      <xdr:spPr>
        <a:xfrm>
          <a:off x="14401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3810</xdr:rowOff>
    </xdr:to>
    <xdr:cxnSp macro="">
      <xdr:nvCxnSpPr>
        <xdr:cNvPr id="389" name="直線コネクタ 388"/>
        <xdr:cNvCxnSpPr/>
      </xdr:nvCxnSpPr>
      <xdr:spPr>
        <a:xfrm>
          <a:off x="13512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1" name="テキスト ボックス 39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3" name="テキスト ボックス 392"/>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9" name="楕円 398"/>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0"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1" name="楕円 400"/>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2" name="テキスト ボックス 401"/>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3" name="楕円 402"/>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4" name="テキスト ボックス 403"/>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5" name="楕円 404"/>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6" name="テキスト ボックス 405"/>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7" name="楕円 406"/>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8" name="テキスト ボックス 407"/>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対前年度比較１２．３ポイントの減となった。</a:t>
          </a:r>
          <a:endParaRPr lang="ja-JP" altLang="ja-JP" sz="1300">
            <a:effectLst/>
          </a:endParaRPr>
        </a:p>
        <a:p>
          <a:r>
            <a:rPr kumimoji="1" lang="ja-JP" altLang="ja-JP" sz="1300">
              <a:solidFill>
                <a:schemeClr val="dk1"/>
              </a:solidFill>
              <a:effectLst/>
              <a:latin typeface="+mn-lt"/>
              <a:ea typeface="+mn-ea"/>
              <a:cs typeface="+mn-cs"/>
            </a:rPr>
            <a:t>　減となった主な要因は、将来負担比率の分子の地方債の現在高が減少したことと、充当可能財源等が約１億９千万円増加したことによる。</a:t>
          </a:r>
          <a:endParaRPr lang="ja-JP" altLang="ja-JP" sz="1300">
            <a:effectLst/>
          </a:endParaRPr>
        </a:p>
        <a:p>
          <a:r>
            <a:rPr kumimoji="1" lang="ja-JP" altLang="ja-JP" sz="1300">
              <a:solidFill>
                <a:schemeClr val="dk1"/>
              </a:solidFill>
              <a:effectLst/>
              <a:latin typeface="+mn-lt"/>
              <a:ea typeface="+mn-ea"/>
              <a:cs typeface="+mn-cs"/>
            </a:rPr>
            <a:t>　いまだ全国・沖縄県平均を大きく上回っていることから、将来負担割合の大きい土地開発公社による先行取得事業の債務負担行為の減少のため、買い戻し資金を積み立てる必要がある。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107493</xdr:rowOff>
    </xdr:from>
    <xdr:to>
      <xdr:col>81</xdr:col>
      <xdr:colOff>44450</xdr:colOff>
      <xdr:row>17</xdr:row>
      <xdr:rowOff>54762</xdr:rowOff>
    </xdr:to>
    <xdr:cxnSp macro="">
      <xdr:nvCxnSpPr>
        <xdr:cNvPr id="440" name="直線コネクタ 439"/>
        <xdr:cNvCxnSpPr/>
      </xdr:nvCxnSpPr>
      <xdr:spPr>
        <a:xfrm flipV="1">
          <a:off x="16179800" y="2850693"/>
          <a:ext cx="8382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54762</xdr:rowOff>
    </xdr:from>
    <xdr:to>
      <xdr:col>77</xdr:col>
      <xdr:colOff>44450</xdr:colOff>
      <xdr:row>17</xdr:row>
      <xdr:rowOff>136804</xdr:rowOff>
    </xdr:to>
    <xdr:cxnSp macro="">
      <xdr:nvCxnSpPr>
        <xdr:cNvPr id="443" name="直線コネクタ 442"/>
        <xdr:cNvCxnSpPr/>
      </xdr:nvCxnSpPr>
      <xdr:spPr>
        <a:xfrm flipV="1">
          <a:off x="15290800" y="296941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132944</xdr:rowOff>
    </xdr:from>
    <xdr:to>
      <xdr:col>72</xdr:col>
      <xdr:colOff>203200</xdr:colOff>
      <xdr:row>17</xdr:row>
      <xdr:rowOff>136804</xdr:rowOff>
    </xdr:to>
    <xdr:cxnSp macro="">
      <xdr:nvCxnSpPr>
        <xdr:cNvPr id="446" name="直線コネクタ 445"/>
        <xdr:cNvCxnSpPr/>
      </xdr:nvCxnSpPr>
      <xdr:spPr>
        <a:xfrm>
          <a:off x="14401800" y="3047594"/>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132944</xdr:rowOff>
    </xdr:from>
    <xdr:to>
      <xdr:col>68</xdr:col>
      <xdr:colOff>152400</xdr:colOff>
      <xdr:row>17</xdr:row>
      <xdr:rowOff>159004</xdr:rowOff>
    </xdr:to>
    <xdr:cxnSp macro="">
      <xdr:nvCxnSpPr>
        <xdr:cNvPr id="449" name="直線コネクタ 448"/>
        <xdr:cNvCxnSpPr/>
      </xdr:nvCxnSpPr>
      <xdr:spPr>
        <a:xfrm flipV="1">
          <a:off x="13512800" y="304759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0" name="フローチャート: 判断 449"/>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1" name="テキスト ボックス 450"/>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2" name="フローチャート: 判断 451"/>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3" name="テキスト ボックス 452"/>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56693</xdr:rowOff>
    </xdr:from>
    <xdr:to>
      <xdr:col>81</xdr:col>
      <xdr:colOff>95250</xdr:colOff>
      <xdr:row>16</xdr:row>
      <xdr:rowOff>158293</xdr:rowOff>
    </xdr:to>
    <xdr:sp macro="" textlink="">
      <xdr:nvSpPr>
        <xdr:cNvPr id="459" name="楕円 458"/>
        <xdr:cNvSpPr/>
      </xdr:nvSpPr>
      <xdr:spPr>
        <a:xfrm>
          <a:off x="16967200" y="27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28770</xdr:rowOff>
    </xdr:from>
    <xdr:ext cx="762000" cy="259045"/>
    <xdr:sp macro="" textlink="">
      <xdr:nvSpPr>
        <xdr:cNvPr id="460" name="将来負担の状況該当値テキスト"/>
        <xdr:cNvSpPr txBox="1"/>
      </xdr:nvSpPr>
      <xdr:spPr>
        <a:xfrm>
          <a:off x="17106900" y="277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3962</xdr:rowOff>
    </xdr:from>
    <xdr:to>
      <xdr:col>77</xdr:col>
      <xdr:colOff>95250</xdr:colOff>
      <xdr:row>17</xdr:row>
      <xdr:rowOff>105562</xdr:rowOff>
    </xdr:to>
    <xdr:sp macro="" textlink="">
      <xdr:nvSpPr>
        <xdr:cNvPr id="461" name="楕円 460"/>
        <xdr:cNvSpPr/>
      </xdr:nvSpPr>
      <xdr:spPr>
        <a:xfrm>
          <a:off x="16129000" y="29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90339</xdr:rowOff>
    </xdr:from>
    <xdr:ext cx="736600" cy="259045"/>
    <xdr:sp macro="" textlink="">
      <xdr:nvSpPr>
        <xdr:cNvPr id="462" name="テキスト ボックス 461"/>
        <xdr:cNvSpPr txBox="1"/>
      </xdr:nvSpPr>
      <xdr:spPr>
        <a:xfrm>
          <a:off x="15798800" y="3004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86004</xdr:rowOff>
    </xdr:from>
    <xdr:to>
      <xdr:col>73</xdr:col>
      <xdr:colOff>44450</xdr:colOff>
      <xdr:row>18</xdr:row>
      <xdr:rowOff>16154</xdr:rowOff>
    </xdr:to>
    <xdr:sp macro="" textlink="">
      <xdr:nvSpPr>
        <xdr:cNvPr id="463" name="楕円 462"/>
        <xdr:cNvSpPr/>
      </xdr:nvSpPr>
      <xdr:spPr>
        <a:xfrm>
          <a:off x="15240000" y="30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931</xdr:rowOff>
    </xdr:from>
    <xdr:ext cx="762000" cy="259045"/>
    <xdr:sp macro="" textlink="">
      <xdr:nvSpPr>
        <xdr:cNvPr id="464" name="テキスト ボックス 463"/>
        <xdr:cNvSpPr txBox="1"/>
      </xdr:nvSpPr>
      <xdr:spPr>
        <a:xfrm>
          <a:off x="14909800" y="308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82144</xdr:rowOff>
    </xdr:from>
    <xdr:to>
      <xdr:col>68</xdr:col>
      <xdr:colOff>203200</xdr:colOff>
      <xdr:row>18</xdr:row>
      <xdr:rowOff>12294</xdr:rowOff>
    </xdr:to>
    <xdr:sp macro="" textlink="">
      <xdr:nvSpPr>
        <xdr:cNvPr id="465" name="楕円 464"/>
        <xdr:cNvSpPr/>
      </xdr:nvSpPr>
      <xdr:spPr>
        <a:xfrm>
          <a:off x="14351000" y="29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168521</xdr:rowOff>
    </xdr:from>
    <xdr:ext cx="762000" cy="259045"/>
    <xdr:sp macro="" textlink="">
      <xdr:nvSpPr>
        <xdr:cNvPr id="466" name="テキスト ボックス 465"/>
        <xdr:cNvSpPr txBox="1"/>
      </xdr:nvSpPr>
      <xdr:spPr>
        <a:xfrm>
          <a:off x="14020800" y="30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108204</xdr:rowOff>
    </xdr:from>
    <xdr:to>
      <xdr:col>64</xdr:col>
      <xdr:colOff>152400</xdr:colOff>
      <xdr:row>18</xdr:row>
      <xdr:rowOff>38354</xdr:rowOff>
    </xdr:to>
    <xdr:sp macro="" textlink="">
      <xdr:nvSpPr>
        <xdr:cNvPr id="467" name="楕円 466"/>
        <xdr:cNvSpPr/>
      </xdr:nvSpPr>
      <xdr:spPr>
        <a:xfrm>
          <a:off x="134620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23131</xdr:rowOff>
    </xdr:from>
    <xdr:ext cx="762000" cy="259045"/>
    <xdr:sp macro="" textlink="">
      <xdr:nvSpPr>
        <xdr:cNvPr id="468" name="テキスト ボックス 467"/>
        <xdr:cNvSpPr txBox="1"/>
      </xdr:nvSpPr>
      <xdr:spPr>
        <a:xfrm>
          <a:off x="13131800" y="310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17,936
17,542
11.54
9,256,284
8,819,650
417,756
4,636,238
4,978,030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前年度と比較し０．</a:t>
          </a:r>
          <a:r>
            <a:rPr kumimoji="1" lang="ja-JP" altLang="en-US" sz="1300">
              <a:solidFill>
                <a:sysClr val="windowText" lastClr="000000"/>
              </a:solidFill>
              <a:effectLst/>
              <a:latin typeface="+mn-lt"/>
              <a:ea typeface="+mn-ea"/>
              <a:cs typeface="+mn-cs"/>
            </a:rPr>
            <a:t>９</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減少</a:t>
          </a:r>
          <a:r>
            <a:rPr kumimoji="1" lang="ja-JP" altLang="ja-JP" sz="1300">
              <a:solidFill>
                <a:sysClr val="windowText" lastClr="000000"/>
              </a:solidFill>
              <a:effectLst/>
              <a:latin typeface="+mn-lt"/>
              <a:ea typeface="+mn-ea"/>
              <a:cs typeface="+mn-cs"/>
            </a:rPr>
            <a:t>、類似団体と比較し</a:t>
          </a:r>
          <a:r>
            <a:rPr kumimoji="1" lang="ja-JP" altLang="en-US" sz="1300">
              <a:solidFill>
                <a:sysClr val="windowText" lastClr="000000"/>
              </a:solidFill>
              <a:effectLst/>
              <a:latin typeface="+mn-lt"/>
              <a:ea typeface="+mn-ea"/>
              <a:cs typeface="+mn-cs"/>
            </a:rPr>
            <a:t>３．５</a:t>
          </a:r>
          <a:r>
            <a:rPr kumimoji="1" lang="ja-JP" altLang="ja-JP" sz="1300">
              <a:solidFill>
                <a:sysClr val="windowText" lastClr="000000"/>
              </a:solidFill>
              <a:effectLst/>
              <a:latin typeface="+mn-lt"/>
              <a:ea typeface="+mn-ea"/>
              <a:cs typeface="+mn-cs"/>
            </a:rPr>
            <a:t>ポイント低い比率となった。</a:t>
          </a:r>
          <a:r>
            <a:rPr kumimoji="1" lang="ja-JP" altLang="en-US" sz="1300">
              <a:solidFill>
                <a:sysClr val="windowText" lastClr="000000"/>
              </a:solidFill>
              <a:effectLst/>
              <a:latin typeface="+mn-lt"/>
              <a:ea typeface="+mn-ea"/>
              <a:cs typeface="+mn-cs"/>
            </a:rPr>
            <a:t>主な</a:t>
          </a:r>
          <a:r>
            <a:rPr kumimoji="1" lang="ja-JP" altLang="ja-JP" sz="1300">
              <a:solidFill>
                <a:sysClr val="windowText" lastClr="000000"/>
              </a:solidFill>
              <a:effectLst/>
              <a:latin typeface="+mn-lt"/>
              <a:ea typeface="+mn-ea"/>
              <a:cs typeface="+mn-cs"/>
            </a:rPr>
            <a:t>要因として、</a:t>
          </a:r>
          <a:r>
            <a:rPr kumimoji="1" lang="ja-JP" altLang="en-US" sz="1300">
              <a:solidFill>
                <a:sysClr val="windowText" lastClr="000000"/>
              </a:solidFill>
              <a:effectLst/>
              <a:latin typeface="+mn-lt"/>
              <a:ea typeface="+mn-ea"/>
              <a:cs typeface="+mn-cs"/>
            </a:rPr>
            <a:t>令和４年度においては、育児休暇等の影響による職員給・共済費の減による。</a:t>
          </a:r>
          <a:r>
            <a:rPr kumimoji="1" lang="ja-JP" altLang="ja-JP" sz="1300">
              <a:solidFill>
                <a:sysClr val="windowText" lastClr="000000"/>
              </a:solidFill>
              <a:effectLst/>
              <a:latin typeface="+mn-lt"/>
              <a:ea typeface="+mn-ea"/>
              <a:cs typeface="+mn-cs"/>
            </a:rPr>
            <a:t>今後、会計年度任用職員の給与等の</a:t>
          </a:r>
          <a:r>
            <a:rPr kumimoji="1" lang="ja-JP" altLang="en-US" sz="1300">
              <a:solidFill>
                <a:sysClr val="windowText" lastClr="000000"/>
              </a:solidFill>
              <a:effectLst/>
              <a:latin typeface="+mn-lt"/>
              <a:ea typeface="+mn-ea"/>
              <a:cs typeface="+mn-cs"/>
            </a:rPr>
            <a:t>処遇</a:t>
          </a:r>
          <a:r>
            <a:rPr kumimoji="1" lang="ja-JP" altLang="ja-JP" sz="1300">
              <a:solidFill>
                <a:sysClr val="windowText" lastClr="000000"/>
              </a:solidFill>
              <a:effectLst/>
              <a:latin typeface="+mn-lt"/>
              <a:ea typeface="+mn-ea"/>
              <a:cs typeface="+mn-cs"/>
            </a:rPr>
            <a:t>改善の動きがあることから、正職員を含めた更なる適正配置の見直しを実施していく必要がある。</a:t>
          </a:r>
          <a:endParaRPr lang="ja-JP" altLang="ja-JP" sz="13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18143</xdr:rowOff>
    </xdr:from>
    <xdr:to>
      <xdr:col>24</xdr:col>
      <xdr:colOff>25400</xdr:colOff>
      <xdr:row>34</xdr:row>
      <xdr:rowOff>116114</xdr:rowOff>
    </xdr:to>
    <xdr:cxnSp macro="">
      <xdr:nvCxnSpPr>
        <xdr:cNvPr id="68" name="直線コネクタ 67"/>
        <xdr:cNvCxnSpPr/>
      </xdr:nvCxnSpPr>
      <xdr:spPr>
        <a:xfrm flipV="1">
          <a:off x="3987800" y="58474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105228</xdr:rowOff>
    </xdr:from>
    <xdr:to>
      <xdr:col>19</xdr:col>
      <xdr:colOff>187325</xdr:colOff>
      <xdr:row>34</xdr:row>
      <xdr:rowOff>116114</xdr:rowOff>
    </xdr:to>
    <xdr:cxnSp macro="">
      <xdr:nvCxnSpPr>
        <xdr:cNvPr id="71" name="直線コネクタ 70"/>
        <xdr:cNvCxnSpPr/>
      </xdr:nvCxnSpPr>
      <xdr:spPr>
        <a:xfrm>
          <a:off x="3098800" y="5934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105228</xdr:rowOff>
    </xdr:from>
    <xdr:to>
      <xdr:col>15</xdr:col>
      <xdr:colOff>98425</xdr:colOff>
      <xdr:row>36</xdr:row>
      <xdr:rowOff>78014</xdr:rowOff>
    </xdr:to>
    <xdr:cxnSp macro="">
      <xdr:nvCxnSpPr>
        <xdr:cNvPr id="74" name="直線コネクタ 73"/>
        <xdr:cNvCxnSpPr/>
      </xdr:nvCxnSpPr>
      <xdr:spPr>
        <a:xfrm flipV="1">
          <a:off x="2209800" y="5934528"/>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36</xdr:row>
      <xdr:rowOff>165100</xdr:rowOff>
    </xdr:to>
    <xdr:cxnSp macro="">
      <xdr:nvCxnSpPr>
        <xdr:cNvPr id="77" name="直線コネクタ 76"/>
        <xdr:cNvCxnSpPr/>
      </xdr:nvCxnSpPr>
      <xdr:spPr>
        <a:xfrm flipV="1">
          <a:off x="1320800" y="6250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138793</xdr:rowOff>
    </xdr:from>
    <xdr:to>
      <xdr:col>24</xdr:col>
      <xdr:colOff>76200</xdr:colOff>
      <xdr:row>34</xdr:row>
      <xdr:rowOff>68943</xdr:rowOff>
    </xdr:to>
    <xdr:sp macro="" textlink="">
      <xdr:nvSpPr>
        <xdr:cNvPr id="87" name="楕円 86"/>
        <xdr:cNvSpPr/>
      </xdr:nvSpPr>
      <xdr:spPr>
        <a:xfrm>
          <a:off x="47752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155320</xdr:rowOff>
    </xdr:from>
    <xdr:ext cx="762000" cy="259045"/>
    <xdr:sp macro="" textlink="">
      <xdr:nvSpPr>
        <xdr:cNvPr id="88" name="人件費該当値テキスト"/>
        <xdr:cNvSpPr txBox="1"/>
      </xdr:nvSpPr>
      <xdr:spPr>
        <a:xfrm>
          <a:off x="49149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65314</xdr:rowOff>
    </xdr:from>
    <xdr:to>
      <xdr:col>20</xdr:col>
      <xdr:colOff>38100</xdr:colOff>
      <xdr:row>34</xdr:row>
      <xdr:rowOff>166914</xdr:rowOff>
    </xdr:to>
    <xdr:sp macro="" textlink="">
      <xdr:nvSpPr>
        <xdr:cNvPr id="89" name="楕円 88"/>
        <xdr:cNvSpPr/>
      </xdr:nvSpPr>
      <xdr:spPr>
        <a:xfrm>
          <a:off x="3937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5641</xdr:rowOff>
    </xdr:from>
    <xdr:ext cx="736600" cy="259045"/>
    <xdr:sp macro="" textlink="">
      <xdr:nvSpPr>
        <xdr:cNvPr id="90" name="テキスト ボックス 89"/>
        <xdr:cNvSpPr txBox="1"/>
      </xdr:nvSpPr>
      <xdr:spPr>
        <a:xfrm>
          <a:off x="3606800" y="566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54428</xdr:rowOff>
    </xdr:from>
    <xdr:to>
      <xdr:col>15</xdr:col>
      <xdr:colOff>149225</xdr:colOff>
      <xdr:row>34</xdr:row>
      <xdr:rowOff>156028</xdr:rowOff>
    </xdr:to>
    <xdr:sp macro="" textlink="">
      <xdr:nvSpPr>
        <xdr:cNvPr id="91" name="楕円 90"/>
        <xdr:cNvSpPr/>
      </xdr:nvSpPr>
      <xdr:spPr>
        <a:xfrm>
          <a:off x="3048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166205</xdr:rowOff>
    </xdr:from>
    <xdr:ext cx="762000" cy="259045"/>
    <xdr:sp macro="" textlink="">
      <xdr:nvSpPr>
        <xdr:cNvPr id="92" name="テキスト ボックス 91"/>
        <xdr:cNvSpPr txBox="1"/>
      </xdr:nvSpPr>
      <xdr:spPr>
        <a:xfrm>
          <a:off x="2717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27214</xdr:rowOff>
    </xdr:from>
    <xdr:to>
      <xdr:col>11</xdr:col>
      <xdr:colOff>60325</xdr:colOff>
      <xdr:row>36</xdr:row>
      <xdr:rowOff>128814</xdr:rowOff>
    </xdr:to>
    <xdr:sp macro="" textlink="">
      <xdr:nvSpPr>
        <xdr:cNvPr id="93" name="楕円 92"/>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94" name="テキスト ボックス 93"/>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5" name="楕円 94"/>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6" name="テキスト ボックス 95"/>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前年度と比較し０．</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ポイント増加し、類似団体平均と比較し１．</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ポイント高い比率となった。</a:t>
          </a:r>
          <a:endParaRPr lang="ja-JP" altLang="ja-JP" sz="1300">
            <a:solidFill>
              <a:sysClr val="windowText" lastClr="000000"/>
            </a:solidFill>
            <a:effectLst/>
          </a:endParaRPr>
        </a:p>
        <a:p>
          <a:pPr eaLnBrk="1" fontAlgn="auto" latinLnBrk="0" hangingPunct="1"/>
          <a:r>
            <a:rPr kumimoji="1" lang="ja-JP" altLang="ja-JP" sz="1300">
              <a:solidFill>
                <a:sysClr val="windowText" lastClr="000000"/>
              </a:solidFill>
              <a:effectLst/>
              <a:latin typeface="+mn-lt"/>
              <a:ea typeface="+mn-ea"/>
              <a:cs typeface="+mn-cs"/>
            </a:rPr>
            <a:t>　物件費に係る経常収支比率が上昇しているのは、新規の一般財源等充当経常経費（ＰＦＩ事業による庁舎賃借料及び公共施設新規指定管理料など）が増となったことによる。令和４年度以降も新たな施設管理委託が発生する見込みであることから、競争によるコスト削減・抑制に努める。</a:t>
          </a:r>
          <a:endParaRPr lang="ja-JP" altLang="ja-JP" sz="13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17</xdr:row>
      <xdr:rowOff>123190</xdr:rowOff>
    </xdr:to>
    <xdr:cxnSp macro="">
      <xdr:nvCxnSpPr>
        <xdr:cNvPr id="129" name="直線コネクタ 128"/>
        <xdr:cNvCxnSpPr/>
      </xdr:nvCxnSpPr>
      <xdr:spPr>
        <a:xfrm>
          <a:off x="15671800" y="3007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92710</xdr:rowOff>
    </xdr:to>
    <xdr:cxnSp macro="">
      <xdr:nvCxnSpPr>
        <xdr:cNvPr id="132" name="直線コネクタ 131"/>
        <xdr:cNvCxnSpPr/>
      </xdr:nvCxnSpPr>
      <xdr:spPr>
        <a:xfrm>
          <a:off x="14782800" y="296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123190</xdr:rowOff>
    </xdr:to>
    <xdr:cxnSp macro="">
      <xdr:nvCxnSpPr>
        <xdr:cNvPr id="135" name="直線コネクタ 134"/>
        <xdr:cNvCxnSpPr/>
      </xdr:nvCxnSpPr>
      <xdr:spPr>
        <a:xfrm flipV="1">
          <a:off x="13893800" y="296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123190</xdr:rowOff>
    </xdr:to>
    <xdr:cxnSp macro="">
      <xdr:nvCxnSpPr>
        <xdr:cNvPr id="138" name="直線コネクタ 137"/>
        <xdr:cNvCxnSpPr/>
      </xdr:nvCxnSpPr>
      <xdr:spPr>
        <a:xfrm>
          <a:off x="13004800" y="3022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8" name="楕円 147"/>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44467</xdr:rowOff>
    </xdr:from>
    <xdr:ext cx="762000" cy="259045"/>
    <xdr:sp macro="" textlink="">
      <xdr:nvSpPr>
        <xdr:cNvPr id="149"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50" name="楕円 149"/>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51" name="テキスト ボックス 150"/>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52" name="楕円 151"/>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53" name="テキスト ボックス 152"/>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4" name="楕円 153"/>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5" name="テキスト ボックス 154"/>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6" name="楕円 155"/>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7" name="テキスト ボックス 156"/>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前年度と比較し０．</a:t>
          </a:r>
          <a:r>
            <a:rPr kumimoji="1" lang="ja-JP" altLang="en-US" sz="1300">
              <a:solidFill>
                <a:sysClr val="windowText" lastClr="000000"/>
              </a:solidFill>
              <a:effectLst/>
              <a:latin typeface="+mn-lt"/>
              <a:ea typeface="+mn-ea"/>
              <a:cs typeface="+mn-cs"/>
            </a:rPr>
            <a:t>３</a:t>
          </a:r>
          <a:r>
            <a:rPr kumimoji="1" lang="ja-JP" altLang="ja-JP" sz="1300">
              <a:solidFill>
                <a:sysClr val="windowText" lastClr="000000"/>
              </a:solidFill>
              <a:effectLst/>
              <a:latin typeface="+mn-lt"/>
              <a:ea typeface="+mn-ea"/>
              <a:cs typeface="+mn-cs"/>
            </a:rPr>
            <a:t>ポイント増加し、類似団体と比較し３．</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ポイント高い比率となった。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扶助費総額は、認可保育所への負担金や障害福祉サービス諸費の増加の影響などにより、類似団体と比較して、依然高い比率となっている。今後も社会保障経費は増加すると予想され、適正な事業執行に努める。</a:t>
          </a:r>
          <a:endParaRPr lang="ja-JP" altLang="ja-JP" sz="13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60</xdr:row>
      <xdr:rowOff>29028</xdr:rowOff>
    </xdr:to>
    <xdr:cxnSp macro="">
      <xdr:nvCxnSpPr>
        <xdr:cNvPr id="192" name="直線コネクタ 191"/>
        <xdr:cNvCxnSpPr/>
      </xdr:nvCxnSpPr>
      <xdr:spPr>
        <a:xfrm>
          <a:off x="3987800" y="102670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59</xdr:row>
      <xdr:rowOff>151493</xdr:rowOff>
    </xdr:to>
    <xdr:cxnSp macro="">
      <xdr:nvCxnSpPr>
        <xdr:cNvPr id="195" name="直線コネクタ 194"/>
        <xdr:cNvCxnSpPr/>
      </xdr:nvCxnSpPr>
      <xdr:spPr>
        <a:xfrm>
          <a:off x="3098800" y="10234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118835</xdr:rowOff>
    </xdr:from>
    <xdr:to>
      <xdr:col>15</xdr:col>
      <xdr:colOff>98425</xdr:colOff>
      <xdr:row>60</xdr:row>
      <xdr:rowOff>143328</xdr:rowOff>
    </xdr:to>
    <xdr:cxnSp macro="">
      <xdr:nvCxnSpPr>
        <xdr:cNvPr id="198" name="直線コネクタ 197"/>
        <xdr:cNvCxnSpPr/>
      </xdr:nvCxnSpPr>
      <xdr:spPr>
        <a:xfrm flipV="1">
          <a:off x="2209800" y="102343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60</xdr:row>
      <xdr:rowOff>143328</xdr:rowOff>
    </xdr:to>
    <xdr:cxnSp macro="">
      <xdr:nvCxnSpPr>
        <xdr:cNvPr id="201" name="直線コネクタ 200"/>
        <xdr:cNvCxnSpPr/>
      </xdr:nvCxnSpPr>
      <xdr:spPr>
        <a:xfrm>
          <a:off x="1320800" y="10414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149678</xdr:rowOff>
    </xdr:from>
    <xdr:to>
      <xdr:col>24</xdr:col>
      <xdr:colOff>76200</xdr:colOff>
      <xdr:row>60</xdr:row>
      <xdr:rowOff>79828</xdr:rowOff>
    </xdr:to>
    <xdr:sp macro="" textlink="">
      <xdr:nvSpPr>
        <xdr:cNvPr id="211" name="楕円 210"/>
        <xdr:cNvSpPr/>
      </xdr:nvSpPr>
      <xdr:spPr>
        <a:xfrm>
          <a:off x="4775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121755</xdr:rowOff>
    </xdr:from>
    <xdr:ext cx="762000" cy="259045"/>
    <xdr:sp macro="" textlink="">
      <xdr:nvSpPr>
        <xdr:cNvPr id="212" name="扶助費該当値テキスト"/>
        <xdr:cNvSpPr txBox="1"/>
      </xdr:nvSpPr>
      <xdr:spPr>
        <a:xfrm>
          <a:off x="4914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3" name="楕円 212"/>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4" name="テキスト ボックス 213"/>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68035</xdr:rowOff>
    </xdr:from>
    <xdr:to>
      <xdr:col>15</xdr:col>
      <xdr:colOff>149225</xdr:colOff>
      <xdr:row>59</xdr:row>
      <xdr:rowOff>169635</xdr:rowOff>
    </xdr:to>
    <xdr:sp macro="" textlink="">
      <xdr:nvSpPr>
        <xdr:cNvPr id="215" name="楕円 214"/>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154412</xdr:rowOff>
    </xdr:from>
    <xdr:ext cx="762000" cy="259045"/>
    <xdr:sp macro="" textlink="">
      <xdr:nvSpPr>
        <xdr:cNvPr id="216" name="テキスト ボックス 215"/>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17" name="楕円 216"/>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18" name="テキスト ボックス 217"/>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9" name="楕円 218"/>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20" name="テキスト ボックス 219"/>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前年度と比較し０．２ポイント増加、類似団体平均と比較し４．</a:t>
          </a:r>
          <a:r>
            <a:rPr kumimoji="1" lang="ja-JP" altLang="en-US" sz="1300">
              <a:solidFill>
                <a:sysClr val="windowText" lastClr="000000"/>
              </a:solidFill>
              <a:effectLst/>
              <a:latin typeface="+mn-lt"/>
              <a:ea typeface="+mn-ea"/>
              <a:cs typeface="+mn-cs"/>
            </a:rPr>
            <a:t>５</a:t>
          </a:r>
          <a:r>
            <a:rPr kumimoji="1" lang="ja-JP" altLang="ja-JP" sz="1300">
              <a:solidFill>
                <a:sysClr val="windowText" lastClr="000000"/>
              </a:solidFill>
              <a:effectLst/>
              <a:latin typeface="+mn-lt"/>
              <a:ea typeface="+mn-ea"/>
              <a:cs typeface="+mn-cs"/>
            </a:rPr>
            <a:t>ポイント低い比率となった。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主な要因として、国民健康保険特別会計への繰出金で多額の支出があるものの、下水道事業の公営企業会計移行による繰出金の減によるものである。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引き続き、国民健康保険税の見直しも含め特別会計の収支の改善を図る必要がある。</a:t>
          </a:r>
          <a:endParaRPr lang="ja-JP" altLang="ja-JP" sz="13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142240</xdr:rowOff>
    </xdr:to>
    <xdr:cxnSp macro="">
      <xdr:nvCxnSpPr>
        <xdr:cNvPr id="253" name="直線コネクタ 252"/>
        <xdr:cNvCxnSpPr/>
      </xdr:nvCxnSpPr>
      <xdr:spPr>
        <a:xfrm flipV="1">
          <a:off x="15671800" y="9385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142240</xdr:rowOff>
    </xdr:from>
    <xdr:to>
      <xdr:col>78</xdr:col>
      <xdr:colOff>69850</xdr:colOff>
      <xdr:row>54</xdr:row>
      <xdr:rowOff>157480</xdr:rowOff>
    </xdr:to>
    <xdr:cxnSp macro="">
      <xdr:nvCxnSpPr>
        <xdr:cNvPr id="256" name="直線コネクタ 255"/>
        <xdr:cNvCxnSpPr/>
      </xdr:nvCxnSpPr>
      <xdr:spPr>
        <a:xfrm flipV="1">
          <a:off x="14782800" y="940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157480</xdr:rowOff>
    </xdr:from>
    <xdr:to>
      <xdr:col>73</xdr:col>
      <xdr:colOff>180975</xdr:colOff>
      <xdr:row>56</xdr:row>
      <xdr:rowOff>88900</xdr:rowOff>
    </xdr:to>
    <xdr:cxnSp macro="">
      <xdr:nvCxnSpPr>
        <xdr:cNvPr id="259" name="直線コネクタ 258"/>
        <xdr:cNvCxnSpPr/>
      </xdr:nvCxnSpPr>
      <xdr:spPr>
        <a:xfrm flipV="1">
          <a:off x="13893800" y="94157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119380</xdr:rowOff>
    </xdr:to>
    <xdr:cxnSp macro="">
      <xdr:nvCxnSpPr>
        <xdr:cNvPr id="262" name="直線コネクタ 261"/>
        <xdr:cNvCxnSpPr/>
      </xdr:nvCxnSpPr>
      <xdr:spPr>
        <a:xfrm flipV="1">
          <a:off x="13004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2" name="楕円 27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3"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91440</xdr:rowOff>
    </xdr:from>
    <xdr:to>
      <xdr:col>78</xdr:col>
      <xdr:colOff>120650</xdr:colOff>
      <xdr:row>55</xdr:row>
      <xdr:rowOff>21590</xdr:rowOff>
    </xdr:to>
    <xdr:sp macro="" textlink="">
      <xdr:nvSpPr>
        <xdr:cNvPr id="274" name="楕円 273"/>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31767</xdr:rowOff>
    </xdr:from>
    <xdr:ext cx="736600" cy="259045"/>
    <xdr:sp macro="" textlink="">
      <xdr:nvSpPr>
        <xdr:cNvPr id="275" name="テキスト ボックス 274"/>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76" name="楕円 275"/>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7" name="テキスト ボックス 276"/>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8" name="楕円 277"/>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9" name="テキスト ボックス 278"/>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80" name="楕円 279"/>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81" name="テキスト ボックス 280"/>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前年度と比較し</a:t>
          </a:r>
          <a:r>
            <a:rPr kumimoji="1" lang="en-US" altLang="ja-JP"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０</a:t>
          </a:r>
          <a:r>
            <a:rPr kumimoji="1" lang="ja-JP" altLang="en-US" sz="1300">
              <a:solidFill>
                <a:sysClr val="windowText" lastClr="000000"/>
              </a:solidFill>
              <a:effectLst/>
              <a:latin typeface="+mn-lt"/>
              <a:ea typeface="+mn-ea"/>
              <a:cs typeface="+mn-cs"/>
            </a:rPr>
            <a:t>となった。</a:t>
          </a:r>
          <a:r>
            <a:rPr kumimoji="1" lang="ja-JP" altLang="ja-JP" sz="1300">
              <a:solidFill>
                <a:sysClr val="windowText" lastClr="000000"/>
              </a:solidFill>
              <a:effectLst/>
              <a:latin typeface="+mn-lt"/>
              <a:ea typeface="+mn-ea"/>
              <a:cs typeface="+mn-cs"/>
            </a:rPr>
            <a:t>類似団体と比較し</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５</a:t>
          </a:r>
          <a:r>
            <a:rPr kumimoji="1" lang="ja-JP" altLang="ja-JP" sz="1300">
              <a:solidFill>
                <a:sysClr val="windowText" lastClr="000000"/>
              </a:solidFill>
              <a:effectLst/>
              <a:latin typeface="+mn-lt"/>
              <a:ea typeface="+mn-ea"/>
              <a:cs typeface="+mn-cs"/>
            </a:rPr>
            <a:t>ポイント高い比率となった。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増加の要因については、令和２年度から下水道事業が公営企業会計となったことから、これまでの事業費等補てんの繰出金を補助費等としたことによる。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補助費等については、補助団体の予算・決算を精査し、適切な補助を行う。</a:t>
          </a:r>
          <a:endParaRPr lang="ja-JP" altLang="ja-JP" sz="13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56787</xdr:rowOff>
    </xdr:from>
    <xdr:to>
      <xdr:col>82</xdr:col>
      <xdr:colOff>107950</xdr:colOff>
      <xdr:row>37</xdr:row>
      <xdr:rowOff>56787</xdr:rowOff>
    </xdr:to>
    <xdr:cxnSp macro="">
      <xdr:nvCxnSpPr>
        <xdr:cNvPr id="316" name="直線コネクタ 315"/>
        <xdr:cNvCxnSpPr/>
      </xdr:nvCxnSpPr>
      <xdr:spPr>
        <a:xfrm>
          <a:off x="15671800" y="6400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56787</xdr:rowOff>
    </xdr:from>
    <xdr:to>
      <xdr:col>78</xdr:col>
      <xdr:colOff>69850</xdr:colOff>
      <xdr:row>37</xdr:row>
      <xdr:rowOff>89444</xdr:rowOff>
    </xdr:to>
    <xdr:cxnSp macro="">
      <xdr:nvCxnSpPr>
        <xdr:cNvPr id="319" name="直線コネクタ 318"/>
        <xdr:cNvCxnSpPr/>
      </xdr:nvCxnSpPr>
      <xdr:spPr>
        <a:xfrm flipV="1">
          <a:off x="14782800" y="64004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91077</xdr:rowOff>
    </xdr:from>
    <xdr:to>
      <xdr:col>73</xdr:col>
      <xdr:colOff>180975</xdr:colOff>
      <xdr:row>37</xdr:row>
      <xdr:rowOff>89444</xdr:rowOff>
    </xdr:to>
    <xdr:cxnSp macro="">
      <xdr:nvCxnSpPr>
        <xdr:cNvPr id="322" name="直線コネクタ 321"/>
        <xdr:cNvCxnSpPr/>
      </xdr:nvCxnSpPr>
      <xdr:spPr>
        <a:xfrm>
          <a:off x="13893800" y="6263277"/>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4" name="テキスト ボックス 323"/>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91077</xdr:rowOff>
    </xdr:from>
    <xdr:to>
      <xdr:col>69</xdr:col>
      <xdr:colOff>92075</xdr:colOff>
      <xdr:row>37</xdr:row>
      <xdr:rowOff>63319</xdr:rowOff>
    </xdr:to>
    <xdr:cxnSp macro="">
      <xdr:nvCxnSpPr>
        <xdr:cNvPr id="325" name="直線コネクタ 324"/>
        <xdr:cNvCxnSpPr/>
      </xdr:nvCxnSpPr>
      <xdr:spPr>
        <a:xfrm flipV="1">
          <a:off x="13004800" y="6263277"/>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5987</xdr:rowOff>
    </xdr:from>
    <xdr:to>
      <xdr:col>82</xdr:col>
      <xdr:colOff>158750</xdr:colOff>
      <xdr:row>37</xdr:row>
      <xdr:rowOff>107587</xdr:rowOff>
    </xdr:to>
    <xdr:sp macro="" textlink="">
      <xdr:nvSpPr>
        <xdr:cNvPr id="335" name="楕円 334"/>
        <xdr:cNvSpPr/>
      </xdr:nvSpPr>
      <xdr:spPr>
        <a:xfrm>
          <a:off x="164592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149514</xdr:rowOff>
    </xdr:from>
    <xdr:ext cx="762000" cy="259045"/>
    <xdr:sp macro="" textlink="">
      <xdr:nvSpPr>
        <xdr:cNvPr id="336" name="補助費等該当値テキスト"/>
        <xdr:cNvSpPr txBox="1"/>
      </xdr:nvSpPr>
      <xdr:spPr>
        <a:xfrm>
          <a:off x="16598900" y="63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5987</xdr:rowOff>
    </xdr:from>
    <xdr:to>
      <xdr:col>78</xdr:col>
      <xdr:colOff>120650</xdr:colOff>
      <xdr:row>37</xdr:row>
      <xdr:rowOff>107587</xdr:rowOff>
    </xdr:to>
    <xdr:sp macro="" textlink="">
      <xdr:nvSpPr>
        <xdr:cNvPr id="337" name="楕円 336"/>
        <xdr:cNvSpPr/>
      </xdr:nvSpPr>
      <xdr:spPr>
        <a:xfrm>
          <a:off x="15621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92364</xdr:rowOff>
    </xdr:from>
    <xdr:ext cx="736600" cy="259045"/>
    <xdr:sp macro="" textlink="">
      <xdr:nvSpPr>
        <xdr:cNvPr id="338" name="テキスト ボックス 337"/>
        <xdr:cNvSpPr txBox="1"/>
      </xdr:nvSpPr>
      <xdr:spPr>
        <a:xfrm>
          <a:off x="15290800" y="64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38644</xdr:rowOff>
    </xdr:from>
    <xdr:to>
      <xdr:col>74</xdr:col>
      <xdr:colOff>31750</xdr:colOff>
      <xdr:row>37</xdr:row>
      <xdr:rowOff>140244</xdr:rowOff>
    </xdr:to>
    <xdr:sp macro="" textlink="">
      <xdr:nvSpPr>
        <xdr:cNvPr id="339" name="楕円 338"/>
        <xdr:cNvSpPr/>
      </xdr:nvSpPr>
      <xdr:spPr>
        <a:xfrm>
          <a:off x="14732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125021</xdr:rowOff>
    </xdr:from>
    <xdr:ext cx="762000" cy="259045"/>
    <xdr:sp macro="" textlink="">
      <xdr:nvSpPr>
        <xdr:cNvPr id="340" name="テキスト ボックス 339"/>
        <xdr:cNvSpPr txBox="1"/>
      </xdr:nvSpPr>
      <xdr:spPr>
        <a:xfrm>
          <a:off x="1440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40277</xdr:rowOff>
    </xdr:from>
    <xdr:to>
      <xdr:col>69</xdr:col>
      <xdr:colOff>142875</xdr:colOff>
      <xdr:row>36</xdr:row>
      <xdr:rowOff>141877</xdr:rowOff>
    </xdr:to>
    <xdr:sp macro="" textlink="">
      <xdr:nvSpPr>
        <xdr:cNvPr id="341" name="楕円 340"/>
        <xdr:cNvSpPr/>
      </xdr:nvSpPr>
      <xdr:spPr>
        <a:xfrm>
          <a:off x="13843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126654</xdr:rowOff>
    </xdr:from>
    <xdr:ext cx="762000" cy="259045"/>
    <xdr:sp macro="" textlink="">
      <xdr:nvSpPr>
        <xdr:cNvPr id="342" name="テキスト ボックス 341"/>
        <xdr:cNvSpPr txBox="1"/>
      </xdr:nvSpPr>
      <xdr:spPr>
        <a:xfrm>
          <a:off x="13512800" y="62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12519</xdr:rowOff>
    </xdr:from>
    <xdr:to>
      <xdr:col>65</xdr:col>
      <xdr:colOff>53975</xdr:colOff>
      <xdr:row>37</xdr:row>
      <xdr:rowOff>114119</xdr:rowOff>
    </xdr:to>
    <xdr:sp macro="" textlink="">
      <xdr:nvSpPr>
        <xdr:cNvPr id="343" name="楕円 342"/>
        <xdr:cNvSpPr/>
      </xdr:nvSpPr>
      <xdr:spPr>
        <a:xfrm>
          <a:off x="12954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98896</xdr:rowOff>
    </xdr:from>
    <xdr:ext cx="762000" cy="259045"/>
    <xdr:sp macro="" textlink="">
      <xdr:nvSpPr>
        <xdr:cNvPr id="344" name="テキスト ボックス 343"/>
        <xdr:cNvSpPr txBox="1"/>
      </xdr:nvSpPr>
      <xdr:spPr>
        <a:xfrm>
          <a:off x="12623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前年度と比較し０．２ポイントの減、類似団体と比較し</a:t>
          </a:r>
          <a:r>
            <a:rPr kumimoji="1" lang="ja-JP" altLang="en-US" sz="1300">
              <a:solidFill>
                <a:sysClr val="windowText" lastClr="000000"/>
              </a:solidFill>
              <a:effectLst/>
              <a:latin typeface="+mn-lt"/>
              <a:ea typeface="+mn-ea"/>
              <a:cs typeface="+mn-cs"/>
            </a:rPr>
            <a:t>６</a:t>
          </a:r>
          <a:r>
            <a:rPr kumimoji="1" lang="ja-JP" altLang="ja-JP" sz="1300">
              <a:solidFill>
                <a:sysClr val="windowText" lastClr="000000"/>
              </a:solidFill>
              <a:effectLst/>
              <a:latin typeface="+mn-lt"/>
              <a:ea typeface="+mn-ea"/>
              <a:cs typeface="+mn-cs"/>
            </a:rPr>
            <a:t>．３ポイント低い比率となっている。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今後、小学校（２校）</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トイレ改修工事など起債が必要な事業があるため、ハード事業の起債を的確に把握し公債費の抑制に努める。</a:t>
          </a:r>
          <a:endParaRPr lang="ja-JP" altLang="ja-JP" sz="13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138430</xdr:rowOff>
    </xdr:to>
    <xdr:cxnSp macro="">
      <xdr:nvCxnSpPr>
        <xdr:cNvPr id="374" name="直線コネクタ 373"/>
        <xdr:cNvCxnSpPr/>
      </xdr:nvCxnSpPr>
      <xdr:spPr>
        <a:xfrm flipV="1">
          <a:off x="3987800" y="129880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147574</xdr:rowOff>
    </xdr:to>
    <xdr:cxnSp macro="">
      <xdr:nvCxnSpPr>
        <xdr:cNvPr id="377" name="直線コネクタ 376"/>
        <xdr:cNvCxnSpPr/>
      </xdr:nvCxnSpPr>
      <xdr:spPr>
        <a:xfrm flipV="1">
          <a:off x="3098800" y="12997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147574</xdr:rowOff>
    </xdr:from>
    <xdr:to>
      <xdr:col>15</xdr:col>
      <xdr:colOff>98425</xdr:colOff>
      <xdr:row>75</xdr:row>
      <xdr:rowOff>156718</xdr:rowOff>
    </xdr:to>
    <xdr:cxnSp macro="">
      <xdr:nvCxnSpPr>
        <xdr:cNvPr id="380" name="直線コネクタ 379"/>
        <xdr:cNvCxnSpPr/>
      </xdr:nvCxnSpPr>
      <xdr:spPr>
        <a:xfrm flipV="1">
          <a:off x="2209800" y="13006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156718</xdr:rowOff>
    </xdr:from>
    <xdr:to>
      <xdr:col>11</xdr:col>
      <xdr:colOff>9525</xdr:colOff>
      <xdr:row>75</xdr:row>
      <xdr:rowOff>161289</xdr:rowOff>
    </xdr:to>
    <xdr:cxnSp macro="">
      <xdr:nvCxnSpPr>
        <xdr:cNvPr id="383" name="直線コネクタ 382"/>
        <xdr:cNvCxnSpPr/>
      </xdr:nvCxnSpPr>
      <xdr:spPr>
        <a:xfrm flipV="1">
          <a:off x="1320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93" name="楕円 392"/>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94" name="公債費該当値テキスト"/>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5" name="楕円 394"/>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6" name="テキスト ボックス 395"/>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96774</xdr:rowOff>
    </xdr:from>
    <xdr:to>
      <xdr:col>15</xdr:col>
      <xdr:colOff>149225</xdr:colOff>
      <xdr:row>76</xdr:row>
      <xdr:rowOff>26924</xdr:rowOff>
    </xdr:to>
    <xdr:sp macro="" textlink="">
      <xdr:nvSpPr>
        <xdr:cNvPr id="397" name="楕円 396"/>
        <xdr:cNvSpPr/>
      </xdr:nvSpPr>
      <xdr:spPr>
        <a:xfrm>
          <a:off x="3048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37101</xdr:rowOff>
    </xdr:from>
    <xdr:ext cx="762000" cy="259045"/>
    <xdr:sp macro="" textlink="">
      <xdr:nvSpPr>
        <xdr:cNvPr id="398" name="テキスト ボックス 397"/>
        <xdr:cNvSpPr txBox="1"/>
      </xdr:nvSpPr>
      <xdr:spPr>
        <a:xfrm>
          <a:off x="2717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105918</xdr:rowOff>
    </xdr:from>
    <xdr:to>
      <xdr:col>11</xdr:col>
      <xdr:colOff>60325</xdr:colOff>
      <xdr:row>76</xdr:row>
      <xdr:rowOff>36069</xdr:rowOff>
    </xdr:to>
    <xdr:sp macro="" textlink="">
      <xdr:nvSpPr>
        <xdr:cNvPr id="399" name="楕円 398"/>
        <xdr:cNvSpPr/>
      </xdr:nvSpPr>
      <xdr:spPr>
        <a:xfrm>
          <a:off x="2159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46245</xdr:rowOff>
    </xdr:from>
    <xdr:ext cx="762000" cy="259045"/>
    <xdr:sp macro="" textlink="">
      <xdr:nvSpPr>
        <xdr:cNvPr id="400" name="テキスト ボックス 399"/>
        <xdr:cNvSpPr txBox="1"/>
      </xdr:nvSpPr>
      <xdr:spPr>
        <a:xfrm>
          <a:off x="1828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401" name="楕円 400"/>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402" name="テキスト ボックス 401"/>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前年度と比較し０．</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減少</a:t>
          </a:r>
          <a:r>
            <a:rPr kumimoji="1" lang="ja-JP" altLang="ja-JP" sz="1300">
              <a:solidFill>
                <a:sysClr val="windowText" lastClr="000000"/>
              </a:solidFill>
              <a:effectLst/>
              <a:latin typeface="+mn-lt"/>
              <a:ea typeface="+mn-ea"/>
              <a:cs typeface="+mn-cs"/>
            </a:rPr>
            <a:t>、類似団体平均と比較し</a:t>
          </a:r>
          <a:r>
            <a:rPr kumimoji="1" lang="ja-JP" altLang="en-US" sz="1300">
              <a:solidFill>
                <a:sysClr val="windowText" lastClr="000000"/>
              </a:solidFill>
              <a:effectLst/>
              <a:latin typeface="+mn-lt"/>
              <a:ea typeface="+mn-ea"/>
              <a:cs typeface="+mn-cs"/>
            </a:rPr>
            <a:t>１．０</a:t>
          </a:r>
          <a:r>
            <a:rPr kumimoji="1" lang="ja-JP" altLang="ja-JP" sz="1300">
              <a:solidFill>
                <a:sysClr val="windowText" lastClr="000000"/>
              </a:solidFill>
              <a:effectLst/>
              <a:latin typeface="+mn-lt"/>
              <a:ea typeface="+mn-ea"/>
              <a:cs typeface="+mn-cs"/>
            </a:rPr>
            <a:t>ポイント低い比率となった。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要因として、物件費の経常収支比率が増加したことによるが、人件費や扶助費が増加傾向にあることから、引き続き、経常収支比率抑制に努める。</a:t>
          </a:r>
          <a:endParaRPr lang="ja-JP" altLang="ja-JP" sz="13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76</xdr:row>
      <xdr:rowOff>131572</xdr:rowOff>
    </xdr:to>
    <xdr:cxnSp macro="">
      <xdr:nvCxnSpPr>
        <xdr:cNvPr id="433" name="直線コネクタ 432"/>
        <xdr:cNvCxnSpPr/>
      </xdr:nvCxnSpPr>
      <xdr:spPr>
        <a:xfrm flipV="1">
          <a:off x="15671800" y="131434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76</xdr:row>
      <xdr:rowOff>131572</xdr:rowOff>
    </xdr:to>
    <xdr:cxnSp macro="">
      <xdr:nvCxnSpPr>
        <xdr:cNvPr id="436" name="直線コネクタ 435"/>
        <xdr:cNvCxnSpPr/>
      </xdr:nvCxnSpPr>
      <xdr:spPr>
        <a:xfrm>
          <a:off x="14782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78</xdr:row>
      <xdr:rowOff>58420</xdr:rowOff>
    </xdr:to>
    <xdr:cxnSp macro="">
      <xdr:nvCxnSpPr>
        <xdr:cNvPr id="439" name="直線コネクタ 438"/>
        <xdr:cNvCxnSpPr/>
      </xdr:nvCxnSpPr>
      <xdr:spPr>
        <a:xfrm flipV="1">
          <a:off x="13893800" y="1315262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28702</xdr:rowOff>
    </xdr:to>
    <xdr:cxnSp macro="">
      <xdr:nvCxnSpPr>
        <xdr:cNvPr id="442" name="直線コネクタ 441"/>
        <xdr:cNvCxnSpPr/>
      </xdr:nvCxnSpPr>
      <xdr:spPr>
        <a:xfrm flipV="1">
          <a:off x="13004800" y="1343152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52" name="楕円 451"/>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79011</xdr:rowOff>
    </xdr:from>
    <xdr:ext cx="762000" cy="259045"/>
    <xdr:sp macro="" textlink="">
      <xdr:nvSpPr>
        <xdr:cNvPr id="453" name="公債費以外該当値テキスト"/>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54" name="楕円 453"/>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167149</xdr:rowOff>
    </xdr:from>
    <xdr:ext cx="736600" cy="259045"/>
    <xdr:sp macro="" textlink="">
      <xdr:nvSpPr>
        <xdr:cNvPr id="455" name="テキスト ボックス 454"/>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56" name="楕円 455"/>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57" name="テキスト ボックス 456"/>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8" name="楕円 457"/>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9" name="テキスト ボックス 458"/>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60" name="楕円 459"/>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61" name="テキスト ボックス 460"/>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39484</xdr:rowOff>
    </xdr:from>
    <xdr:to>
      <xdr:col>29</xdr:col>
      <xdr:colOff>127000</xdr:colOff>
      <xdr:row>18</xdr:row>
      <xdr:rowOff>51740</xdr:rowOff>
    </xdr:to>
    <xdr:cxnSp macro="">
      <xdr:nvCxnSpPr>
        <xdr:cNvPr id="50" name="直線コネクタ 49"/>
        <xdr:cNvCxnSpPr/>
      </xdr:nvCxnSpPr>
      <xdr:spPr bwMode="auto">
        <a:xfrm flipV="1">
          <a:off x="5003800" y="3173209"/>
          <a:ext cx="647700" cy="12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51740</xdr:rowOff>
    </xdr:from>
    <xdr:to>
      <xdr:col>26</xdr:col>
      <xdr:colOff>50800</xdr:colOff>
      <xdr:row>18</xdr:row>
      <xdr:rowOff>94450</xdr:rowOff>
    </xdr:to>
    <xdr:cxnSp macro="">
      <xdr:nvCxnSpPr>
        <xdr:cNvPr id="53" name="直線コネクタ 52"/>
        <xdr:cNvCxnSpPr/>
      </xdr:nvCxnSpPr>
      <xdr:spPr bwMode="auto">
        <a:xfrm flipV="1">
          <a:off x="4305300" y="3185465"/>
          <a:ext cx="698500" cy="4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94450</xdr:rowOff>
    </xdr:from>
    <xdr:to>
      <xdr:col>22</xdr:col>
      <xdr:colOff>114300</xdr:colOff>
      <xdr:row>18</xdr:row>
      <xdr:rowOff>125552</xdr:rowOff>
    </xdr:to>
    <xdr:cxnSp macro="">
      <xdr:nvCxnSpPr>
        <xdr:cNvPr id="56" name="直線コネクタ 55"/>
        <xdr:cNvCxnSpPr/>
      </xdr:nvCxnSpPr>
      <xdr:spPr bwMode="auto">
        <a:xfrm flipV="1">
          <a:off x="3606800" y="3228175"/>
          <a:ext cx="698500" cy="3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125552</xdr:rowOff>
    </xdr:from>
    <xdr:to>
      <xdr:col>18</xdr:col>
      <xdr:colOff>177800</xdr:colOff>
      <xdr:row>18</xdr:row>
      <xdr:rowOff>143675</xdr:rowOff>
    </xdr:to>
    <xdr:cxnSp macro="">
      <xdr:nvCxnSpPr>
        <xdr:cNvPr id="59" name="直線コネクタ 58"/>
        <xdr:cNvCxnSpPr/>
      </xdr:nvCxnSpPr>
      <xdr:spPr bwMode="auto">
        <a:xfrm flipV="1">
          <a:off x="2908300" y="3259277"/>
          <a:ext cx="698500" cy="18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160134</xdr:rowOff>
    </xdr:from>
    <xdr:to>
      <xdr:col>29</xdr:col>
      <xdr:colOff>177800</xdr:colOff>
      <xdr:row>18</xdr:row>
      <xdr:rowOff>90284</xdr:rowOff>
    </xdr:to>
    <xdr:sp macro="" textlink="">
      <xdr:nvSpPr>
        <xdr:cNvPr id="69" name="楕円 68"/>
        <xdr:cNvSpPr/>
      </xdr:nvSpPr>
      <xdr:spPr bwMode="auto">
        <a:xfrm>
          <a:off x="5600700" y="3122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132211</xdr:rowOff>
    </xdr:from>
    <xdr:ext cx="762000" cy="259045"/>
    <xdr:sp macro="" textlink="">
      <xdr:nvSpPr>
        <xdr:cNvPr id="70" name="人口1人当たり決算額の推移該当値テキスト130"/>
        <xdr:cNvSpPr txBox="1"/>
      </xdr:nvSpPr>
      <xdr:spPr>
        <a:xfrm>
          <a:off x="5740400" y="309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940</xdr:rowOff>
    </xdr:from>
    <xdr:to>
      <xdr:col>26</xdr:col>
      <xdr:colOff>101600</xdr:colOff>
      <xdr:row>18</xdr:row>
      <xdr:rowOff>102540</xdr:rowOff>
    </xdr:to>
    <xdr:sp macro="" textlink="">
      <xdr:nvSpPr>
        <xdr:cNvPr id="71" name="楕円 70"/>
        <xdr:cNvSpPr/>
      </xdr:nvSpPr>
      <xdr:spPr bwMode="auto">
        <a:xfrm>
          <a:off x="4953000" y="313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87317</xdr:rowOff>
    </xdr:from>
    <xdr:ext cx="736600" cy="259045"/>
    <xdr:sp macro="" textlink="">
      <xdr:nvSpPr>
        <xdr:cNvPr id="72" name="テキスト ボックス 71"/>
        <xdr:cNvSpPr txBox="1"/>
      </xdr:nvSpPr>
      <xdr:spPr>
        <a:xfrm>
          <a:off x="4622800" y="322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43650</xdr:rowOff>
    </xdr:from>
    <xdr:to>
      <xdr:col>22</xdr:col>
      <xdr:colOff>165100</xdr:colOff>
      <xdr:row>18</xdr:row>
      <xdr:rowOff>145250</xdr:rowOff>
    </xdr:to>
    <xdr:sp macro="" textlink="">
      <xdr:nvSpPr>
        <xdr:cNvPr id="73" name="楕円 72"/>
        <xdr:cNvSpPr/>
      </xdr:nvSpPr>
      <xdr:spPr bwMode="auto">
        <a:xfrm>
          <a:off x="4254500" y="317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130027</xdr:rowOff>
    </xdr:from>
    <xdr:ext cx="762000" cy="259045"/>
    <xdr:sp macro="" textlink="">
      <xdr:nvSpPr>
        <xdr:cNvPr id="74" name="テキスト ボックス 73"/>
        <xdr:cNvSpPr txBox="1"/>
      </xdr:nvSpPr>
      <xdr:spPr>
        <a:xfrm>
          <a:off x="3924300" y="32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74752</xdr:rowOff>
    </xdr:from>
    <xdr:to>
      <xdr:col>19</xdr:col>
      <xdr:colOff>38100</xdr:colOff>
      <xdr:row>19</xdr:row>
      <xdr:rowOff>4902</xdr:rowOff>
    </xdr:to>
    <xdr:sp macro="" textlink="">
      <xdr:nvSpPr>
        <xdr:cNvPr id="75" name="楕円 74"/>
        <xdr:cNvSpPr/>
      </xdr:nvSpPr>
      <xdr:spPr bwMode="auto">
        <a:xfrm>
          <a:off x="3556000" y="320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161129</xdr:rowOff>
    </xdr:from>
    <xdr:ext cx="762000" cy="259045"/>
    <xdr:sp macro="" textlink="">
      <xdr:nvSpPr>
        <xdr:cNvPr id="76" name="テキスト ボックス 75"/>
        <xdr:cNvSpPr txBox="1"/>
      </xdr:nvSpPr>
      <xdr:spPr>
        <a:xfrm>
          <a:off x="3225800" y="329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92875</xdr:rowOff>
    </xdr:from>
    <xdr:to>
      <xdr:col>15</xdr:col>
      <xdr:colOff>101600</xdr:colOff>
      <xdr:row>19</xdr:row>
      <xdr:rowOff>23025</xdr:rowOff>
    </xdr:to>
    <xdr:sp macro="" textlink="">
      <xdr:nvSpPr>
        <xdr:cNvPr id="77" name="楕円 76"/>
        <xdr:cNvSpPr/>
      </xdr:nvSpPr>
      <xdr:spPr bwMode="auto">
        <a:xfrm>
          <a:off x="2857500" y="322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7802</xdr:rowOff>
    </xdr:from>
    <xdr:ext cx="762000" cy="259045"/>
    <xdr:sp macro="" textlink="">
      <xdr:nvSpPr>
        <xdr:cNvPr id="78" name="テキスト ボックス 77"/>
        <xdr:cNvSpPr txBox="1"/>
      </xdr:nvSpPr>
      <xdr:spPr>
        <a:xfrm>
          <a:off x="2527300" y="33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42578</xdr:rowOff>
    </xdr:from>
    <xdr:to>
      <xdr:col>29</xdr:col>
      <xdr:colOff>127000</xdr:colOff>
      <xdr:row>37</xdr:row>
      <xdr:rowOff>51516</xdr:rowOff>
    </xdr:to>
    <xdr:cxnSp macro="">
      <xdr:nvCxnSpPr>
        <xdr:cNvPr id="110" name="直線コネクタ 109"/>
        <xdr:cNvCxnSpPr/>
      </xdr:nvCxnSpPr>
      <xdr:spPr bwMode="auto">
        <a:xfrm flipV="1">
          <a:off x="5003800" y="7167278"/>
          <a:ext cx="647700" cy="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51516</xdr:rowOff>
    </xdr:from>
    <xdr:to>
      <xdr:col>26</xdr:col>
      <xdr:colOff>50800</xdr:colOff>
      <xdr:row>37</xdr:row>
      <xdr:rowOff>73576</xdr:rowOff>
    </xdr:to>
    <xdr:cxnSp macro="">
      <xdr:nvCxnSpPr>
        <xdr:cNvPr id="113" name="直線コネクタ 112"/>
        <xdr:cNvCxnSpPr/>
      </xdr:nvCxnSpPr>
      <xdr:spPr bwMode="auto">
        <a:xfrm flipV="1">
          <a:off x="4305300" y="7176216"/>
          <a:ext cx="698500" cy="2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73576</xdr:rowOff>
    </xdr:from>
    <xdr:to>
      <xdr:col>22</xdr:col>
      <xdr:colOff>114300</xdr:colOff>
      <xdr:row>37</xdr:row>
      <xdr:rowOff>85578</xdr:rowOff>
    </xdr:to>
    <xdr:cxnSp macro="">
      <xdr:nvCxnSpPr>
        <xdr:cNvPr id="116" name="直線コネクタ 115"/>
        <xdr:cNvCxnSpPr/>
      </xdr:nvCxnSpPr>
      <xdr:spPr bwMode="auto">
        <a:xfrm flipV="1">
          <a:off x="3606800" y="7198276"/>
          <a:ext cx="698500" cy="1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85578</xdr:rowOff>
    </xdr:from>
    <xdr:to>
      <xdr:col>18</xdr:col>
      <xdr:colOff>177800</xdr:colOff>
      <xdr:row>37</xdr:row>
      <xdr:rowOff>98059</xdr:rowOff>
    </xdr:to>
    <xdr:cxnSp macro="">
      <xdr:nvCxnSpPr>
        <xdr:cNvPr id="119" name="直線コネクタ 118"/>
        <xdr:cNvCxnSpPr/>
      </xdr:nvCxnSpPr>
      <xdr:spPr bwMode="auto">
        <a:xfrm flipV="1">
          <a:off x="2908300" y="7210278"/>
          <a:ext cx="698500" cy="12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163228</xdr:rowOff>
    </xdr:from>
    <xdr:to>
      <xdr:col>29</xdr:col>
      <xdr:colOff>177800</xdr:colOff>
      <xdr:row>37</xdr:row>
      <xdr:rowOff>93378</xdr:rowOff>
    </xdr:to>
    <xdr:sp macro="" textlink="">
      <xdr:nvSpPr>
        <xdr:cNvPr id="129" name="楕円 128"/>
        <xdr:cNvSpPr/>
      </xdr:nvSpPr>
      <xdr:spPr bwMode="auto">
        <a:xfrm>
          <a:off x="5600700" y="711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135305</xdr:rowOff>
    </xdr:from>
    <xdr:ext cx="762000" cy="259045"/>
    <xdr:sp macro="" textlink="">
      <xdr:nvSpPr>
        <xdr:cNvPr id="130" name="人口1人当たり決算額の推移該当値テキスト445"/>
        <xdr:cNvSpPr txBox="1"/>
      </xdr:nvSpPr>
      <xdr:spPr>
        <a:xfrm>
          <a:off x="5740400" y="708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716</xdr:rowOff>
    </xdr:from>
    <xdr:to>
      <xdr:col>26</xdr:col>
      <xdr:colOff>101600</xdr:colOff>
      <xdr:row>37</xdr:row>
      <xdr:rowOff>102316</xdr:rowOff>
    </xdr:to>
    <xdr:sp macro="" textlink="">
      <xdr:nvSpPr>
        <xdr:cNvPr id="131" name="楕円 130"/>
        <xdr:cNvSpPr/>
      </xdr:nvSpPr>
      <xdr:spPr bwMode="auto">
        <a:xfrm>
          <a:off x="4953000" y="7125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87093</xdr:rowOff>
    </xdr:from>
    <xdr:ext cx="736600" cy="259045"/>
    <xdr:sp macro="" textlink="">
      <xdr:nvSpPr>
        <xdr:cNvPr id="132" name="テキスト ボックス 131"/>
        <xdr:cNvSpPr txBox="1"/>
      </xdr:nvSpPr>
      <xdr:spPr>
        <a:xfrm>
          <a:off x="4622800" y="721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22776</xdr:rowOff>
    </xdr:from>
    <xdr:to>
      <xdr:col>22</xdr:col>
      <xdr:colOff>165100</xdr:colOff>
      <xdr:row>37</xdr:row>
      <xdr:rowOff>124376</xdr:rowOff>
    </xdr:to>
    <xdr:sp macro="" textlink="">
      <xdr:nvSpPr>
        <xdr:cNvPr id="133" name="楕円 132"/>
        <xdr:cNvSpPr/>
      </xdr:nvSpPr>
      <xdr:spPr bwMode="auto">
        <a:xfrm>
          <a:off x="4254500" y="7147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109153</xdr:rowOff>
    </xdr:from>
    <xdr:ext cx="762000" cy="259045"/>
    <xdr:sp macro="" textlink="">
      <xdr:nvSpPr>
        <xdr:cNvPr id="134" name="テキスト ボックス 133"/>
        <xdr:cNvSpPr txBox="1"/>
      </xdr:nvSpPr>
      <xdr:spPr>
        <a:xfrm>
          <a:off x="3924300" y="723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34778</xdr:rowOff>
    </xdr:from>
    <xdr:to>
      <xdr:col>19</xdr:col>
      <xdr:colOff>38100</xdr:colOff>
      <xdr:row>37</xdr:row>
      <xdr:rowOff>136378</xdr:rowOff>
    </xdr:to>
    <xdr:sp macro="" textlink="">
      <xdr:nvSpPr>
        <xdr:cNvPr id="135" name="楕円 134"/>
        <xdr:cNvSpPr/>
      </xdr:nvSpPr>
      <xdr:spPr bwMode="auto">
        <a:xfrm>
          <a:off x="3556000" y="7159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121155</xdr:rowOff>
    </xdr:from>
    <xdr:ext cx="762000" cy="259045"/>
    <xdr:sp macro="" textlink="">
      <xdr:nvSpPr>
        <xdr:cNvPr id="136" name="テキスト ボックス 135"/>
        <xdr:cNvSpPr txBox="1"/>
      </xdr:nvSpPr>
      <xdr:spPr>
        <a:xfrm>
          <a:off x="3225800" y="724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47259</xdr:rowOff>
    </xdr:from>
    <xdr:to>
      <xdr:col>15</xdr:col>
      <xdr:colOff>101600</xdr:colOff>
      <xdr:row>37</xdr:row>
      <xdr:rowOff>148859</xdr:rowOff>
    </xdr:to>
    <xdr:sp macro="" textlink="">
      <xdr:nvSpPr>
        <xdr:cNvPr id="137" name="楕円 136"/>
        <xdr:cNvSpPr/>
      </xdr:nvSpPr>
      <xdr:spPr bwMode="auto">
        <a:xfrm>
          <a:off x="2857500" y="717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133636</xdr:rowOff>
    </xdr:from>
    <xdr:ext cx="762000" cy="259045"/>
    <xdr:sp macro="" textlink="">
      <xdr:nvSpPr>
        <xdr:cNvPr id="138" name="テキスト ボックス 137"/>
        <xdr:cNvSpPr txBox="1"/>
      </xdr:nvSpPr>
      <xdr:spPr>
        <a:xfrm>
          <a:off x="2527300" y="725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17,936
17,542
11.54
9,256,284
8,819,650
417,756
4,636,238
4,978,030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32744</xdr:rowOff>
    </xdr:from>
    <xdr:to>
      <xdr:col>24</xdr:col>
      <xdr:colOff>63500</xdr:colOff>
      <xdr:row>36</xdr:row>
      <xdr:rowOff>35101</xdr:rowOff>
    </xdr:to>
    <xdr:cxnSp macro="">
      <xdr:nvCxnSpPr>
        <xdr:cNvPr id="65" name="直線コネクタ 64"/>
        <xdr:cNvCxnSpPr/>
      </xdr:nvCxnSpPr>
      <xdr:spPr>
        <a:xfrm flipV="1">
          <a:off x="3797300" y="6204944"/>
          <a:ext cx="838200" cy="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35101</xdr:rowOff>
    </xdr:from>
    <xdr:to>
      <xdr:col>19</xdr:col>
      <xdr:colOff>177800</xdr:colOff>
      <xdr:row>36</xdr:row>
      <xdr:rowOff>82421</xdr:rowOff>
    </xdr:to>
    <xdr:cxnSp macro="">
      <xdr:nvCxnSpPr>
        <xdr:cNvPr id="68" name="直線コネクタ 67"/>
        <xdr:cNvCxnSpPr/>
      </xdr:nvCxnSpPr>
      <xdr:spPr>
        <a:xfrm flipV="1">
          <a:off x="2908300" y="6207301"/>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82421</xdr:rowOff>
    </xdr:from>
    <xdr:to>
      <xdr:col>15</xdr:col>
      <xdr:colOff>50800</xdr:colOff>
      <xdr:row>37</xdr:row>
      <xdr:rowOff>35501</xdr:rowOff>
    </xdr:to>
    <xdr:cxnSp macro="">
      <xdr:nvCxnSpPr>
        <xdr:cNvPr id="71" name="直線コネクタ 70"/>
        <xdr:cNvCxnSpPr/>
      </xdr:nvCxnSpPr>
      <xdr:spPr>
        <a:xfrm flipV="1">
          <a:off x="2019300" y="6254621"/>
          <a:ext cx="889000" cy="12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35501</xdr:rowOff>
    </xdr:from>
    <xdr:to>
      <xdr:col>10</xdr:col>
      <xdr:colOff>114300</xdr:colOff>
      <xdr:row>37</xdr:row>
      <xdr:rowOff>53832</xdr:rowOff>
    </xdr:to>
    <xdr:cxnSp macro="">
      <xdr:nvCxnSpPr>
        <xdr:cNvPr id="74" name="直線コネクタ 73"/>
        <xdr:cNvCxnSpPr/>
      </xdr:nvCxnSpPr>
      <xdr:spPr>
        <a:xfrm flipV="1">
          <a:off x="1130300" y="6379151"/>
          <a:ext cx="889000" cy="1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153394</xdr:rowOff>
    </xdr:from>
    <xdr:to>
      <xdr:col>24</xdr:col>
      <xdr:colOff>114300</xdr:colOff>
      <xdr:row>36</xdr:row>
      <xdr:rowOff>83544</xdr:rowOff>
    </xdr:to>
    <xdr:sp macro="" textlink="">
      <xdr:nvSpPr>
        <xdr:cNvPr id="84" name="楕円 83"/>
        <xdr:cNvSpPr/>
      </xdr:nvSpPr>
      <xdr:spPr>
        <a:xfrm>
          <a:off x="4584700" y="615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131821</xdr:rowOff>
    </xdr:from>
    <xdr:ext cx="534377" cy="259045"/>
    <xdr:sp macro="" textlink="">
      <xdr:nvSpPr>
        <xdr:cNvPr id="85" name="人件費該当値テキスト"/>
        <xdr:cNvSpPr txBox="1"/>
      </xdr:nvSpPr>
      <xdr:spPr>
        <a:xfrm>
          <a:off x="4686300" y="613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155751</xdr:rowOff>
    </xdr:from>
    <xdr:to>
      <xdr:col>20</xdr:col>
      <xdr:colOff>38100</xdr:colOff>
      <xdr:row>36</xdr:row>
      <xdr:rowOff>85901</xdr:rowOff>
    </xdr:to>
    <xdr:sp macro="" textlink="">
      <xdr:nvSpPr>
        <xdr:cNvPr id="86" name="楕円 85"/>
        <xdr:cNvSpPr/>
      </xdr:nvSpPr>
      <xdr:spPr>
        <a:xfrm>
          <a:off x="3746500" y="61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77028</xdr:rowOff>
    </xdr:from>
    <xdr:ext cx="534377" cy="259045"/>
    <xdr:sp macro="" textlink="">
      <xdr:nvSpPr>
        <xdr:cNvPr id="87" name="テキスト ボックス 86"/>
        <xdr:cNvSpPr txBox="1"/>
      </xdr:nvSpPr>
      <xdr:spPr>
        <a:xfrm>
          <a:off x="3530111" y="624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31621</xdr:rowOff>
    </xdr:from>
    <xdr:to>
      <xdr:col>15</xdr:col>
      <xdr:colOff>101600</xdr:colOff>
      <xdr:row>36</xdr:row>
      <xdr:rowOff>133221</xdr:rowOff>
    </xdr:to>
    <xdr:sp macro="" textlink="">
      <xdr:nvSpPr>
        <xdr:cNvPr id="88" name="楕円 87"/>
        <xdr:cNvSpPr/>
      </xdr:nvSpPr>
      <xdr:spPr>
        <a:xfrm>
          <a:off x="2857500" y="62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124348</xdr:rowOff>
    </xdr:from>
    <xdr:ext cx="534377" cy="259045"/>
    <xdr:sp macro="" textlink="">
      <xdr:nvSpPr>
        <xdr:cNvPr id="89" name="テキスト ボックス 88"/>
        <xdr:cNvSpPr txBox="1"/>
      </xdr:nvSpPr>
      <xdr:spPr>
        <a:xfrm>
          <a:off x="2641111" y="62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156151</xdr:rowOff>
    </xdr:from>
    <xdr:to>
      <xdr:col>10</xdr:col>
      <xdr:colOff>165100</xdr:colOff>
      <xdr:row>37</xdr:row>
      <xdr:rowOff>86301</xdr:rowOff>
    </xdr:to>
    <xdr:sp macro="" textlink="">
      <xdr:nvSpPr>
        <xdr:cNvPr id="90" name="楕円 89"/>
        <xdr:cNvSpPr/>
      </xdr:nvSpPr>
      <xdr:spPr>
        <a:xfrm>
          <a:off x="1968500" y="63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77428</xdr:rowOff>
    </xdr:from>
    <xdr:ext cx="534377" cy="259045"/>
    <xdr:sp macro="" textlink="">
      <xdr:nvSpPr>
        <xdr:cNvPr id="91" name="テキスト ボックス 90"/>
        <xdr:cNvSpPr txBox="1"/>
      </xdr:nvSpPr>
      <xdr:spPr>
        <a:xfrm>
          <a:off x="1752111" y="64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3032</xdr:rowOff>
    </xdr:from>
    <xdr:to>
      <xdr:col>6</xdr:col>
      <xdr:colOff>38100</xdr:colOff>
      <xdr:row>37</xdr:row>
      <xdr:rowOff>104632</xdr:rowOff>
    </xdr:to>
    <xdr:sp macro="" textlink="">
      <xdr:nvSpPr>
        <xdr:cNvPr id="92" name="楕円 91"/>
        <xdr:cNvSpPr/>
      </xdr:nvSpPr>
      <xdr:spPr>
        <a:xfrm>
          <a:off x="1079500" y="634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95759</xdr:rowOff>
    </xdr:from>
    <xdr:ext cx="534377" cy="259045"/>
    <xdr:sp macro="" textlink="">
      <xdr:nvSpPr>
        <xdr:cNvPr id="93" name="テキスト ボックス 92"/>
        <xdr:cNvSpPr txBox="1"/>
      </xdr:nvSpPr>
      <xdr:spPr>
        <a:xfrm>
          <a:off x="863111" y="643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89167</xdr:rowOff>
    </xdr:from>
    <xdr:to>
      <xdr:col>24</xdr:col>
      <xdr:colOff>63500</xdr:colOff>
      <xdr:row>56</xdr:row>
      <xdr:rowOff>163246</xdr:rowOff>
    </xdr:to>
    <xdr:cxnSp macro="">
      <xdr:nvCxnSpPr>
        <xdr:cNvPr id="123" name="直線コネクタ 122"/>
        <xdr:cNvCxnSpPr/>
      </xdr:nvCxnSpPr>
      <xdr:spPr>
        <a:xfrm>
          <a:off x="3797300" y="9690367"/>
          <a:ext cx="838200" cy="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1778</xdr:rowOff>
    </xdr:from>
    <xdr:to>
      <xdr:col>19</xdr:col>
      <xdr:colOff>177800</xdr:colOff>
      <xdr:row>56</xdr:row>
      <xdr:rowOff>89167</xdr:rowOff>
    </xdr:to>
    <xdr:cxnSp macro="">
      <xdr:nvCxnSpPr>
        <xdr:cNvPr id="126" name="直線コネクタ 125"/>
        <xdr:cNvCxnSpPr/>
      </xdr:nvCxnSpPr>
      <xdr:spPr>
        <a:xfrm>
          <a:off x="2908300" y="9602978"/>
          <a:ext cx="889000" cy="8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1778</xdr:rowOff>
    </xdr:from>
    <xdr:to>
      <xdr:col>15</xdr:col>
      <xdr:colOff>50800</xdr:colOff>
      <xdr:row>58</xdr:row>
      <xdr:rowOff>6629</xdr:rowOff>
    </xdr:to>
    <xdr:cxnSp macro="">
      <xdr:nvCxnSpPr>
        <xdr:cNvPr id="129" name="直線コネクタ 128"/>
        <xdr:cNvCxnSpPr/>
      </xdr:nvCxnSpPr>
      <xdr:spPr>
        <a:xfrm flipV="1">
          <a:off x="2019300" y="9602978"/>
          <a:ext cx="889000" cy="34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6629</xdr:rowOff>
    </xdr:from>
    <xdr:to>
      <xdr:col>10</xdr:col>
      <xdr:colOff>114300</xdr:colOff>
      <xdr:row>58</xdr:row>
      <xdr:rowOff>17183</xdr:rowOff>
    </xdr:to>
    <xdr:cxnSp macro="">
      <xdr:nvCxnSpPr>
        <xdr:cNvPr id="132" name="直線コネクタ 131"/>
        <xdr:cNvCxnSpPr/>
      </xdr:nvCxnSpPr>
      <xdr:spPr>
        <a:xfrm flipV="1">
          <a:off x="1130300" y="9950729"/>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112446</xdr:rowOff>
    </xdr:from>
    <xdr:to>
      <xdr:col>24</xdr:col>
      <xdr:colOff>114300</xdr:colOff>
      <xdr:row>57</xdr:row>
      <xdr:rowOff>42596</xdr:rowOff>
    </xdr:to>
    <xdr:sp macro="" textlink="">
      <xdr:nvSpPr>
        <xdr:cNvPr id="142" name="楕円 141"/>
        <xdr:cNvSpPr/>
      </xdr:nvSpPr>
      <xdr:spPr>
        <a:xfrm>
          <a:off x="4584700" y="97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90873</xdr:rowOff>
    </xdr:from>
    <xdr:ext cx="534377" cy="259045"/>
    <xdr:sp macro="" textlink="">
      <xdr:nvSpPr>
        <xdr:cNvPr id="143" name="物件費該当値テキスト"/>
        <xdr:cNvSpPr txBox="1"/>
      </xdr:nvSpPr>
      <xdr:spPr>
        <a:xfrm>
          <a:off x="4686300" y="96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38367</xdr:rowOff>
    </xdr:from>
    <xdr:to>
      <xdr:col>20</xdr:col>
      <xdr:colOff>38100</xdr:colOff>
      <xdr:row>56</xdr:row>
      <xdr:rowOff>139967</xdr:rowOff>
    </xdr:to>
    <xdr:sp macro="" textlink="">
      <xdr:nvSpPr>
        <xdr:cNvPr id="144" name="楕円 143"/>
        <xdr:cNvSpPr/>
      </xdr:nvSpPr>
      <xdr:spPr>
        <a:xfrm>
          <a:off x="3746500" y="96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156494</xdr:rowOff>
    </xdr:from>
    <xdr:ext cx="534377" cy="259045"/>
    <xdr:sp macro="" textlink="">
      <xdr:nvSpPr>
        <xdr:cNvPr id="145" name="テキスト ボックス 144"/>
        <xdr:cNvSpPr txBox="1"/>
      </xdr:nvSpPr>
      <xdr:spPr>
        <a:xfrm>
          <a:off x="3530111" y="941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122428</xdr:rowOff>
    </xdr:from>
    <xdr:to>
      <xdr:col>15</xdr:col>
      <xdr:colOff>101600</xdr:colOff>
      <xdr:row>56</xdr:row>
      <xdr:rowOff>52578</xdr:rowOff>
    </xdr:to>
    <xdr:sp macro="" textlink="">
      <xdr:nvSpPr>
        <xdr:cNvPr id="146" name="楕円 145"/>
        <xdr:cNvSpPr/>
      </xdr:nvSpPr>
      <xdr:spPr>
        <a:xfrm>
          <a:off x="2857500" y="95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69105</xdr:rowOff>
    </xdr:from>
    <xdr:ext cx="599010" cy="259045"/>
    <xdr:sp macro="" textlink="">
      <xdr:nvSpPr>
        <xdr:cNvPr id="147" name="テキスト ボックス 146"/>
        <xdr:cNvSpPr txBox="1"/>
      </xdr:nvSpPr>
      <xdr:spPr>
        <a:xfrm>
          <a:off x="2608795" y="932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127279</xdr:rowOff>
    </xdr:from>
    <xdr:to>
      <xdr:col>10</xdr:col>
      <xdr:colOff>165100</xdr:colOff>
      <xdr:row>58</xdr:row>
      <xdr:rowOff>57429</xdr:rowOff>
    </xdr:to>
    <xdr:sp macro="" textlink="">
      <xdr:nvSpPr>
        <xdr:cNvPr id="148" name="楕円 147"/>
        <xdr:cNvSpPr/>
      </xdr:nvSpPr>
      <xdr:spPr>
        <a:xfrm>
          <a:off x="1968500" y="98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48556</xdr:rowOff>
    </xdr:from>
    <xdr:ext cx="534377" cy="259045"/>
    <xdr:sp macro="" textlink="">
      <xdr:nvSpPr>
        <xdr:cNvPr id="149" name="テキスト ボックス 148"/>
        <xdr:cNvSpPr txBox="1"/>
      </xdr:nvSpPr>
      <xdr:spPr>
        <a:xfrm>
          <a:off x="1752111" y="99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137833</xdr:rowOff>
    </xdr:from>
    <xdr:to>
      <xdr:col>6</xdr:col>
      <xdr:colOff>38100</xdr:colOff>
      <xdr:row>58</xdr:row>
      <xdr:rowOff>67983</xdr:rowOff>
    </xdr:to>
    <xdr:sp macro="" textlink="">
      <xdr:nvSpPr>
        <xdr:cNvPr id="150" name="楕円 149"/>
        <xdr:cNvSpPr/>
      </xdr:nvSpPr>
      <xdr:spPr>
        <a:xfrm>
          <a:off x="1079500" y="991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59110</xdr:rowOff>
    </xdr:from>
    <xdr:ext cx="534377" cy="259045"/>
    <xdr:sp macro="" textlink="">
      <xdr:nvSpPr>
        <xdr:cNvPr id="151" name="テキスト ボックス 150"/>
        <xdr:cNvSpPr txBox="1"/>
      </xdr:nvSpPr>
      <xdr:spPr>
        <a:xfrm>
          <a:off x="863111" y="1000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85865</xdr:rowOff>
    </xdr:from>
    <xdr:to>
      <xdr:col>24</xdr:col>
      <xdr:colOff>63500</xdr:colOff>
      <xdr:row>78</xdr:row>
      <xdr:rowOff>87671</xdr:rowOff>
    </xdr:to>
    <xdr:cxnSp macro="">
      <xdr:nvCxnSpPr>
        <xdr:cNvPr id="178" name="直線コネクタ 177"/>
        <xdr:cNvCxnSpPr/>
      </xdr:nvCxnSpPr>
      <xdr:spPr>
        <a:xfrm flipV="1">
          <a:off x="3797300" y="13458965"/>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87671</xdr:rowOff>
    </xdr:from>
    <xdr:to>
      <xdr:col>19</xdr:col>
      <xdr:colOff>177800</xdr:colOff>
      <xdr:row>78</xdr:row>
      <xdr:rowOff>93889</xdr:rowOff>
    </xdr:to>
    <xdr:cxnSp macro="">
      <xdr:nvCxnSpPr>
        <xdr:cNvPr id="181" name="直線コネクタ 180"/>
        <xdr:cNvCxnSpPr/>
      </xdr:nvCxnSpPr>
      <xdr:spPr>
        <a:xfrm flipV="1">
          <a:off x="2908300" y="13460771"/>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91923</xdr:rowOff>
    </xdr:from>
    <xdr:to>
      <xdr:col>15</xdr:col>
      <xdr:colOff>50800</xdr:colOff>
      <xdr:row>78</xdr:row>
      <xdr:rowOff>93889</xdr:rowOff>
    </xdr:to>
    <xdr:cxnSp macro="">
      <xdr:nvCxnSpPr>
        <xdr:cNvPr id="184" name="直線コネクタ 183"/>
        <xdr:cNvCxnSpPr/>
      </xdr:nvCxnSpPr>
      <xdr:spPr>
        <a:xfrm>
          <a:off x="2019300" y="13465023"/>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87396</xdr:rowOff>
    </xdr:from>
    <xdr:to>
      <xdr:col>10</xdr:col>
      <xdr:colOff>114300</xdr:colOff>
      <xdr:row>78</xdr:row>
      <xdr:rowOff>91923</xdr:rowOff>
    </xdr:to>
    <xdr:cxnSp macro="">
      <xdr:nvCxnSpPr>
        <xdr:cNvPr id="187" name="直線コネクタ 186"/>
        <xdr:cNvCxnSpPr/>
      </xdr:nvCxnSpPr>
      <xdr:spPr>
        <a:xfrm>
          <a:off x="1130300" y="13460496"/>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35065</xdr:rowOff>
    </xdr:from>
    <xdr:to>
      <xdr:col>24</xdr:col>
      <xdr:colOff>114300</xdr:colOff>
      <xdr:row>78</xdr:row>
      <xdr:rowOff>136665</xdr:rowOff>
    </xdr:to>
    <xdr:sp macro="" textlink="">
      <xdr:nvSpPr>
        <xdr:cNvPr id="197" name="楕円 196"/>
        <xdr:cNvSpPr/>
      </xdr:nvSpPr>
      <xdr:spPr>
        <a:xfrm>
          <a:off x="4584700" y="134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121442</xdr:rowOff>
    </xdr:from>
    <xdr:ext cx="469744" cy="259045"/>
    <xdr:sp macro="" textlink="">
      <xdr:nvSpPr>
        <xdr:cNvPr id="198" name="維持補修費該当値テキスト"/>
        <xdr:cNvSpPr txBox="1"/>
      </xdr:nvSpPr>
      <xdr:spPr>
        <a:xfrm>
          <a:off x="4686300" y="133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36871</xdr:rowOff>
    </xdr:from>
    <xdr:to>
      <xdr:col>20</xdr:col>
      <xdr:colOff>38100</xdr:colOff>
      <xdr:row>78</xdr:row>
      <xdr:rowOff>138471</xdr:rowOff>
    </xdr:to>
    <xdr:sp macro="" textlink="">
      <xdr:nvSpPr>
        <xdr:cNvPr id="199" name="楕円 198"/>
        <xdr:cNvSpPr/>
      </xdr:nvSpPr>
      <xdr:spPr>
        <a:xfrm>
          <a:off x="3746500" y="134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129598</xdr:rowOff>
    </xdr:from>
    <xdr:ext cx="469744" cy="259045"/>
    <xdr:sp macro="" textlink="">
      <xdr:nvSpPr>
        <xdr:cNvPr id="200" name="テキスト ボックス 199"/>
        <xdr:cNvSpPr txBox="1"/>
      </xdr:nvSpPr>
      <xdr:spPr>
        <a:xfrm>
          <a:off x="3562428" y="1350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43089</xdr:rowOff>
    </xdr:from>
    <xdr:to>
      <xdr:col>15</xdr:col>
      <xdr:colOff>101600</xdr:colOff>
      <xdr:row>78</xdr:row>
      <xdr:rowOff>144689</xdr:rowOff>
    </xdr:to>
    <xdr:sp macro="" textlink="">
      <xdr:nvSpPr>
        <xdr:cNvPr id="201" name="楕円 200"/>
        <xdr:cNvSpPr/>
      </xdr:nvSpPr>
      <xdr:spPr>
        <a:xfrm>
          <a:off x="2857500" y="134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135816</xdr:rowOff>
    </xdr:from>
    <xdr:ext cx="469744" cy="259045"/>
    <xdr:sp macro="" textlink="">
      <xdr:nvSpPr>
        <xdr:cNvPr id="202" name="テキスト ボックス 201"/>
        <xdr:cNvSpPr txBox="1"/>
      </xdr:nvSpPr>
      <xdr:spPr>
        <a:xfrm>
          <a:off x="2673428" y="1350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41123</xdr:rowOff>
    </xdr:from>
    <xdr:to>
      <xdr:col>10</xdr:col>
      <xdr:colOff>165100</xdr:colOff>
      <xdr:row>78</xdr:row>
      <xdr:rowOff>142723</xdr:rowOff>
    </xdr:to>
    <xdr:sp macro="" textlink="">
      <xdr:nvSpPr>
        <xdr:cNvPr id="203" name="楕円 202"/>
        <xdr:cNvSpPr/>
      </xdr:nvSpPr>
      <xdr:spPr>
        <a:xfrm>
          <a:off x="1968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133850</xdr:rowOff>
    </xdr:from>
    <xdr:ext cx="469744" cy="259045"/>
    <xdr:sp macro="" textlink="">
      <xdr:nvSpPr>
        <xdr:cNvPr id="204" name="テキスト ボックス 203"/>
        <xdr:cNvSpPr txBox="1"/>
      </xdr:nvSpPr>
      <xdr:spPr>
        <a:xfrm>
          <a:off x="1784428" y="135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36596</xdr:rowOff>
    </xdr:from>
    <xdr:to>
      <xdr:col>6</xdr:col>
      <xdr:colOff>38100</xdr:colOff>
      <xdr:row>78</xdr:row>
      <xdr:rowOff>138196</xdr:rowOff>
    </xdr:to>
    <xdr:sp macro="" textlink="">
      <xdr:nvSpPr>
        <xdr:cNvPr id="205" name="楕円 204"/>
        <xdr:cNvSpPr/>
      </xdr:nvSpPr>
      <xdr:spPr>
        <a:xfrm>
          <a:off x="1079500" y="134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129323</xdr:rowOff>
    </xdr:from>
    <xdr:ext cx="469744" cy="259045"/>
    <xdr:sp macro="" textlink="">
      <xdr:nvSpPr>
        <xdr:cNvPr id="206" name="テキスト ボックス 205"/>
        <xdr:cNvSpPr txBox="1"/>
      </xdr:nvSpPr>
      <xdr:spPr>
        <a:xfrm>
          <a:off x="895428" y="1350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134505</xdr:rowOff>
    </xdr:from>
    <xdr:to>
      <xdr:col>24</xdr:col>
      <xdr:colOff>63500</xdr:colOff>
      <xdr:row>93</xdr:row>
      <xdr:rowOff>89421</xdr:rowOff>
    </xdr:to>
    <xdr:cxnSp macro="">
      <xdr:nvCxnSpPr>
        <xdr:cNvPr id="236" name="直線コネクタ 235"/>
        <xdr:cNvCxnSpPr/>
      </xdr:nvCxnSpPr>
      <xdr:spPr>
        <a:xfrm>
          <a:off x="3797300" y="15736455"/>
          <a:ext cx="838200" cy="29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134505</xdr:rowOff>
    </xdr:from>
    <xdr:to>
      <xdr:col>19</xdr:col>
      <xdr:colOff>177800</xdr:colOff>
      <xdr:row>94</xdr:row>
      <xdr:rowOff>12967</xdr:rowOff>
    </xdr:to>
    <xdr:cxnSp macro="">
      <xdr:nvCxnSpPr>
        <xdr:cNvPr id="239" name="直線コネクタ 238"/>
        <xdr:cNvCxnSpPr/>
      </xdr:nvCxnSpPr>
      <xdr:spPr>
        <a:xfrm flipV="1">
          <a:off x="2908300" y="15736455"/>
          <a:ext cx="889000" cy="3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12967</xdr:rowOff>
    </xdr:from>
    <xdr:to>
      <xdr:col>15</xdr:col>
      <xdr:colOff>50800</xdr:colOff>
      <xdr:row>94</xdr:row>
      <xdr:rowOff>88964</xdr:rowOff>
    </xdr:to>
    <xdr:cxnSp macro="">
      <xdr:nvCxnSpPr>
        <xdr:cNvPr id="242" name="直線コネクタ 241"/>
        <xdr:cNvCxnSpPr/>
      </xdr:nvCxnSpPr>
      <xdr:spPr>
        <a:xfrm flipV="1">
          <a:off x="2019300" y="16129267"/>
          <a:ext cx="889000" cy="7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88964</xdr:rowOff>
    </xdr:from>
    <xdr:to>
      <xdr:col>10</xdr:col>
      <xdr:colOff>114300</xdr:colOff>
      <xdr:row>95</xdr:row>
      <xdr:rowOff>1766</xdr:rowOff>
    </xdr:to>
    <xdr:cxnSp macro="">
      <xdr:nvCxnSpPr>
        <xdr:cNvPr id="245" name="直線コネクタ 244"/>
        <xdr:cNvCxnSpPr/>
      </xdr:nvCxnSpPr>
      <xdr:spPr>
        <a:xfrm flipV="1">
          <a:off x="1130300" y="16205264"/>
          <a:ext cx="889000" cy="8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38621</xdr:rowOff>
    </xdr:from>
    <xdr:to>
      <xdr:col>24</xdr:col>
      <xdr:colOff>114300</xdr:colOff>
      <xdr:row>93</xdr:row>
      <xdr:rowOff>140221</xdr:rowOff>
    </xdr:to>
    <xdr:sp macro="" textlink="">
      <xdr:nvSpPr>
        <xdr:cNvPr id="255" name="楕円 254"/>
        <xdr:cNvSpPr/>
      </xdr:nvSpPr>
      <xdr:spPr>
        <a:xfrm>
          <a:off x="4584700" y="1598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61498</xdr:rowOff>
    </xdr:from>
    <xdr:ext cx="599010" cy="259045"/>
    <xdr:sp macro="" textlink="">
      <xdr:nvSpPr>
        <xdr:cNvPr id="256" name="扶助費該当値テキスト"/>
        <xdr:cNvSpPr txBox="1"/>
      </xdr:nvSpPr>
      <xdr:spPr>
        <a:xfrm>
          <a:off x="4686300" y="1583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83705</xdr:rowOff>
    </xdr:from>
    <xdr:to>
      <xdr:col>20</xdr:col>
      <xdr:colOff>38100</xdr:colOff>
      <xdr:row>92</xdr:row>
      <xdr:rowOff>13855</xdr:rowOff>
    </xdr:to>
    <xdr:sp macro="" textlink="">
      <xdr:nvSpPr>
        <xdr:cNvPr id="257" name="楕円 256"/>
        <xdr:cNvSpPr/>
      </xdr:nvSpPr>
      <xdr:spPr>
        <a:xfrm>
          <a:off x="3746500" y="15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30382</xdr:rowOff>
    </xdr:from>
    <xdr:ext cx="599010" cy="259045"/>
    <xdr:sp macro="" textlink="">
      <xdr:nvSpPr>
        <xdr:cNvPr id="258" name="テキスト ボックス 257"/>
        <xdr:cNvSpPr txBox="1"/>
      </xdr:nvSpPr>
      <xdr:spPr>
        <a:xfrm>
          <a:off x="3497795" y="1546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133617</xdr:rowOff>
    </xdr:from>
    <xdr:to>
      <xdr:col>15</xdr:col>
      <xdr:colOff>101600</xdr:colOff>
      <xdr:row>94</xdr:row>
      <xdr:rowOff>63767</xdr:rowOff>
    </xdr:to>
    <xdr:sp macro="" textlink="">
      <xdr:nvSpPr>
        <xdr:cNvPr id="259" name="楕円 258"/>
        <xdr:cNvSpPr/>
      </xdr:nvSpPr>
      <xdr:spPr>
        <a:xfrm>
          <a:off x="2857500" y="160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80294</xdr:rowOff>
    </xdr:from>
    <xdr:ext cx="534377" cy="259045"/>
    <xdr:sp macro="" textlink="">
      <xdr:nvSpPr>
        <xdr:cNvPr id="260" name="テキスト ボックス 259"/>
        <xdr:cNvSpPr txBox="1"/>
      </xdr:nvSpPr>
      <xdr:spPr>
        <a:xfrm>
          <a:off x="2641111" y="158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38164</xdr:rowOff>
    </xdr:from>
    <xdr:to>
      <xdr:col>10</xdr:col>
      <xdr:colOff>165100</xdr:colOff>
      <xdr:row>94</xdr:row>
      <xdr:rowOff>139764</xdr:rowOff>
    </xdr:to>
    <xdr:sp macro="" textlink="">
      <xdr:nvSpPr>
        <xdr:cNvPr id="261" name="楕円 260"/>
        <xdr:cNvSpPr/>
      </xdr:nvSpPr>
      <xdr:spPr>
        <a:xfrm>
          <a:off x="1968500" y="161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156291</xdr:rowOff>
    </xdr:from>
    <xdr:ext cx="534377" cy="259045"/>
    <xdr:sp macro="" textlink="">
      <xdr:nvSpPr>
        <xdr:cNvPr id="262" name="テキスト ボックス 261"/>
        <xdr:cNvSpPr txBox="1"/>
      </xdr:nvSpPr>
      <xdr:spPr>
        <a:xfrm>
          <a:off x="1752111" y="159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122416</xdr:rowOff>
    </xdr:from>
    <xdr:to>
      <xdr:col>6</xdr:col>
      <xdr:colOff>38100</xdr:colOff>
      <xdr:row>95</xdr:row>
      <xdr:rowOff>52566</xdr:rowOff>
    </xdr:to>
    <xdr:sp macro="" textlink="">
      <xdr:nvSpPr>
        <xdr:cNvPr id="263" name="楕円 262"/>
        <xdr:cNvSpPr/>
      </xdr:nvSpPr>
      <xdr:spPr>
        <a:xfrm>
          <a:off x="1079500" y="1623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69093</xdr:rowOff>
    </xdr:from>
    <xdr:ext cx="534377" cy="259045"/>
    <xdr:sp macro="" textlink="">
      <xdr:nvSpPr>
        <xdr:cNvPr id="264" name="テキスト ボックス 263"/>
        <xdr:cNvSpPr txBox="1"/>
      </xdr:nvSpPr>
      <xdr:spPr>
        <a:xfrm>
          <a:off x="863111" y="1601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86692</xdr:rowOff>
    </xdr:from>
    <xdr:to>
      <xdr:col>55</xdr:col>
      <xdr:colOff>0</xdr:colOff>
      <xdr:row>36</xdr:row>
      <xdr:rowOff>156813</xdr:rowOff>
    </xdr:to>
    <xdr:cxnSp macro="">
      <xdr:nvCxnSpPr>
        <xdr:cNvPr id="291" name="直線コネクタ 290"/>
        <xdr:cNvCxnSpPr/>
      </xdr:nvCxnSpPr>
      <xdr:spPr>
        <a:xfrm flipV="1">
          <a:off x="9639300" y="6258892"/>
          <a:ext cx="838200" cy="7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149301</xdr:rowOff>
    </xdr:from>
    <xdr:to>
      <xdr:col>50</xdr:col>
      <xdr:colOff>114300</xdr:colOff>
      <xdr:row>36</xdr:row>
      <xdr:rowOff>156813</xdr:rowOff>
    </xdr:to>
    <xdr:cxnSp macro="">
      <xdr:nvCxnSpPr>
        <xdr:cNvPr id="294" name="直線コネクタ 293"/>
        <xdr:cNvCxnSpPr/>
      </xdr:nvCxnSpPr>
      <xdr:spPr>
        <a:xfrm>
          <a:off x="8750300" y="5807151"/>
          <a:ext cx="889000" cy="52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149301</xdr:rowOff>
    </xdr:from>
    <xdr:to>
      <xdr:col>45</xdr:col>
      <xdr:colOff>177800</xdr:colOff>
      <xdr:row>37</xdr:row>
      <xdr:rowOff>18473</xdr:rowOff>
    </xdr:to>
    <xdr:cxnSp macro="">
      <xdr:nvCxnSpPr>
        <xdr:cNvPr id="297" name="直線コネクタ 296"/>
        <xdr:cNvCxnSpPr/>
      </xdr:nvCxnSpPr>
      <xdr:spPr>
        <a:xfrm flipV="1">
          <a:off x="7861300" y="5807151"/>
          <a:ext cx="889000" cy="5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18473</xdr:rowOff>
    </xdr:from>
    <xdr:to>
      <xdr:col>41</xdr:col>
      <xdr:colOff>50800</xdr:colOff>
      <xdr:row>37</xdr:row>
      <xdr:rowOff>34672</xdr:rowOff>
    </xdr:to>
    <xdr:cxnSp macro="">
      <xdr:nvCxnSpPr>
        <xdr:cNvPr id="300" name="直線コネクタ 299"/>
        <xdr:cNvCxnSpPr/>
      </xdr:nvCxnSpPr>
      <xdr:spPr>
        <a:xfrm flipV="1">
          <a:off x="6972300" y="6362123"/>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4" name="テキスト ボックス 303"/>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35892</xdr:rowOff>
    </xdr:from>
    <xdr:to>
      <xdr:col>55</xdr:col>
      <xdr:colOff>50800</xdr:colOff>
      <xdr:row>36</xdr:row>
      <xdr:rowOff>137492</xdr:rowOff>
    </xdr:to>
    <xdr:sp macro="" textlink="">
      <xdr:nvSpPr>
        <xdr:cNvPr id="310" name="楕円 309"/>
        <xdr:cNvSpPr/>
      </xdr:nvSpPr>
      <xdr:spPr>
        <a:xfrm>
          <a:off x="10426700" y="620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14319</xdr:rowOff>
    </xdr:from>
    <xdr:ext cx="534377" cy="259045"/>
    <xdr:sp macro="" textlink="">
      <xdr:nvSpPr>
        <xdr:cNvPr id="311" name="補助費等該当値テキスト"/>
        <xdr:cNvSpPr txBox="1"/>
      </xdr:nvSpPr>
      <xdr:spPr>
        <a:xfrm>
          <a:off x="10528300" y="618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106013</xdr:rowOff>
    </xdr:from>
    <xdr:to>
      <xdr:col>50</xdr:col>
      <xdr:colOff>165100</xdr:colOff>
      <xdr:row>37</xdr:row>
      <xdr:rowOff>36163</xdr:rowOff>
    </xdr:to>
    <xdr:sp macro="" textlink="">
      <xdr:nvSpPr>
        <xdr:cNvPr id="312" name="楕円 311"/>
        <xdr:cNvSpPr/>
      </xdr:nvSpPr>
      <xdr:spPr>
        <a:xfrm>
          <a:off x="9588500" y="62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27290</xdr:rowOff>
    </xdr:from>
    <xdr:ext cx="534377" cy="259045"/>
    <xdr:sp macro="" textlink="">
      <xdr:nvSpPr>
        <xdr:cNvPr id="313" name="テキスト ボックス 312"/>
        <xdr:cNvSpPr txBox="1"/>
      </xdr:nvSpPr>
      <xdr:spPr>
        <a:xfrm>
          <a:off x="9372111" y="63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98501</xdr:rowOff>
    </xdr:from>
    <xdr:to>
      <xdr:col>46</xdr:col>
      <xdr:colOff>38100</xdr:colOff>
      <xdr:row>34</xdr:row>
      <xdr:rowOff>28651</xdr:rowOff>
    </xdr:to>
    <xdr:sp macro="" textlink="">
      <xdr:nvSpPr>
        <xdr:cNvPr id="314" name="楕円 313"/>
        <xdr:cNvSpPr/>
      </xdr:nvSpPr>
      <xdr:spPr>
        <a:xfrm>
          <a:off x="8699500" y="575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19778</xdr:rowOff>
    </xdr:from>
    <xdr:ext cx="599010" cy="259045"/>
    <xdr:sp macro="" textlink="">
      <xdr:nvSpPr>
        <xdr:cNvPr id="315" name="テキスト ボックス 314"/>
        <xdr:cNvSpPr txBox="1"/>
      </xdr:nvSpPr>
      <xdr:spPr>
        <a:xfrm>
          <a:off x="8450795" y="584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139123</xdr:rowOff>
    </xdr:from>
    <xdr:to>
      <xdr:col>41</xdr:col>
      <xdr:colOff>101600</xdr:colOff>
      <xdr:row>37</xdr:row>
      <xdr:rowOff>69273</xdr:rowOff>
    </xdr:to>
    <xdr:sp macro="" textlink="">
      <xdr:nvSpPr>
        <xdr:cNvPr id="316" name="楕円 315"/>
        <xdr:cNvSpPr/>
      </xdr:nvSpPr>
      <xdr:spPr>
        <a:xfrm>
          <a:off x="7810500" y="63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60400</xdr:rowOff>
    </xdr:from>
    <xdr:ext cx="534377" cy="259045"/>
    <xdr:sp macro="" textlink="">
      <xdr:nvSpPr>
        <xdr:cNvPr id="317" name="テキスト ボックス 316"/>
        <xdr:cNvSpPr txBox="1"/>
      </xdr:nvSpPr>
      <xdr:spPr>
        <a:xfrm>
          <a:off x="7594111" y="640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155322</xdr:rowOff>
    </xdr:from>
    <xdr:to>
      <xdr:col>36</xdr:col>
      <xdr:colOff>165100</xdr:colOff>
      <xdr:row>37</xdr:row>
      <xdr:rowOff>85472</xdr:rowOff>
    </xdr:to>
    <xdr:sp macro="" textlink="">
      <xdr:nvSpPr>
        <xdr:cNvPr id="318" name="楕円 317"/>
        <xdr:cNvSpPr/>
      </xdr:nvSpPr>
      <xdr:spPr>
        <a:xfrm>
          <a:off x="6921500" y="63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76599</xdr:rowOff>
    </xdr:from>
    <xdr:ext cx="534377" cy="259045"/>
    <xdr:sp macro="" textlink="">
      <xdr:nvSpPr>
        <xdr:cNvPr id="319" name="テキスト ボックス 318"/>
        <xdr:cNvSpPr txBox="1"/>
      </xdr:nvSpPr>
      <xdr:spPr>
        <a:xfrm>
          <a:off x="6705111" y="642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159146</xdr:rowOff>
    </xdr:from>
    <xdr:to>
      <xdr:col>55</xdr:col>
      <xdr:colOff>0</xdr:colOff>
      <xdr:row>58</xdr:row>
      <xdr:rowOff>69581</xdr:rowOff>
    </xdr:to>
    <xdr:cxnSp macro="">
      <xdr:nvCxnSpPr>
        <xdr:cNvPr id="348" name="直線コネクタ 347"/>
        <xdr:cNvCxnSpPr/>
      </xdr:nvCxnSpPr>
      <xdr:spPr>
        <a:xfrm>
          <a:off x="9639300" y="9760346"/>
          <a:ext cx="838200" cy="25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105684</xdr:rowOff>
    </xdr:from>
    <xdr:to>
      <xdr:col>50</xdr:col>
      <xdr:colOff>114300</xdr:colOff>
      <xdr:row>56</xdr:row>
      <xdr:rowOff>159146</xdr:rowOff>
    </xdr:to>
    <xdr:cxnSp macro="">
      <xdr:nvCxnSpPr>
        <xdr:cNvPr id="351" name="直線コネクタ 350"/>
        <xdr:cNvCxnSpPr/>
      </xdr:nvCxnSpPr>
      <xdr:spPr>
        <a:xfrm>
          <a:off x="8750300" y="9535434"/>
          <a:ext cx="889000" cy="22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105684</xdr:rowOff>
    </xdr:from>
    <xdr:to>
      <xdr:col>45</xdr:col>
      <xdr:colOff>177800</xdr:colOff>
      <xdr:row>56</xdr:row>
      <xdr:rowOff>84493</xdr:rowOff>
    </xdr:to>
    <xdr:cxnSp macro="">
      <xdr:nvCxnSpPr>
        <xdr:cNvPr id="354" name="直線コネクタ 353"/>
        <xdr:cNvCxnSpPr/>
      </xdr:nvCxnSpPr>
      <xdr:spPr>
        <a:xfrm flipV="1">
          <a:off x="7861300" y="9535434"/>
          <a:ext cx="889000" cy="1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84493</xdr:rowOff>
    </xdr:from>
    <xdr:to>
      <xdr:col>41</xdr:col>
      <xdr:colOff>50800</xdr:colOff>
      <xdr:row>57</xdr:row>
      <xdr:rowOff>114821</xdr:rowOff>
    </xdr:to>
    <xdr:cxnSp macro="">
      <xdr:nvCxnSpPr>
        <xdr:cNvPr id="357" name="直線コネクタ 356"/>
        <xdr:cNvCxnSpPr/>
      </xdr:nvCxnSpPr>
      <xdr:spPr>
        <a:xfrm flipV="1">
          <a:off x="6972300" y="9685693"/>
          <a:ext cx="8890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9" name="テキスト ボックス 358"/>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1" name="テキスト ボックス 360"/>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18781</xdr:rowOff>
    </xdr:from>
    <xdr:to>
      <xdr:col>55</xdr:col>
      <xdr:colOff>50800</xdr:colOff>
      <xdr:row>58</xdr:row>
      <xdr:rowOff>120381</xdr:rowOff>
    </xdr:to>
    <xdr:sp macro="" textlink="">
      <xdr:nvSpPr>
        <xdr:cNvPr id="367" name="楕円 366"/>
        <xdr:cNvSpPr/>
      </xdr:nvSpPr>
      <xdr:spPr>
        <a:xfrm>
          <a:off x="10426700" y="996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105158</xdr:rowOff>
    </xdr:from>
    <xdr:ext cx="534377" cy="259045"/>
    <xdr:sp macro="" textlink="">
      <xdr:nvSpPr>
        <xdr:cNvPr id="368" name="普通建設事業費該当値テキスト"/>
        <xdr:cNvSpPr txBox="1"/>
      </xdr:nvSpPr>
      <xdr:spPr>
        <a:xfrm>
          <a:off x="10528300" y="987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108346</xdr:rowOff>
    </xdr:from>
    <xdr:to>
      <xdr:col>50</xdr:col>
      <xdr:colOff>165100</xdr:colOff>
      <xdr:row>57</xdr:row>
      <xdr:rowOff>38496</xdr:rowOff>
    </xdr:to>
    <xdr:sp macro="" textlink="">
      <xdr:nvSpPr>
        <xdr:cNvPr id="369" name="楕円 368"/>
        <xdr:cNvSpPr/>
      </xdr:nvSpPr>
      <xdr:spPr>
        <a:xfrm>
          <a:off x="9588500" y="97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29623</xdr:rowOff>
    </xdr:from>
    <xdr:ext cx="534377" cy="259045"/>
    <xdr:sp macro="" textlink="">
      <xdr:nvSpPr>
        <xdr:cNvPr id="370" name="テキスト ボックス 369"/>
        <xdr:cNvSpPr txBox="1"/>
      </xdr:nvSpPr>
      <xdr:spPr>
        <a:xfrm>
          <a:off x="9372111" y="980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54884</xdr:rowOff>
    </xdr:from>
    <xdr:to>
      <xdr:col>46</xdr:col>
      <xdr:colOff>38100</xdr:colOff>
      <xdr:row>55</xdr:row>
      <xdr:rowOff>156484</xdr:rowOff>
    </xdr:to>
    <xdr:sp macro="" textlink="">
      <xdr:nvSpPr>
        <xdr:cNvPr id="371" name="楕円 370"/>
        <xdr:cNvSpPr/>
      </xdr:nvSpPr>
      <xdr:spPr>
        <a:xfrm>
          <a:off x="8699500" y="94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147611</xdr:rowOff>
    </xdr:from>
    <xdr:ext cx="534377" cy="259045"/>
    <xdr:sp macro="" textlink="">
      <xdr:nvSpPr>
        <xdr:cNvPr id="372" name="テキスト ボックス 371"/>
        <xdr:cNvSpPr txBox="1"/>
      </xdr:nvSpPr>
      <xdr:spPr>
        <a:xfrm>
          <a:off x="8483111" y="95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33693</xdr:rowOff>
    </xdr:from>
    <xdr:to>
      <xdr:col>41</xdr:col>
      <xdr:colOff>101600</xdr:colOff>
      <xdr:row>56</xdr:row>
      <xdr:rowOff>135293</xdr:rowOff>
    </xdr:to>
    <xdr:sp macro="" textlink="">
      <xdr:nvSpPr>
        <xdr:cNvPr id="373" name="楕円 372"/>
        <xdr:cNvSpPr/>
      </xdr:nvSpPr>
      <xdr:spPr>
        <a:xfrm>
          <a:off x="7810500" y="96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126420</xdr:rowOff>
    </xdr:from>
    <xdr:ext cx="534377" cy="259045"/>
    <xdr:sp macro="" textlink="">
      <xdr:nvSpPr>
        <xdr:cNvPr id="374" name="テキスト ボックス 373"/>
        <xdr:cNvSpPr txBox="1"/>
      </xdr:nvSpPr>
      <xdr:spPr>
        <a:xfrm>
          <a:off x="7594111" y="972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64021</xdr:rowOff>
    </xdr:from>
    <xdr:to>
      <xdr:col>36</xdr:col>
      <xdr:colOff>165100</xdr:colOff>
      <xdr:row>57</xdr:row>
      <xdr:rowOff>165621</xdr:rowOff>
    </xdr:to>
    <xdr:sp macro="" textlink="">
      <xdr:nvSpPr>
        <xdr:cNvPr id="375" name="楕円 374"/>
        <xdr:cNvSpPr/>
      </xdr:nvSpPr>
      <xdr:spPr>
        <a:xfrm>
          <a:off x="6921500" y="98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156748</xdr:rowOff>
    </xdr:from>
    <xdr:ext cx="534377" cy="259045"/>
    <xdr:sp macro="" textlink="">
      <xdr:nvSpPr>
        <xdr:cNvPr id="376" name="テキスト ボックス 375"/>
        <xdr:cNvSpPr txBox="1"/>
      </xdr:nvSpPr>
      <xdr:spPr>
        <a:xfrm>
          <a:off x="6705111" y="99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11664</xdr:rowOff>
    </xdr:from>
    <xdr:to>
      <xdr:col>55</xdr:col>
      <xdr:colOff>0</xdr:colOff>
      <xdr:row>77</xdr:row>
      <xdr:rowOff>93751</xdr:rowOff>
    </xdr:to>
    <xdr:cxnSp macro="">
      <xdr:nvCxnSpPr>
        <xdr:cNvPr id="405" name="直線コネクタ 404"/>
        <xdr:cNvCxnSpPr/>
      </xdr:nvCxnSpPr>
      <xdr:spPr>
        <a:xfrm>
          <a:off x="9639300" y="13041864"/>
          <a:ext cx="838200" cy="25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48486</xdr:rowOff>
    </xdr:from>
    <xdr:ext cx="534377" cy="259045"/>
    <xdr:sp macro="" textlink="">
      <xdr:nvSpPr>
        <xdr:cNvPr id="406" name="普通建設事業費 （ うち新規整備　）平均値テキスト"/>
        <xdr:cNvSpPr txBox="1"/>
      </xdr:nvSpPr>
      <xdr:spPr>
        <a:xfrm>
          <a:off x="10528300" y="13250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131490</xdr:rowOff>
    </xdr:from>
    <xdr:to>
      <xdr:col>50</xdr:col>
      <xdr:colOff>114300</xdr:colOff>
      <xdr:row>76</xdr:row>
      <xdr:rowOff>11664</xdr:rowOff>
    </xdr:to>
    <xdr:cxnSp macro="">
      <xdr:nvCxnSpPr>
        <xdr:cNvPr id="408" name="直線コネクタ 407"/>
        <xdr:cNvCxnSpPr/>
      </xdr:nvCxnSpPr>
      <xdr:spPr>
        <a:xfrm>
          <a:off x="8750300" y="12990240"/>
          <a:ext cx="889000" cy="5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84320</xdr:rowOff>
    </xdr:from>
    <xdr:ext cx="534377" cy="259045"/>
    <xdr:sp macro="" textlink="">
      <xdr:nvSpPr>
        <xdr:cNvPr id="410" name="テキスト ボックス 409"/>
        <xdr:cNvSpPr txBox="1"/>
      </xdr:nvSpPr>
      <xdr:spPr>
        <a:xfrm>
          <a:off x="9372111" y="132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131490</xdr:rowOff>
    </xdr:from>
    <xdr:to>
      <xdr:col>45</xdr:col>
      <xdr:colOff>177800</xdr:colOff>
      <xdr:row>76</xdr:row>
      <xdr:rowOff>116611</xdr:rowOff>
    </xdr:to>
    <xdr:cxnSp macro="">
      <xdr:nvCxnSpPr>
        <xdr:cNvPr id="411" name="直線コネクタ 410"/>
        <xdr:cNvCxnSpPr/>
      </xdr:nvCxnSpPr>
      <xdr:spPr>
        <a:xfrm flipV="1">
          <a:off x="7861300" y="12990240"/>
          <a:ext cx="889000" cy="15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31475</xdr:rowOff>
    </xdr:from>
    <xdr:ext cx="534377" cy="259045"/>
    <xdr:sp macro="" textlink="">
      <xdr:nvSpPr>
        <xdr:cNvPr id="413" name="テキスト ボックス 412"/>
        <xdr:cNvSpPr txBox="1"/>
      </xdr:nvSpPr>
      <xdr:spPr>
        <a:xfrm>
          <a:off x="8483111" y="130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63424</xdr:rowOff>
    </xdr:from>
    <xdr:to>
      <xdr:col>41</xdr:col>
      <xdr:colOff>50800</xdr:colOff>
      <xdr:row>76</xdr:row>
      <xdr:rowOff>116611</xdr:rowOff>
    </xdr:to>
    <xdr:cxnSp macro="">
      <xdr:nvCxnSpPr>
        <xdr:cNvPr id="414" name="直線コネクタ 413"/>
        <xdr:cNvCxnSpPr/>
      </xdr:nvCxnSpPr>
      <xdr:spPr>
        <a:xfrm>
          <a:off x="6972300" y="13093624"/>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6" name="テキスト ボックス 415"/>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18406</xdr:rowOff>
    </xdr:from>
    <xdr:ext cx="534377" cy="259045"/>
    <xdr:sp macro="" textlink="">
      <xdr:nvSpPr>
        <xdr:cNvPr id="418" name="テキスト ボックス 417"/>
        <xdr:cNvSpPr txBox="1"/>
      </xdr:nvSpPr>
      <xdr:spPr>
        <a:xfrm>
          <a:off x="6705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42951</xdr:rowOff>
    </xdr:from>
    <xdr:to>
      <xdr:col>55</xdr:col>
      <xdr:colOff>50800</xdr:colOff>
      <xdr:row>77</xdr:row>
      <xdr:rowOff>144551</xdr:rowOff>
    </xdr:to>
    <xdr:sp macro="" textlink="">
      <xdr:nvSpPr>
        <xdr:cNvPr id="424" name="楕円 423"/>
        <xdr:cNvSpPr/>
      </xdr:nvSpPr>
      <xdr:spPr>
        <a:xfrm>
          <a:off x="10426700" y="132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65828</xdr:rowOff>
    </xdr:from>
    <xdr:ext cx="534377" cy="259045"/>
    <xdr:sp macro="" textlink="">
      <xdr:nvSpPr>
        <xdr:cNvPr id="425" name="普通建設事業費 （ うち新規整備　）該当値テキスト"/>
        <xdr:cNvSpPr txBox="1"/>
      </xdr:nvSpPr>
      <xdr:spPr>
        <a:xfrm>
          <a:off x="10528300" y="130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132315</xdr:rowOff>
    </xdr:from>
    <xdr:to>
      <xdr:col>50</xdr:col>
      <xdr:colOff>165100</xdr:colOff>
      <xdr:row>76</xdr:row>
      <xdr:rowOff>62464</xdr:rowOff>
    </xdr:to>
    <xdr:sp macro="" textlink="">
      <xdr:nvSpPr>
        <xdr:cNvPr id="426" name="楕円 425"/>
        <xdr:cNvSpPr/>
      </xdr:nvSpPr>
      <xdr:spPr>
        <a:xfrm>
          <a:off x="9588500" y="12991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78992</xdr:rowOff>
    </xdr:from>
    <xdr:ext cx="534377" cy="259045"/>
    <xdr:sp macro="" textlink="">
      <xdr:nvSpPr>
        <xdr:cNvPr id="427" name="テキスト ボックス 426"/>
        <xdr:cNvSpPr txBox="1"/>
      </xdr:nvSpPr>
      <xdr:spPr>
        <a:xfrm>
          <a:off x="9372111" y="1276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80690</xdr:rowOff>
    </xdr:from>
    <xdr:to>
      <xdr:col>46</xdr:col>
      <xdr:colOff>38100</xdr:colOff>
      <xdr:row>76</xdr:row>
      <xdr:rowOff>10840</xdr:rowOff>
    </xdr:to>
    <xdr:sp macro="" textlink="">
      <xdr:nvSpPr>
        <xdr:cNvPr id="428" name="楕円 427"/>
        <xdr:cNvSpPr/>
      </xdr:nvSpPr>
      <xdr:spPr>
        <a:xfrm>
          <a:off x="8699500" y="129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27367</xdr:rowOff>
    </xdr:from>
    <xdr:ext cx="534377" cy="259045"/>
    <xdr:sp macro="" textlink="">
      <xdr:nvSpPr>
        <xdr:cNvPr id="429" name="テキスト ボックス 428"/>
        <xdr:cNvSpPr txBox="1"/>
      </xdr:nvSpPr>
      <xdr:spPr>
        <a:xfrm>
          <a:off x="8483111" y="1271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65811</xdr:rowOff>
    </xdr:from>
    <xdr:to>
      <xdr:col>41</xdr:col>
      <xdr:colOff>101600</xdr:colOff>
      <xdr:row>76</xdr:row>
      <xdr:rowOff>167411</xdr:rowOff>
    </xdr:to>
    <xdr:sp macro="" textlink="">
      <xdr:nvSpPr>
        <xdr:cNvPr id="430" name="楕円 429"/>
        <xdr:cNvSpPr/>
      </xdr:nvSpPr>
      <xdr:spPr>
        <a:xfrm>
          <a:off x="7810500" y="130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158538</xdr:rowOff>
    </xdr:from>
    <xdr:ext cx="534377" cy="259045"/>
    <xdr:sp macro="" textlink="">
      <xdr:nvSpPr>
        <xdr:cNvPr id="431" name="テキスト ボックス 430"/>
        <xdr:cNvSpPr txBox="1"/>
      </xdr:nvSpPr>
      <xdr:spPr>
        <a:xfrm>
          <a:off x="7594111" y="131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12624</xdr:rowOff>
    </xdr:from>
    <xdr:to>
      <xdr:col>36</xdr:col>
      <xdr:colOff>165100</xdr:colOff>
      <xdr:row>76</xdr:row>
      <xdr:rowOff>114224</xdr:rowOff>
    </xdr:to>
    <xdr:sp macro="" textlink="">
      <xdr:nvSpPr>
        <xdr:cNvPr id="432" name="楕円 431"/>
        <xdr:cNvSpPr/>
      </xdr:nvSpPr>
      <xdr:spPr>
        <a:xfrm>
          <a:off x="6921500" y="130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130751</xdr:rowOff>
    </xdr:from>
    <xdr:ext cx="534377" cy="259045"/>
    <xdr:sp macro="" textlink="">
      <xdr:nvSpPr>
        <xdr:cNvPr id="433" name="テキスト ボックス 432"/>
        <xdr:cNvSpPr txBox="1"/>
      </xdr:nvSpPr>
      <xdr:spPr>
        <a:xfrm>
          <a:off x="6705111" y="1281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131660</xdr:rowOff>
    </xdr:from>
    <xdr:to>
      <xdr:col>55</xdr:col>
      <xdr:colOff>0</xdr:colOff>
      <xdr:row>99</xdr:row>
      <xdr:rowOff>6362</xdr:rowOff>
    </xdr:to>
    <xdr:cxnSp macro="">
      <xdr:nvCxnSpPr>
        <xdr:cNvPr id="462" name="直線コネクタ 461"/>
        <xdr:cNvCxnSpPr/>
      </xdr:nvCxnSpPr>
      <xdr:spPr>
        <a:xfrm>
          <a:off x="9639300" y="16762310"/>
          <a:ext cx="838200" cy="2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113691</xdr:rowOff>
    </xdr:from>
    <xdr:to>
      <xdr:col>50</xdr:col>
      <xdr:colOff>114300</xdr:colOff>
      <xdr:row>97</xdr:row>
      <xdr:rowOff>131660</xdr:rowOff>
    </xdr:to>
    <xdr:cxnSp macro="">
      <xdr:nvCxnSpPr>
        <xdr:cNvPr id="465" name="直線コネクタ 464"/>
        <xdr:cNvCxnSpPr/>
      </xdr:nvCxnSpPr>
      <xdr:spPr>
        <a:xfrm>
          <a:off x="8750300" y="16401441"/>
          <a:ext cx="889000" cy="36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113691</xdr:rowOff>
    </xdr:from>
    <xdr:to>
      <xdr:col>45</xdr:col>
      <xdr:colOff>177800</xdr:colOff>
      <xdr:row>96</xdr:row>
      <xdr:rowOff>103797</xdr:rowOff>
    </xdr:to>
    <xdr:cxnSp macro="">
      <xdr:nvCxnSpPr>
        <xdr:cNvPr id="468" name="直線コネクタ 467"/>
        <xdr:cNvCxnSpPr/>
      </xdr:nvCxnSpPr>
      <xdr:spPr>
        <a:xfrm flipV="1">
          <a:off x="7861300" y="16401441"/>
          <a:ext cx="889000" cy="16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103797</xdr:rowOff>
    </xdr:from>
    <xdr:to>
      <xdr:col>41</xdr:col>
      <xdr:colOff>50800</xdr:colOff>
      <xdr:row>98</xdr:row>
      <xdr:rowOff>129032</xdr:rowOff>
    </xdr:to>
    <xdr:cxnSp macro="">
      <xdr:nvCxnSpPr>
        <xdr:cNvPr id="471" name="直線コネクタ 470"/>
        <xdr:cNvCxnSpPr/>
      </xdr:nvCxnSpPr>
      <xdr:spPr>
        <a:xfrm flipV="1">
          <a:off x="6972300" y="16562997"/>
          <a:ext cx="889000" cy="36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3" name="テキスト ボックス 472"/>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5" name="テキスト ボックス 474"/>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127012</xdr:rowOff>
    </xdr:from>
    <xdr:to>
      <xdr:col>55</xdr:col>
      <xdr:colOff>50800</xdr:colOff>
      <xdr:row>99</xdr:row>
      <xdr:rowOff>57162</xdr:rowOff>
    </xdr:to>
    <xdr:sp macro="" textlink="">
      <xdr:nvSpPr>
        <xdr:cNvPr id="481" name="楕円 480"/>
        <xdr:cNvSpPr/>
      </xdr:nvSpPr>
      <xdr:spPr>
        <a:xfrm>
          <a:off x="10426700" y="1692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41939</xdr:rowOff>
    </xdr:from>
    <xdr:ext cx="469744" cy="259045"/>
    <xdr:sp macro="" textlink="">
      <xdr:nvSpPr>
        <xdr:cNvPr id="482" name="普通建設事業費 （ うち更新整備　）該当値テキスト"/>
        <xdr:cNvSpPr txBox="1"/>
      </xdr:nvSpPr>
      <xdr:spPr>
        <a:xfrm>
          <a:off x="10528300" y="1684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80860</xdr:rowOff>
    </xdr:from>
    <xdr:to>
      <xdr:col>50</xdr:col>
      <xdr:colOff>165100</xdr:colOff>
      <xdr:row>98</xdr:row>
      <xdr:rowOff>11010</xdr:rowOff>
    </xdr:to>
    <xdr:sp macro="" textlink="">
      <xdr:nvSpPr>
        <xdr:cNvPr id="483" name="楕円 482"/>
        <xdr:cNvSpPr/>
      </xdr:nvSpPr>
      <xdr:spPr>
        <a:xfrm>
          <a:off x="9588500" y="167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2137</xdr:rowOff>
    </xdr:from>
    <xdr:ext cx="534377" cy="259045"/>
    <xdr:sp macro="" textlink="">
      <xdr:nvSpPr>
        <xdr:cNvPr id="484" name="テキスト ボックス 483"/>
        <xdr:cNvSpPr txBox="1"/>
      </xdr:nvSpPr>
      <xdr:spPr>
        <a:xfrm>
          <a:off x="9372111" y="1680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62891</xdr:rowOff>
    </xdr:from>
    <xdr:to>
      <xdr:col>46</xdr:col>
      <xdr:colOff>38100</xdr:colOff>
      <xdr:row>95</xdr:row>
      <xdr:rowOff>164491</xdr:rowOff>
    </xdr:to>
    <xdr:sp macro="" textlink="">
      <xdr:nvSpPr>
        <xdr:cNvPr id="485" name="楕円 484"/>
        <xdr:cNvSpPr/>
      </xdr:nvSpPr>
      <xdr:spPr>
        <a:xfrm>
          <a:off x="8699500" y="163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155618</xdr:rowOff>
    </xdr:from>
    <xdr:ext cx="534377" cy="259045"/>
    <xdr:sp macro="" textlink="">
      <xdr:nvSpPr>
        <xdr:cNvPr id="486" name="テキスト ボックス 485"/>
        <xdr:cNvSpPr txBox="1"/>
      </xdr:nvSpPr>
      <xdr:spPr>
        <a:xfrm>
          <a:off x="8483111" y="1644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52997</xdr:rowOff>
    </xdr:from>
    <xdr:to>
      <xdr:col>41</xdr:col>
      <xdr:colOff>101600</xdr:colOff>
      <xdr:row>96</xdr:row>
      <xdr:rowOff>154597</xdr:rowOff>
    </xdr:to>
    <xdr:sp macro="" textlink="">
      <xdr:nvSpPr>
        <xdr:cNvPr id="487" name="楕円 486"/>
        <xdr:cNvSpPr/>
      </xdr:nvSpPr>
      <xdr:spPr>
        <a:xfrm>
          <a:off x="7810500" y="165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145724</xdr:rowOff>
    </xdr:from>
    <xdr:ext cx="534377" cy="259045"/>
    <xdr:sp macro="" textlink="">
      <xdr:nvSpPr>
        <xdr:cNvPr id="488" name="テキスト ボックス 487"/>
        <xdr:cNvSpPr txBox="1"/>
      </xdr:nvSpPr>
      <xdr:spPr>
        <a:xfrm>
          <a:off x="7594111" y="166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78232</xdr:rowOff>
    </xdr:from>
    <xdr:to>
      <xdr:col>36</xdr:col>
      <xdr:colOff>165100</xdr:colOff>
      <xdr:row>99</xdr:row>
      <xdr:rowOff>8382</xdr:rowOff>
    </xdr:to>
    <xdr:sp macro="" textlink="">
      <xdr:nvSpPr>
        <xdr:cNvPr id="489" name="楕円 488"/>
        <xdr:cNvSpPr/>
      </xdr:nvSpPr>
      <xdr:spPr>
        <a:xfrm>
          <a:off x="6921500" y="168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170959</xdr:rowOff>
    </xdr:from>
    <xdr:ext cx="469744" cy="259045"/>
    <xdr:sp macro="" textlink="">
      <xdr:nvSpPr>
        <xdr:cNvPr id="490" name="テキスト ボックス 489"/>
        <xdr:cNvSpPr txBox="1"/>
      </xdr:nvSpPr>
      <xdr:spPr>
        <a:xfrm>
          <a:off x="6737428" y="1697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30683</xdr:rowOff>
    </xdr:from>
    <xdr:to>
      <xdr:col>85</xdr:col>
      <xdr:colOff>127000</xdr:colOff>
      <xdr:row>39</xdr:row>
      <xdr:rowOff>44450</xdr:rowOff>
    </xdr:to>
    <xdr:cxnSp macro="">
      <xdr:nvCxnSpPr>
        <xdr:cNvPr id="519" name="直線コネクタ 518"/>
        <xdr:cNvCxnSpPr/>
      </xdr:nvCxnSpPr>
      <xdr:spPr>
        <a:xfrm>
          <a:off x="15481300" y="6717233"/>
          <a:ext cx="8382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30683</xdr:rowOff>
    </xdr:from>
    <xdr:to>
      <xdr:col>81</xdr:col>
      <xdr:colOff>50800</xdr:colOff>
      <xdr:row>39</xdr:row>
      <xdr:rowOff>44450</xdr:rowOff>
    </xdr:to>
    <xdr:cxnSp macro="">
      <xdr:nvCxnSpPr>
        <xdr:cNvPr id="522" name="直線コネクタ 521"/>
        <xdr:cNvCxnSpPr/>
      </xdr:nvCxnSpPr>
      <xdr:spPr>
        <a:xfrm flipV="1">
          <a:off x="14592300" y="6717233"/>
          <a:ext cx="8890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32182</xdr:rowOff>
    </xdr:from>
    <xdr:to>
      <xdr:col>71</xdr:col>
      <xdr:colOff>177800</xdr:colOff>
      <xdr:row>39</xdr:row>
      <xdr:rowOff>44450</xdr:rowOff>
    </xdr:to>
    <xdr:cxnSp macro="">
      <xdr:nvCxnSpPr>
        <xdr:cNvPr id="528" name="直線コネクタ 527"/>
        <xdr:cNvCxnSpPr/>
      </xdr:nvCxnSpPr>
      <xdr:spPr>
        <a:xfrm>
          <a:off x="12814300" y="6718732"/>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2" name="テキスト ボックス 531"/>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39" name="災害復旧事業費該当値テキスト"/>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151333</xdr:rowOff>
    </xdr:from>
    <xdr:to>
      <xdr:col>81</xdr:col>
      <xdr:colOff>101600</xdr:colOff>
      <xdr:row>39</xdr:row>
      <xdr:rowOff>81483</xdr:rowOff>
    </xdr:to>
    <xdr:sp macro="" textlink="">
      <xdr:nvSpPr>
        <xdr:cNvPr id="540" name="楕円 539"/>
        <xdr:cNvSpPr/>
      </xdr:nvSpPr>
      <xdr:spPr>
        <a:xfrm>
          <a:off x="15430500" y="66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72610</xdr:rowOff>
    </xdr:from>
    <xdr:ext cx="469744" cy="259045"/>
    <xdr:sp macro="" textlink="">
      <xdr:nvSpPr>
        <xdr:cNvPr id="541" name="テキスト ボックス 540"/>
        <xdr:cNvSpPr txBox="1"/>
      </xdr:nvSpPr>
      <xdr:spPr>
        <a:xfrm>
          <a:off x="15246428" y="675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152832</xdr:rowOff>
    </xdr:from>
    <xdr:to>
      <xdr:col>67</xdr:col>
      <xdr:colOff>101600</xdr:colOff>
      <xdr:row>39</xdr:row>
      <xdr:rowOff>82982</xdr:rowOff>
    </xdr:to>
    <xdr:sp macro="" textlink="">
      <xdr:nvSpPr>
        <xdr:cNvPr id="546" name="楕円 545"/>
        <xdr:cNvSpPr/>
      </xdr:nvSpPr>
      <xdr:spPr>
        <a:xfrm>
          <a:off x="12763500" y="66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74109</xdr:rowOff>
    </xdr:from>
    <xdr:ext cx="378565" cy="259045"/>
    <xdr:sp macro="" textlink="">
      <xdr:nvSpPr>
        <xdr:cNvPr id="547" name="テキスト ボックス 546"/>
        <xdr:cNvSpPr txBox="1"/>
      </xdr:nvSpPr>
      <xdr:spPr>
        <a:xfrm>
          <a:off x="12625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24371</xdr:rowOff>
    </xdr:from>
    <xdr:to>
      <xdr:col>85</xdr:col>
      <xdr:colOff>127000</xdr:colOff>
      <xdr:row>78</xdr:row>
      <xdr:rowOff>28204</xdr:rowOff>
    </xdr:to>
    <xdr:cxnSp macro="">
      <xdr:nvCxnSpPr>
        <xdr:cNvPr id="625" name="直線コネクタ 624"/>
        <xdr:cNvCxnSpPr/>
      </xdr:nvCxnSpPr>
      <xdr:spPr>
        <a:xfrm>
          <a:off x="15481300" y="13397471"/>
          <a:ext cx="8382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6" name="公債費平均値テキスト"/>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24371</xdr:rowOff>
    </xdr:from>
    <xdr:to>
      <xdr:col>81</xdr:col>
      <xdr:colOff>50800</xdr:colOff>
      <xdr:row>78</xdr:row>
      <xdr:rowOff>29065</xdr:rowOff>
    </xdr:to>
    <xdr:cxnSp macro="">
      <xdr:nvCxnSpPr>
        <xdr:cNvPr id="628" name="直線コネクタ 627"/>
        <xdr:cNvCxnSpPr/>
      </xdr:nvCxnSpPr>
      <xdr:spPr>
        <a:xfrm flipV="1">
          <a:off x="14592300" y="13397471"/>
          <a:ext cx="889000" cy="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0" name="テキスト ボックス 629"/>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19966</xdr:rowOff>
    </xdr:from>
    <xdr:to>
      <xdr:col>76</xdr:col>
      <xdr:colOff>114300</xdr:colOff>
      <xdr:row>78</xdr:row>
      <xdr:rowOff>29065</xdr:rowOff>
    </xdr:to>
    <xdr:cxnSp macro="">
      <xdr:nvCxnSpPr>
        <xdr:cNvPr id="631" name="直線コネクタ 630"/>
        <xdr:cNvCxnSpPr/>
      </xdr:nvCxnSpPr>
      <xdr:spPr>
        <a:xfrm>
          <a:off x="13703300" y="13393066"/>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3" name="テキスト ボックス 632"/>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19966</xdr:rowOff>
    </xdr:from>
    <xdr:to>
      <xdr:col>71</xdr:col>
      <xdr:colOff>177800</xdr:colOff>
      <xdr:row>78</xdr:row>
      <xdr:rowOff>25972</xdr:rowOff>
    </xdr:to>
    <xdr:cxnSp macro="">
      <xdr:nvCxnSpPr>
        <xdr:cNvPr id="634" name="直線コネクタ 633"/>
        <xdr:cNvCxnSpPr/>
      </xdr:nvCxnSpPr>
      <xdr:spPr>
        <a:xfrm flipV="1">
          <a:off x="12814300" y="13393066"/>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6" name="テキスト ボックス 635"/>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8" name="テキスト ボックス 637"/>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148854</xdr:rowOff>
    </xdr:from>
    <xdr:to>
      <xdr:col>85</xdr:col>
      <xdr:colOff>177800</xdr:colOff>
      <xdr:row>78</xdr:row>
      <xdr:rowOff>79004</xdr:rowOff>
    </xdr:to>
    <xdr:sp macro="" textlink="">
      <xdr:nvSpPr>
        <xdr:cNvPr id="644" name="楕円 643"/>
        <xdr:cNvSpPr/>
      </xdr:nvSpPr>
      <xdr:spPr>
        <a:xfrm>
          <a:off x="16268700" y="1335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63781</xdr:rowOff>
    </xdr:from>
    <xdr:ext cx="534377" cy="259045"/>
    <xdr:sp macro="" textlink="">
      <xdr:nvSpPr>
        <xdr:cNvPr id="645" name="公債費該当値テキスト"/>
        <xdr:cNvSpPr txBox="1"/>
      </xdr:nvSpPr>
      <xdr:spPr>
        <a:xfrm>
          <a:off x="16370300" y="1326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145021</xdr:rowOff>
    </xdr:from>
    <xdr:to>
      <xdr:col>81</xdr:col>
      <xdr:colOff>101600</xdr:colOff>
      <xdr:row>78</xdr:row>
      <xdr:rowOff>75171</xdr:rowOff>
    </xdr:to>
    <xdr:sp macro="" textlink="">
      <xdr:nvSpPr>
        <xdr:cNvPr id="646" name="楕円 645"/>
        <xdr:cNvSpPr/>
      </xdr:nvSpPr>
      <xdr:spPr>
        <a:xfrm>
          <a:off x="15430500" y="133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66298</xdr:rowOff>
    </xdr:from>
    <xdr:ext cx="534377" cy="259045"/>
    <xdr:sp macro="" textlink="">
      <xdr:nvSpPr>
        <xdr:cNvPr id="647" name="テキスト ボックス 646"/>
        <xdr:cNvSpPr txBox="1"/>
      </xdr:nvSpPr>
      <xdr:spPr>
        <a:xfrm>
          <a:off x="15214111" y="1343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149715</xdr:rowOff>
    </xdr:from>
    <xdr:to>
      <xdr:col>76</xdr:col>
      <xdr:colOff>165100</xdr:colOff>
      <xdr:row>78</xdr:row>
      <xdr:rowOff>79865</xdr:rowOff>
    </xdr:to>
    <xdr:sp macro="" textlink="">
      <xdr:nvSpPr>
        <xdr:cNvPr id="648" name="楕円 647"/>
        <xdr:cNvSpPr/>
      </xdr:nvSpPr>
      <xdr:spPr>
        <a:xfrm>
          <a:off x="14541500" y="133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70992</xdr:rowOff>
    </xdr:from>
    <xdr:ext cx="534377" cy="259045"/>
    <xdr:sp macro="" textlink="">
      <xdr:nvSpPr>
        <xdr:cNvPr id="649" name="テキスト ボックス 648"/>
        <xdr:cNvSpPr txBox="1"/>
      </xdr:nvSpPr>
      <xdr:spPr>
        <a:xfrm>
          <a:off x="14325111" y="13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140616</xdr:rowOff>
    </xdr:from>
    <xdr:to>
      <xdr:col>72</xdr:col>
      <xdr:colOff>38100</xdr:colOff>
      <xdr:row>78</xdr:row>
      <xdr:rowOff>70766</xdr:rowOff>
    </xdr:to>
    <xdr:sp macro="" textlink="">
      <xdr:nvSpPr>
        <xdr:cNvPr id="650" name="楕円 649"/>
        <xdr:cNvSpPr/>
      </xdr:nvSpPr>
      <xdr:spPr>
        <a:xfrm>
          <a:off x="13652500" y="133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61893</xdr:rowOff>
    </xdr:from>
    <xdr:ext cx="534377" cy="259045"/>
    <xdr:sp macro="" textlink="">
      <xdr:nvSpPr>
        <xdr:cNvPr id="651" name="テキスト ボックス 650"/>
        <xdr:cNvSpPr txBox="1"/>
      </xdr:nvSpPr>
      <xdr:spPr>
        <a:xfrm>
          <a:off x="13436111" y="1343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146622</xdr:rowOff>
    </xdr:from>
    <xdr:to>
      <xdr:col>67</xdr:col>
      <xdr:colOff>101600</xdr:colOff>
      <xdr:row>78</xdr:row>
      <xdr:rowOff>76772</xdr:rowOff>
    </xdr:to>
    <xdr:sp macro="" textlink="">
      <xdr:nvSpPr>
        <xdr:cNvPr id="652" name="楕円 651"/>
        <xdr:cNvSpPr/>
      </xdr:nvSpPr>
      <xdr:spPr>
        <a:xfrm>
          <a:off x="12763500" y="133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67899</xdr:rowOff>
    </xdr:from>
    <xdr:ext cx="534377" cy="259045"/>
    <xdr:sp macro="" textlink="">
      <xdr:nvSpPr>
        <xdr:cNvPr id="653" name="テキスト ボックス 652"/>
        <xdr:cNvSpPr txBox="1"/>
      </xdr:nvSpPr>
      <xdr:spPr>
        <a:xfrm>
          <a:off x="12547111" y="1344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40818</xdr:rowOff>
    </xdr:from>
    <xdr:to>
      <xdr:col>85</xdr:col>
      <xdr:colOff>127000</xdr:colOff>
      <xdr:row>97</xdr:row>
      <xdr:rowOff>70396</xdr:rowOff>
    </xdr:to>
    <xdr:cxnSp macro="">
      <xdr:nvCxnSpPr>
        <xdr:cNvPr id="682" name="直線コネクタ 681"/>
        <xdr:cNvCxnSpPr/>
      </xdr:nvCxnSpPr>
      <xdr:spPr>
        <a:xfrm flipV="1">
          <a:off x="15481300" y="16500018"/>
          <a:ext cx="838200" cy="20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148544</xdr:rowOff>
    </xdr:from>
    <xdr:ext cx="534377" cy="259045"/>
    <xdr:sp macro="" textlink="">
      <xdr:nvSpPr>
        <xdr:cNvPr id="683" name="積立金平均値テキスト"/>
        <xdr:cNvSpPr txBox="1"/>
      </xdr:nvSpPr>
      <xdr:spPr>
        <a:xfrm>
          <a:off x="16370300" y="1643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163207</xdr:rowOff>
    </xdr:from>
    <xdr:to>
      <xdr:col>81</xdr:col>
      <xdr:colOff>50800</xdr:colOff>
      <xdr:row>97</xdr:row>
      <xdr:rowOff>70396</xdr:rowOff>
    </xdr:to>
    <xdr:cxnSp macro="">
      <xdr:nvCxnSpPr>
        <xdr:cNvPr id="685" name="直線コネクタ 684"/>
        <xdr:cNvCxnSpPr/>
      </xdr:nvCxnSpPr>
      <xdr:spPr>
        <a:xfrm>
          <a:off x="14592300" y="16622407"/>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163207</xdr:rowOff>
    </xdr:from>
    <xdr:to>
      <xdr:col>76</xdr:col>
      <xdr:colOff>114300</xdr:colOff>
      <xdr:row>98</xdr:row>
      <xdr:rowOff>69952</xdr:rowOff>
    </xdr:to>
    <xdr:cxnSp macro="">
      <xdr:nvCxnSpPr>
        <xdr:cNvPr id="688" name="直線コネクタ 687"/>
        <xdr:cNvCxnSpPr/>
      </xdr:nvCxnSpPr>
      <xdr:spPr>
        <a:xfrm flipV="1">
          <a:off x="13703300" y="16622407"/>
          <a:ext cx="889000" cy="24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0" name="テキスト ボックス 689"/>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79451</xdr:rowOff>
    </xdr:from>
    <xdr:to>
      <xdr:col>71</xdr:col>
      <xdr:colOff>177800</xdr:colOff>
      <xdr:row>98</xdr:row>
      <xdr:rowOff>69952</xdr:rowOff>
    </xdr:to>
    <xdr:cxnSp macro="">
      <xdr:nvCxnSpPr>
        <xdr:cNvPr id="691" name="直線コネクタ 690"/>
        <xdr:cNvCxnSpPr/>
      </xdr:nvCxnSpPr>
      <xdr:spPr>
        <a:xfrm>
          <a:off x="12814300" y="16710101"/>
          <a:ext cx="889000" cy="1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3" name="テキスト ボックス 692"/>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5" name="テキスト ボックス 694"/>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161468</xdr:rowOff>
    </xdr:from>
    <xdr:to>
      <xdr:col>85</xdr:col>
      <xdr:colOff>177800</xdr:colOff>
      <xdr:row>96</xdr:row>
      <xdr:rowOff>91618</xdr:rowOff>
    </xdr:to>
    <xdr:sp macro="" textlink="">
      <xdr:nvSpPr>
        <xdr:cNvPr id="701" name="楕円 700"/>
        <xdr:cNvSpPr/>
      </xdr:nvSpPr>
      <xdr:spPr>
        <a:xfrm>
          <a:off x="16268700" y="164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12895</xdr:rowOff>
    </xdr:from>
    <xdr:ext cx="534377" cy="259045"/>
    <xdr:sp macro="" textlink="">
      <xdr:nvSpPr>
        <xdr:cNvPr id="702" name="積立金該当値テキスト"/>
        <xdr:cNvSpPr txBox="1"/>
      </xdr:nvSpPr>
      <xdr:spPr>
        <a:xfrm>
          <a:off x="16370300" y="1630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19596</xdr:rowOff>
    </xdr:from>
    <xdr:to>
      <xdr:col>81</xdr:col>
      <xdr:colOff>101600</xdr:colOff>
      <xdr:row>97</xdr:row>
      <xdr:rowOff>121196</xdr:rowOff>
    </xdr:to>
    <xdr:sp macro="" textlink="">
      <xdr:nvSpPr>
        <xdr:cNvPr id="703" name="楕円 702"/>
        <xdr:cNvSpPr/>
      </xdr:nvSpPr>
      <xdr:spPr>
        <a:xfrm>
          <a:off x="15430500" y="166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112323</xdr:rowOff>
    </xdr:from>
    <xdr:ext cx="534377" cy="259045"/>
    <xdr:sp macro="" textlink="">
      <xdr:nvSpPr>
        <xdr:cNvPr id="704" name="テキスト ボックス 703"/>
        <xdr:cNvSpPr txBox="1"/>
      </xdr:nvSpPr>
      <xdr:spPr>
        <a:xfrm>
          <a:off x="15214111" y="1674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112407</xdr:rowOff>
    </xdr:from>
    <xdr:to>
      <xdr:col>76</xdr:col>
      <xdr:colOff>165100</xdr:colOff>
      <xdr:row>97</xdr:row>
      <xdr:rowOff>42557</xdr:rowOff>
    </xdr:to>
    <xdr:sp macro="" textlink="">
      <xdr:nvSpPr>
        <xdr:cNvPr id="705" name="楕円 704"/>
        <xdr:cNvSpPr/>
      </xdr:nvSpPr>
      <xdr:spPr>
        <a:xfrm>
          <a:off x="14541500" y="165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33684</xdr:rowOff>
    </xdr:from>
    <xdr:ext cx="534377" cy="259045"/>
    <xdr:sp macro="" textlink="">
      <xdr:nvSpPr>
        <xdr:cNvPr id="706" name="テキスト ボックス 705"/>
        <xdr:cNvSpPr txBox="1"/>
      </xdr:nvSpPr>
      <xdr:spPr>
        <a:xfrm>
          <a:off x="14325111" y="1666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19152</xdr:rowOff>
    </xdr:from>
    <xdr:to>
      <xdr:col>72</xdr:col>
      <xdr:colOff>38100</xdr:colOff>
      <xdr:row>98</xdr:row>
      <xdr:rowOff>120752</xdr:rowOff>
    </xdr:to>
    <xdr:sp macro="" textlink="">
      <xdr:nvSpPr>
        <xdr:cNvPr id="707" name="楕円 706"/>
        <xdr:cNvSpPr/>
      </xdr:nvSpPr>
      <xdr:spPr>
        <a:xfrm>
          <a:off x="13652500" y="168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111879</xdr:rowOff>
    </xdr:from>
    <xdr:ext cx="534377" cy="259045"/>
    <xdr:sp macro="" textlink="">
      <xdr:nvSpPr>
        <xdr:cNvPr id="708" name="テキスト ボックス 707"/>
        <xdr:cNvSpPr txBox="1"/>
      </xdr:nvSpPr>
      <xdr:spPr>
        <a:xfrm>
          <a:off x="13436111" y="169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28651</xdr:rowOff>
    </xdr:from>
    <xdr:to>
      <xdr:col>67</xdr:col>
      <xdr:colOff>101600</xdr:colOff>
      <xdr:row>97</xdr:row>
      <xdr:rowOff>130251</xdr:rowOff>
    </xdr:to>
    <xdr:sp macro="" textlink="">
      <xdr:nvSpPr>
        <xdr:cNvPr id="709" name="楕円 708"/>
        <xdr:cNvSpPr/>
      </xdr:nvSpPr>
      <xdr:spPr>
        <a:xfrm>
          <a:off x="12763500" y="166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121378</xdr:rowOff>
    </xdr:from>
    <xdr:ext cx="534377" cy="259045"/>
    <xdr:sp macro="" textlink="">
      <xdr:nvSpPr>
        <xdr:cNvPr id="710" name="テキスト ボックス 709"/>
        <xdr:cNvSpPr txBox="1"/>
      </xdr:nvSpPr>
      <xdr:spPr>
        <a:xfrm>
          <a:off x="12547111" y="167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0" name="テキスト ボックス 749"/>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2" name="テキスト ボックス 751"/>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2" name="直線コネクタ 791"/>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5" name="直線コネクタ 794"/>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8" name="直線コネクタ 797"/>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1" name="直線コネクタ 800"/>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3" name="テキスト ボックス 802"/>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5" name="テキスト ボックス 804"/>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1" name="楕円 810"/>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2"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3" name="楕円 812"/>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4" name="テキスト ボックス 813"/>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5" name="楕円 814"/>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7" name="楕円 816"/>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8" name="テキスト ボックス 817"/>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9" name="楕円 818"/>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0" name="テキスト ボックス 819"/>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7928</xdr:rowOff>
    </xdr:from>
    <xdr:to>
      <xdr:col>116</xdr:col>
      <xdr:colOff>63500</xdr:colOff>
      <xdr:row>78</xdr:row>
      <xdr:rowOff>16729</xdr:rowOff>
    </xdr:to>
    <xdr:cxnSp macro="">
      <xdr:nvCxnSpPr>
        <xdr:cNvPr id="852" name="直線コネクタ 851"/>
        <xdr:cNvCxnSpPr/>
      </xdr:nvCxnSpPr>
      <xdr:spPr>
        <a:xfrm flipV="1">
          <a:off x="21323300" y="13381028"/>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3" name="繰出金平均値テキスト"/>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157694</xdr:rowOff>
    </xdr:from>
    <xdr:to>
      <xdr:col>111</xdr:col>
      <xdr:colOff>177800</xdr:colOff>
      <xdr:row>78</xdr:row>
      <xdr:rowOff>16729</xdr:rowOff>
    </xdr:to>
    <xdr:cxnSp macro="">
      <xdr:nvCxnSpPr>
        <xdr:cNvPr id="855" name="直線コネクタ 854"/>
        <xdr:cNvCxnSpPr/>
      </xdr:nvCxnSpPr>
      <xdr:spPr>
        <a:xfrm>
          <a:off x="20434300" y="13359344"/>
          <a:ext cx="889000" cy="3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7" name="テキスト ボックス 856"/>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35376</xdr:rowOff>
    </xdr:from>
    <xdr:to>
      <xdr:col>107</xdr:col>
      <xdr:colOff>50800</xdr:colOff>
      <xdr:row>77</xdr:row>
      <xdr:rowOff>157694</xdr:rowOff>
    </xdr:to>
    <xdr:cxnSp macro="">
      <xdr:nvCxnSpPr>
        <xdr:cNvPr id="858" name="直線コネクタ 857"/>
        <xdr:cNvCxnSpPr/>
      </xdr:nvCxnSpPr>
      <xdr:spPr>
        <a:xfrm>
          <a:off x="19545300" y="13237026"/>
          <a:ext cx="889000" cy="12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0" name="テキスト ボックス 859"/>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24453</xdr:rowOff>
    </xdr:from>
    <xdr:to>
      <xdr:col>102</xdr:col>
      <xdr:colOff>114300</xdr:colOff>
      <xdr:row>77</xdr:row>
      <xdr:rowOff>35376</xdr:rowOff>
    </xdr:to>
    <xdr:cxnSp macro="">
      <xdr:nvCxnSpPr>
        <xdr:cNvPr id="861" name="直線コネクタ 860"/>
        <xdr:cNvCxnSpPr/>
      </xdr:nvCxnSpPr>
      <xdr:spPr>
        <a:xfrm>
          <a:off x="18656300" y="13226103"/>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3" name="テキスト ボックス 862"/>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5" name="テキスト ボックス 864"/>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128578</xdr:rowOff>
    </xdr:from>
    <xdr:to>
      <xdr:col>116</xdr:col>
      <xdr:colOff>114300</xdr:colOff>
      <xdr:row>78</xdr:row>
      <xdr:rowOff>58728</xdr:rowOff>
    </xdr:to>
    <xdr:sp macro="" textlink="">
      <xdr:nvSpPr>
        <xdr:cNvPr id="871" name="楕円 870"/>
        <xdr:cNvSpPr/>
      </xdr:nvSpPr>
      <xdr:spPr>
        <a:xfrm>
          <a:off x="22110700" y="1333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107005</xdr:rowOff>
    </xdr:from>
    <xdr:ext cx="534377" cy="259045"/>
    <xdr:sp macro="" textlink="">
      <xdr:nvSpPr>
        <xdr:cNvPr id="872" name="繰出金該当値テキスト"/>
        <xdr:cNvSpPr txBox="1"/>
      </xdr:nvSpPr>
      <xdr:spPr>
        <a:xfrm>
          <a:off x="22212300" y="133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137379</xdr:rowOff>
    </xdr:from>
    <xdr:to>
      <xdr:col>112</xdr:col>
      <xdr:colOff>38100</xdr:colOff>
      <xdr:row>78</xdr:row>
      <xdr:rowOff>67529</xdr:rowOff>
    </xdr:to>
    <xdr:sp macro="" textlink="">
      <xdr:nvSpPr>
        <xdr:cNvPr id="873" name="楕円 872"/>
        <xdr:cNvSpPr/>
      </xdr:nvSpPr>
      <xdr:spPr>
        <a:xfrm>
          <a:off x="21272500" y="133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58656</xdr:rowOff>
    </xdr:from>
    <xdr:ext cx="534377" cy="259045"/>
    <xdr:sp macro="" textlink="">
      <xdr:nvSpPr>
        <xdr:cNvPr id="874" name="テキスト ボックス 873"/>
        <xdr:cNvSpPr txBox="1"/>
      </xdr:nvSpPr>
      <xdr:spPr>
        <a:xfrm>
          <a:off x="21056111" y="134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106894</xdr:rowOff>
    </xdr:from>
    <xdr:to>
      <xdr:col>107</xdr:col>
      <xdr:colOff>101600</xdr:colOff>
      <xdr:row>78</xdr:row>
      <xdr:rowOff>37044</xdr:rowOff>
    </xdr:to>
    <xdr:sp macro="" textlink="">
      <xdr:nvSpPr>
        <xdr:cNvPr id="875" name="楕円 874"/>
        <xdr:cNvSpPr/>
      </xdr:nvSpPr>
      <xdr:spPr>
        <a:xfrm>
          <a:off x="20383500" y="133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28171</xdr:rowOff>
    </xdr:from>
    <xdr:ext cx="534377" cy="259045"/>
    <xdr:sp macro="" textlink="">
      <xdr:nvSpPr>
        <xdr:cNvPr id="876" name="テキスト ボックス 875"/>
        <xdr:cNvSpPr txBox="1"/>
      </xdr:nvSpPr>
      <xdr:spPr>
        <a:xfrm>
          <a:off x="20167111" y="1340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156026</xdr:rowOff>
    </xdr:from>
    <xdr:to>
      <xdr:col>102</xdr:col>
      <xdr:colOff>165100</xdr:colOff>
      <xdr:row>77</xdr:row>
      <xdr:rowOff>86176</xdr:rowOff>
    </xdr:to>
    <xdr:sp macro="" textlink="">
      <xdr:nvSpPr>
        <xdr:cNvPr id="877" name="楕円 876"/>
        <xdr:cNvSpPr/>
      </xdr:nvSpPr>
      <xdr:spPr>
        <a:xfrm>
          <a:off x="19494500" y="131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77303</xdr:rowOff>
    </xdr:from>
    <xdr:ext cx="534377" cy="259045"/>
    <xdr:sp macro="" textlink="">
      <xdr:nvSpPr>
        <xdr:cNvPr id="878" name="テキスト ボックス 877"/>
        <xdr:cNvSpPr txBox="1"/>
      </xdr:nvSpPr>
      <xdr:spPr>
        <a:xfrm>
          <a:off x="19278111" y="132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145103</xdr:rowOff>
    </xdr:from>
    <xdr:to>
      <xdr:col>98</xdr:col>
      <xdr:colOff>38100</xdr:colOff>
      <xdr:row>77</xdr:row>
      <xdr:rowOff>75253</xdr:rowOff>
    </xdr:to>
    <xdr:sp macro="" textlink="">
      <xdr:nvSpPr>
        <xdr:cNvPr id="879" name="楕円 878"/>
        <xdr:cNvSpPr/>
      </xdr:nvSpPr>
      <xdr:spPr>
        <a:xfrm>
          <a:off x="18605500" y="131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66380</xdr:rowOff>
    </xdr:from>
    <xdr:ext cx="534377" cy="259045"/>
    <xdr:sp macro="" textlink="">
      <xdr:nvSpPr>
        <xdr:cNvPr id="880" name="テキスト ボックス 879"/>
        <xdr:cNvSpPr txBox="1"/>
      </xdr:nvSpPr>
      <xdr:spPr>
        <a:xfrm>
          <a:off x="18389111" y="132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人件費は、住民一人あたり８３，</a:t>
          </a:r>
          <a:r>
            <a:rPr kumimoji="1" lang="ja-JP" altLang="en-US" sz="1300">
              <a:solidFill>
                <a:sysClr val="windowText" lastClr="000000"/>
              </a:solidFill>
              <a:effectLst/>
              <a:latin typeface="+mn-lt"/>
              <a:ea typeface="+mn-ea"/>
              <a:cs typeface="+mn-cs"/>
            </a:rPr>
            <a:t>４８６</a:t>
          </a:r>
          <a:r>
            <a:rPr kumimoji="1" lang="ja-JP" altLang="ja-JP" sz="1300">
              <a:solidFill>
                <a:sysClr val="windowText" lastClr="000000"/>
              </a:solidFill>
              <a:effectLst/>
              <a:latin typeface="+mn-lt"/>
              <a:ea typeface="+mn-ea"/>
              <a:cs typeface="+mn-cs"/>
            </a:rPr>
            <a:t>円で、類似団体平均値を下回っている。</a:t>
          </a:r>
          <a:endParaRPr lang="ja-JP" altLang="ja-JP" sz="1300">
            <a:solidFill>
              <a:sysClr val="windowText" lastClr="000000"/>
            </a:solidFill>
            <a:effectLst/>
          </a:endParaRPr>
        </a:p>
        <a:p>
          <a:r>
            <a:rPr lang="ja-JP" altLang="ja-JP" sz="1300">
              <a:solidFill>
                <a:sysClr val="windowText" lastClr="000000"/>
              </a:solidFill>
              <a:effectLst/>
              <a:latin typeface="+mn-lt"/>
              <a:ea typeface="+mn-ea"/>
              <a:cs typeface="+mn-cs"/>
            </a:rPr>
            <a:t>物件費は、前年度の</a:t>
          </a:r>
          <a:r>
            <a:rPr kumimoji="1" lang="ja-JP" altLang="ja-JP" sz="1300">
              <a:solidFill>
                <a:sysClr val="windowText" lastClr="000000"/>
              </a:solidFill>
              <a:effectLst/>
              <a:latin typeface="+mn-lt"/>
              <a:ea typeface="+mn-ea"/>
              <a:cs typeface="+mn-cs"/>
            </a:rPr>
            <a:t>大型事業（文化財関連業務委託）が終了したこと</a:t>
          </a:r>
          <a:r>
            <a:rPr lang="ja-JP" altLang="ja-JP" sz="1300">
              <a:solidFill>
                <a:sysClr val="windowText" lastClr="000000"/>
              </a:solidFill>
              <a:effectLst/>
              <a:latin typeface="+mn-lt"/>
              <a:ea typeface="+mn-ea"/>
              <a:cs typeface="+mn-cs"/>
            </a:rPr>
            <a:t>により昨年度より減と</a:t>
          </a:r>
          <a:r>
            <a:rPr lang="ja-JP" altLang="en-US" sz="1300">
              <a:solidFill>
                <a:sysClr val="windowText" lastClr="000000"/>
              </a:solidFill>
              <a:effectLst/>
              <a:latin typeface="+mn-lt"/>
              <a:ea typeface="+mn-ea"/>
              <a:cs typeface="+mn-cs"/>
            </a:rPr>
            <a:t>なり、類似団体平均を下回った。次年度以降も当該業務が発生する見込みがある。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扶助費は、</a:t>
          </a:r>
          <a:r>
            <a:rPr kumimoji="1" lang="ja-JP" altLang="en-US" sz="1300">
              <a:solidFill>
                <a:sysClr val="windowText" lastClr="000000"/>
              </a:solidFill>
              <a:effectLst/>
              <a:latin typeface="+mn-lt"/>
              <a:ea typeface="+mn-ea"/>
              <a:cs typeface="+mn-cs"/>
            </a:rPr>
            <a:t>住民税非課税世帯臨時特別給付金事業等の皆減により、大幅に減少しているが、</a:t>
          </a:r>
          <a:r>
            <a:rPr kumimoji="1" lang="ja-JP" altLang="ja-JP" sz="1300">
              <a:solidFill>
                <a:sysClr val="windowText" lastClr="000000"/>
              </a:solidFill>
              <a:effectLst/>
              <a:latin typeface="+mn-lt"/>
              <a:ea typeface="+mn-ea"/>
              <a:cs typeface="+mn-cs"/>
            </a:rPr>
            <a:t>依然として類似団体平均との開きが大きい。増加の主な要因は、待機児童解消のための、認可保育所数の増加に伴い、運営負担金も増加傾向にある。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積立金は、</a:t>
          </a:r>
          <a:r>
            <a:rPr kumimoji="1" lang="ja-JP" altLang="en-US" sz="1300">
              <a:solidFill>
                <a:sysClr val="windowText" lastClr="000000"/>
              </a:solidFill>
              <a:effectLst/>
              <a:latin typeface="+mn-lt"/>
              <a:ea typeface="+mn-ea"/>
              <a:cs typeface="+mn-cs"/>
            </a:rPr>
            <a:t>特定目的基金の公共施設整備基金や廃棄物処理施設建設基金等を多く積立てたことにより、過去５年で一番多い額となった。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繰出金は、国保特別会計への繰出（財政安定化、その他）を抑制したことにより減となった</a:t>
          </a:r>
          <a:r>
            <a:rPr kumimoji="1" lang="ja-JP" altLang="en-US" sz="1300">
              <a:solidFill>
                <a:sysClr val="windowText" lastClr="000000"/>
              </a:solidFill>
              <a:effectLst/>
              <a:latin typeface="+mn-lt"/>
              <a:ea typeface="+mn-ea"/>
              <a:cs typeface="+mn-cs"/>
            </a:rPr>
            <a:t>が、次年度以降の国保特別会計の運営状況が厳しい状況になると見込まれる。</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17,936
17,542
11.54
9,256,284
8,819,650
417,756
4,636,238
4,978,030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108676</xdr:rowOff>
    </xdr:from>
    <xdr:to>
      <xdr:col>24</xdr:col>
      <xdr:colOff>63500</xdr:colOff>
      <xdr:row>35</xdr:row>
      <xdr:rowOff>131862</xdr:rowOff>
    </xdr:to>
    <xdr:cxnSp macro="">
      <xdr:nvCxnSpPr>
        <xdr:cNvPr id="63" name="直線コネクタ 62"/>
        <xdr:cNvCxnSpPr/>
      </xdr:nvCxnSpPr>
      <xdr:spPr>
        <a:xfrm flipV="1">
          <a:off x="3797300" y="6109426"/>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61649</xdr:rowOff>
    </xdr:from>
    <xdr:to>
      <xdr:col>19</xdr:col>
      <xdr:colOff>177800</xdr:colOff>
      <xdr:row>35</xdr:row>
      <xdr:rowOff>131862</xdr:rowOff>
    </xdr:to>
    <xdr:cxnSp macro="">
      <xdr:nvCxnSpPr>
        <xdr:cNvPr id="66" name="直線コネクタ 65"/>
        <xdr:cNvCxnSpPr/>
      </xdr:nvCxnSpPr>
      <xdr:spPr>
        <a:xfrm>
          <a:off x="2908300" y="606239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159621</xdr:rowOff>
    </xdr:from>
    <xdr:to>
      <xdr:col>15</xdr:col>
      <xdr:colOff>50800</xdr:colOff>
      <xdr:row>35</xdr:row>
      <xdr:rowOff>61649</xdr:rowOff>
    </xdr:to>
    <xdr:cxnSp macro="">
      <xdr:nvCxnSpPr>
        <xdr:cNvPr id="69" name="直線コネクタ 68"/>
        <xdr:cNvCxnSpPr/>
      </xdr:nvCxnSpPr>
      <xdr:spPr>
        <a:xfrm>
          <a:off x="2019300" y="5988921"/>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148517</xdr:rowOff>
    </xdr:from>
    <xdr:to>
      <xdr:col>10</xdr:col>
      <xdr:colOff>114300</xdr:colOff>
      <xdr:row>34</xdr:row>
      <xdr:rowOff>159621</xdr:rowOff>
    </xdr:to>
    <xdr:cxnSp macro="">
      <xdr:nvCxnSpPr>
        <xdr:cNvPr id="72" name="直線コネクタ 71"/>
        <xdr:cNvCxnSpPr/>
      </xdr:nvCxnSpPr>
      <xdr:spPr>
        <a:xfrm>
          <a:off x="1130300" y="5977817"/>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57876</xdr:rowOff>
    </xdr:from>
    <xdr:to>
      <xdr:col>24</xdr:col>
      <xdr:colOff>114300</xdr:colOff>
      <xdr:row>35</xdr:row>
      <xdr:rowOff>159476</xdr:rowOff>
    </xdr:to>
    <xdr:sp macro="" textlink="">
      <xdr:nvSpPr>
        <xdr:cNvPr id="82" name="楕円 81"/>
        <xdr:cNvSpPr/>
      </xdr:nvSpPr>
      <xdr:spPr>
        <a:xfrm>
          <a:off x="4584700" y="60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36303</xdr:rowOff>
    </xdr:from>
    <xdr:ext cx="469744" cy="259045"/>
    <xdr:sp macro="" textlink="">
      <xdr:nvSpPr>
        <xdr:cNvPr id="83" name="議会費該当値テキスト"/>
        <xdr:cNvSpPr txBox="1"/>
      </xdr:nvSpPr>
      <xdr:spPr>
        <a:xfrm>
          <a:off x="4686300" y="603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81062</xdr:rowOff>
    </xdr:from>
    <xdr:to>
      <xdr:col>20</xdr:col>
      <xdr:colOff>38100</xdr:colOff>
      <xdr:row>36</xdr:row>
      <xdr:rowOff>11212</xdr:rowOff>
    </xdr:to>
    <xdr:sp macro="" textlink="">
      <xdr:nvSpPr>
        <xdr:cNvPr id="84" name="楕円 83"/>
        <xdr:cNvSpPr/>
      </xdr:nvSpPr>
      <xdr:spPr>
        <a:xfrm>
          <a:off x="3746500" y="60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2339</xdr:rowOff>
    </xdr:from>
    <xdr:ext cx="469744" cy="259045"/>
    <xdr:sp macro="" textlink="">
      <xdr:nvSpPr>
        <xdr:cNvPr id="85" name="テキスト ボックス 84"/>
        <xdr:cNvSpPr txBox="1"/>
      </xdr:nvSpPr>
      <xdr:spPr>
        <a:xfrm>
          <a:off x="3562428" y="617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10849</xdr:rowOff>
    </xdr:from>
    <xdr:to>
      <xdr:col>15</xdr:col>
      <xdr:colOff>101600</xdr:colOff>
      <xdr:row>35</xdr:row>
      <xdr:rowOff>112449</xdr:rowOff>
    </xdr:to>
    <xdr:sp macro="" textlink="">
      <xdr:nvSpPr>
        <xdr:cNvPr id="86" name="楕円 85"/>
        <xdr:cNvSpPr/>
      </xdr:nvSpPr>
      <xdr:spPr>
        <a:xfrm>
          <a:off x="2857500" y="60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103576</xdr:rowOff>
    </xdr:from>
    <xdr:ext cx="469744" cy="259045"/>
    <xdr:sp macro="" textlink="">
      <xdr:nvSpPr>
        <xdr:cNvPr id="87" name="テキスト ボックス 86"/>
        <xdr:cNvSpPr txBox="1"/>
      </xdr:nvSpPr>
      <xdr:spPr>
        <a:xfrm>
          <a:off x="2673428" y="610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108821</xdr:rowOff>
    </xdr:from>
    <xdr:to>
      <xdr:col>10</xdr:col>
      <xdr:colOff>165100</xdr:colOff>
      <xdr:row>35</xdr:row>
      <xdr:rowOff>38971</xdr:rowOff>
    </xdr:to>
    <xdr:sp macro="" textlink="">
      <xdr:nvSpPr>
        <xdr:cNvPr id="88" name="楕円 87"/>
        <xdr:cNvSpPr/>
      </xdr:nvSpPr>
      <xdr:spPr>
        <a:xfrm>
          <a:off x="1968500" y="59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30098</xdr:rowOff>
    </xdr:from>
    <xdr:ext cx="469744" cy="259045"/>
    <xdr:sp macro="" textlink="">
      <xdr:nvSpPr>
        <xdr:cNvPr id="89" name="テキスト ボックス 88"/>
        <xdr:cNvSpPr txBox="1"/>
      </xdr:nvSpPr>
      <xdr:spPr>
        <a:xfrm>
          <a:off x="1784428" y="603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97717</xdr:rowOff>
    </xdr:from>
    <xdr:to>
      <xdr:col>6</xdr:col>
      <xdr:colOff>38100</xdr:colOff>
      <xdr:row>35</xdr:row>
      <xdr:rowOff>27867</xdr:rowOff>
    </xdr:to>
    <xdr:sp macro="" textlink="">
      <xdr:nvSpPr>
        <xdr:cNvPr id="90" name="楕円 89"/>
        <xdr:cNvSpPr/>
      </xdr:nvSpPr>
      <xdr:spPr>
        <a:xfrm>
          <a:off x="1079500" y="59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18994</xdr:rowOff>
    </xdr:from>
    <xdr:ext cx="469744" cy="259045"/>
    <xdr:sp macro="" textlink="">
      <xdr:nvSpPr>
        <xdr:cNvPr id="91" name="テキスト ボックス 90"/>
        <xdr:cNvSpPr txBox="1"/>
      </xdr:nvSpPr>
      <xdr:spPr>
        <a:xfrm>
          <a:off x="895428" y="601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161088</xdr:rowOff>
    </xdr:from>
    <xdr:to>
      <xdr:col>24</xdr:col>
      <xdr:colOff>63500</xdr:colOff>
      <xdr:row>56</xdr:row>
      <xdr:rowOff>27622</xdr:rowOff>
    </xdr:to>
    <xdr:cxnSp macro="">
      <xdr:nvCxnSpPr>
        <xdr:cNvPr id="118" name="直線コネクタ 117"/>
        <xdr:cNvCxnSpPr/>
      </xdr:nvCxnSpPr>
      <xdr:spPr>
        <a:xfrm flipV="1">
          <a:off x="3797300" y="9590838"/>
          <a:ext cx="838200" cy="3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124851</xdr:rowOff>
    </xdr:from>
    <xdr:to>
      <xdr:col>19</xdr:col>
      <xdr:colOff>177800</xdr:colOff>
      <xdr:row>56</xdr:row>
      <xdr:rowOff>27622</xdr:rowOff>
    </xdr:to>
    <xdr:cxnSp macro="">
      <xdr:nvCxnSpPr>
        <xdr:cNvPr id="121" name="直線コネクタ 120"/>
        <xdr:cNvCxnSpPr/>
      </xdr:nvCxnSpPr>
      <xdr:spPr>
        <a:xfrm>
          <a:off x="2908300" y="9040251"/>
          <a:ext cx="889000" cy="58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124851</xdr:rowOff>
    </xdr:from>
    <xdr:to>
      <xdr:col>15</xdr:col>
      <xdr:colOff>50800</xdr:colOff>
      <xdr:row>56</xdr:row>
      <xdr:rowOff>102356</xdr:rowOff>
    </xdr:to>
    <xdr:cxnSp macro="">
      <xdr:nvCxnSpPr>
        <xdr:cNvPr id="124" name="直線コネクタ 123"/>
        <xdr:cNvCxnSpPr/>
      </xdr:nvCxnSpPr>
      <xdr:spPr>
        <a:xfrm flipV="1">
          <a:off x="2019300" y="9040251"/>
          <a:ext cx="889000" cy="66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45879</xdr:rowOff>
    </xdr:from>
    <xdr:ext cx="599010" cy="259045"/>
    <xdr:sp macro="" textlink="">
      <xdr:nvSpPr>
        <xdr:cNvPr id="126" name="テキスト ボックス 125"/>
        <xdr:cNvSpPr txBox="1"/>
      </xdr:nvSpPr>
      <xdr:spPr>
        <a:xfrm>
          <a:off x="2608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102356</xdr:rowOff>
    </xdr:from>
    <xdr:to>
      <xdr:col>10</xdr:col>
      <xdr:colOff>114300</xdr:colOff>
      <xdr:row>56</xdr:row>
      <xdr:rowOff>150595</xdr:rowOff>
    </xdr:to>
    <xdr:cxnSp macro="">
      <xdr:nvCxnSpPr>
        <xdr:cNvPr id="127" name="直線コネクタ 126"/>
        <xdr:cNvCxnSpPr/>
      </xdr:nvCxnSpPr>
      <xdr:spPr>
        <a:xfrm flipV="1">
          <a:off x="1130300" y="9703556"/>
          <a:ext cx="889000" cy="4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110288</xdr:rowOff>
    </xdr:from>
    <xdr:to>
      <xdr:col>24</xdr:col>
      <xdr:colOff>114300</xdr:colOff>
      <xdr:row>56</xdr:row>
      <xdr:rowOff>40438</xdr:rowOff>
    </xdr:to>
    <xdr:sp macro="" textlink="">
      <xdr:nvSpPr>
        <xdr:cNvPr id="137" name="楕円 136"/>
        <xdr:cNvSpPr/>
      </xdr:nvSpPr>
      <xdr:spPr>
        <a:xfrm>
          <a:off x="4584700" y="95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88715</xdr:rowOff>
    </xdr:from>
    <xdr:ext cx="599010" cy="259045"/>
    <xdr:sp macro="" textlink="">
      <xdr:nvSpPr>
        <xdr:cNvPr id="138" name="総務費該当値テキスト"/>
        <xdr:cNvSpPr txBox="1"/>
      </xdr:nvSpPr>
      <xdr:spPr>
        <a:xfrm>
          <a:off x="4686300" y="951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148272</xdr:rowOff>
    </xdr:from>
    <xdr:to>
      <xdr:col>20</xdr:col>
      <xdr:colOff>38100</xdr:colOff>
      <xdr:row>56</xdr:row>
      <xdr:rowOff>78422</xdr:rowOff>
    </xdr:to>
    <xdr:sp macro="" textlink="">
      <xdr:nvSpPr>
        <xdr:cNvPr id="139" name="楕円 138"/>
        <xdr:cNvSpPr/>
      </xdr:nvSpPr>
      <xdr:spPr>
        <a:xfrm>
          <a:off x="3746500" y="95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69549</xdr:rowOff>
    </xdr:from>
    <xdr:ext cx="534377" cy="259045"/>
    <xdr:sp macro="" textlink="">
      <xdr:nvSpPr>
        <xdr:cNvPr id="140" name="テキスト ボックス 139"/>
        <xdr:cNvSpPr txBox="1"/>
      </xdr:nvSpPr>
      <xdr:spPr>
        <a:xfrm>
          <a:off x="3530111" y="96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74051</xdr:rowOff>
    </xdr:from>
    <xdr:to>
      <xdr:col>15</xdr:col>
      <xdr:colOff>101600</xdr:colOff>
      <xdr:row>53</xdr:row>
      <xdr:rowOff>4201</xdr:rowOff>
    </xdr:to>
    <xdr:sp macro="" textlink="">
      <xdr:nvSpPr>
        <xdr:cNvPr id="141" name="楕円 140"/>
        <xdr:cNvSpPr/>
      </xdr:nvSpPr>
      <xdr:spPr>
        <a:xfrm>
          <a:off x="2857500" y="89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20728</xdr:rowOff>
    </xdr:from>
    <xdr:ext cx="599010" cy="259045"/>
    <xdr:sp macro="" textlink="">
      <xdr:nvSpPr>
        <xdr:cNvPr id="142" name="テキスト ボックス 141"/>
        <xdr:cNvSpPr txBox="1"/>
      </xdr:nvSpPr>
      <xdr:spPr>
        <a:xfrm>
          <a:off x="2608795" y="876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51556</xdr:rowOff>
    </xdr:from>
    <xdr:to>
      <xdr:col>10</xdr:col>
      <xdr:colOff>165100</xdr:colOff>
      <xdr:row>56</xdr:row>
      <xdr:rowOff>153156</xdr:rowOff>
    </xdr:to>
    <xdr:sp macro="" textlink="">
      <xdr:nvSpPr>
        <xdr:cNvPr id="143" name="楕円 142"/>
        <xdr:cNvSpPr/>
      </xdr:nvSpPr>
      <xdr:spPr>
        <a:xfrm>
          <a:off x="1968500" y="96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144283</xdr:rowOff>
    </xdr:from>
    <xdr:ext cx="534377" cy="259045"/>
    <xdr:sp macro="" textlink="">
      <xdr:nvSpPr>
        <xdr:cNvPr id="144" name="テキスト ボックス 143"/>
        <xdr:cNvSpPr txBox="1"/>
      </xdr:nvSpPr>
      <xdr:spPr>
        <a:xfrm>
          <a:off x="1752111" y="97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99795</xdr:rowOff>
    </xdr:from>
    <xdr:to>
      <xdr:col>6</xdr:col>
      <xdr:colOff>38100</xdr:colOff>
      <xdr:row>57</xdr:row>
      <xdr:rowOff>29945</xdr:rowOff>
    </xdr:to>
    <xdr:sp macro="" textlink="">
      <xdr:nvSpPr>
        <xdr:cNvPr id="145" name="楕円 144"/>
        <xdr:cNvSpPr/>
      </xdr:nvSpPr>
      <xdr:spPr>
        <a:xfrm>
          <a:off x="1079500" y="97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21072</xdr:rowOff>
    </xdr:from>
    <xdr:ext cx="534377" cy="259045"/>
    <xdr:sp macro="" textlink="">
      <xdr:nvSpPr>
        <xdr:cNvPr id="146" name="テキスト ボックス 145"/>
        <xdr:cNvSpPr txBox="1"/>
      </xdr:nvSpPr>
      <xdr:spPr>
        <a:xfrm>
          <a:off x="863111" y="97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46475</xdr:rowOff>
    </xdr:from>
    <xdr:to>
      <xdr:col>24</xdr:col>
      <xdr:colOff>63500</xdr:colOff>
      <xdr:row>75</xdr:row>
      <xdr:rowOff>39846</xdr:rowOff>
    </xdr:to>
    <xdr:cxnSp macro="">
      <xdr:nvCxnSpPr>
        <xdr:cNvPr id="178" name="直線コネクタ 177"/>
        <xdr:cNvCxnSpPr/>
      </xdr:nvCxnSpPr>
      <xdr:spPr>
        <a:xfrm>
          <a:off x="3797300" y="12733775"/>
          <a:ext cx="838200" cy="1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46475</xdr:rowOff>
    </xdr:from>
    <xdr:to>
      <xdr:col>19</xdr:col>
      <xdr:colOff>177800</xdr:colOff>
      <xdr:row>75</xdr:row>
      <xdr:rowOff>72350</xdr:rowOff>
    </xdr:to>
    <xdr:cxnSp macro="">
      <xdr:nvCxnSpPr>
        <xdr:cNvPr id="181" name="直線コネクタ 180"/>
        <xdr:cNvCxnSpPr/>
      </xdr:nvCxnSpPr>
      <xdr:spPr>
        <a:xfrm flipV="1">
          <a:off x="2908300" y="12733775"/>
          <a:ext cx="889000" cy="19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72350</xdr:rowOff>
    </xdr:from>
    <xdr:to>
      <xdr:col>15</xdr:col>
      <xdr:colOff>50800</xdr:colOff>
      <xdr:row>76</xdr:row>
      <xdr:rowOff>149312</xdr:rowOff>
    </xdr:to>
    <xdr:cxnSp macro="">
      <xdr:nvCxnSpPr>
        <xdr:cNvPr id="184" name="直線コネクタ 183"/>
        <xdr:cNvCxnSpPr/>
      </xdr:nvCxnSpPr>
      <xdr:spPr>
        <a:xfrm flipV="1">
          <a:off x="2019300" y="12931100"/>
          <a:ext cx="889000" cy="2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149312</xdr:rowOff>
    </xdr:from>
    <xdr:to>
      <xdr:col>10</xdr:col>
      <xdr:colOff>114300</xdr:colOff>
      <xdr:row>77</xdr:row>
      <xdr:rowOff>102395</xdr:rowOff>
    </xdr:to>
    <xdr:cxnSp macro="">
      <xdr:nvCxnSpPr>
        <xdr:cNvPr id="187" name="直線コネクタ 186"/>
        <xdr:cNvCxnSpPr/>
      </xdr:nvCxnSpPr>
      <xdr:spPr>
        <a:xfrm flipV="1">
          <a:off x="1130300" y="13179512"/>
          <a:ext cx="889000" cy="1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160496</xdr:rowOff>
    </xdr:from>
    <xdr:to>
      <xdr:col>24</xdr:col>
      <xdr:colOff>114300</xdr:colOff>
      <xdr:row>75</xdr:row>
      <xdr:rowOff>90646</xdr:rowOff>
    </xdr:to>
    <xdr:sp macro="" textlink="">
      <xdr:nvSpPr>
        <xdr:cNvPr id="197" name="楕円 196"/>
        <xdr:cNvSpPr/>
      </xdr:nvSpPr>
      <xdr:spPr>
        <a:xfrm>
          <a:off x="4584700" y="128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11923</xdr:rowOff>
    </xdr:from>
    <xdr:ext cx="599010" cy="259045"/>
    <xdr:sp macro="" textlink="">
      <xdr:nvSpPr>
        <xdr:cNvPr id="198" name="民生費該当値テキスト"/>
        <xdr:cNvSpPr txBox="1"/>
      </xdr:nvSpPr>
      <xdr:spPr>
        <a:xfrm>
          <a:off x="4686300" y="1269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167125</xdr:rowOff>
    </xdr:from>
    <xdr:to>
      <xdr:col>20</xdr:col>
      <xdr:colOff>38100</xdr:colOff>
      <xdr:row>74</xdr:row>
      <xdr:rowOff>97275</xdr:rowOff>
    </xdr:to>
    <xdr:sp macro="" textlink="">
      <xdr:nvSpPr>
        <xdr:cNvPr id="199" name="楕円 198"/>
        <xdr:cNvSpPr/>
      </xdr:nvSpPr>
      <xdr:spPr>
        <a:xfrm>
          <a:off x="3746500" y="126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113802</xdr:rowOff>
    </xdr:from>
    <xdr:ext cx="599010" cy="259045"/>
    <xdr:sp macro="" textlink="">
      <xdr:nvSpPr>
        <xdr:cNvPr id="200" name="テキスト ボックス 199"/>
        <xdr:cNvSpPr txBox="1"/>
      </xdr:nvSpPr>
      <xdr:spPr>
        <a:xfrm>
          <a:off x="3497795" y="1245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21550</xdr:rowOff>
    </xdr:from>
    <xdr:to>
      <xdr:col>15</xdr:col>
      <xdr:colOff>101600</xdr:colOff>
      <xdr:row>75</xdr:row>
      <xdr:rowOff>123150</xdr:rowOff>
    </xdr:to>
    <xdr:sp macro="" textlink="">
      <xdr:nvSpPr>
        <xdr:cNvPr id="201" name="楕円 200"/>
        <xdr:cNvSpPr/>
      </xdr:nvSpPr>
      <xdr:spPr>
        <a:xfrm>
          <a:off x="2857500" y="128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139677</xdr:rowOff>
    </xdr:from>
    <xdr:ext cx="599010" cy="259045"/>
    <xdr:sp macro="" textlink="">
      <xdr:nvSpPr>
        <xdr:cNvPr id="202" name="テキスト ボックス 201"/>
        <xdr:cNvSpPr txBox="1"/>
      </xdr:nvSpPr>
      <xdr:spPr>
        <a:xfrm>
          <a:off x="2608795" y="1265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98512</xdr:rowOff>
    </xdr:from>
    <xdr:to>
      <xdr:col>10</xdr:col>
      <xdr:colOff>165100</xdr:colOff>
      <xdr:row>77</xdr:row>
      <xdr:rowOff>28662</xdr:rowOff>
    </xdr:to>
    <xdr:sp macro="" textlink="">
      <xdr:nvSpPr>
        <xdr:cNvPr id="203" name="楕円 202"/>
        <xdr:cNvSpPr/>
      </xdr:nvSpPr>
      <xdr:spPr>
        <a:xfrm>
          <a:off x="1968500" y="131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45189</xdr:rowOff>
    </xdr:from>
    <xdr:ext cx="599010" cy="259045"/>
    <xdr:sp macro="" textlink="">
      <xdr:nvSpPr>
        <xdr:cNvPr id="204" name="テキスト ボックス 203"/>
        <xdr:cNvSpPr txBox="1"/>
      </xdr:nvSpPr>
      <xdr:spPr>
        <a:xfrm>
          <a:off x="1719795" y="1290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51595</xdr:rowOff>
    </xdr:from>
    <xdr:to>
      <xdr:col>6</xdr:col>
      <xdr:colOff>38100</xdr:colOff>
      <xdr:row>77</xdr:row>
      <xdr:rowOff>153195</xdr:rowOff>
    </xdr:to>
    <xdr:sp macro="" textlink="">
      <xdr:nvSpPr>
        <xdr:cNvPr id="205" name="楕円 204"/>
        <xdr:cNvSpPr/>
      </xdr:nvSpPr>
      <xdr:spPr>
        <a:xfrm>
          <a:off x="1079500" y="132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169722</xdr:rowOff>
    </xdr:from>
    <xdr:ext cx="599010" cy="259045"/>
    <xdr:sp macro="" textlink="">
      <xdr:nvSpPr>
        <xdr:cNvPr id="206" name="テキスト ボックス 205"/>
        <xdr:cNvSpPr txBox="1"/>
      </xdr:nvSpPr>
      <xdr:spPr>
        <a:xfrm>
          <a:off x="830795" y="1302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141415</xdr:rowOff>
    </xdr:from>
    <xdr:to>
      <xdr:col>24</xdr:col>
      <xdr:colOff>63500</xdr:colOff>
      <xdr:row>97</xdr:row>
      <xdr:rowOff>65725</xdr:rowOff>
    </xdr:to>
    <xdr:cxnSp macro="">
      <xdr:nvCxnSpPr>
        <xdr:cNvPr id="235" name="直線コネクタ 234"/>
        <xdr:cNvCxnSpPr/>
      </xdr:nvCxnSpPr>
      <xdr:spPr>
        <a:xfrm>
          <a:off x="3797300" y="16600615"/>
          <a:ext cx="838200" cy="9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141415</xdr:rowOff>
    </xdr:from>
    <xdr:to>
      <xdr:col>19</xdr:col>
      <xdr:colOff>177800</xdr:colOff>
      <xdr:row>96</xdr:row>
      <xdr:rowOff>159939</xdr:rowOff>
    </xdr:to>
    <xdr:cxnSp macro="">
      <xdr:nvCxnSpPr>
        <xdr:cNvPr id="238" name="直線コネクタ 237"/>
        <xdr:cNvCxnSpPr/>
      </xdr:nvCxnSpPr>
      <xdr:spPr>
        <a:xfrm flipV="1">
          <a:off x="2908300" y="16600615"/>
          <a:ext cx="889000" cy="1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159939</xdr:rowOff>
    </xdr:from>
    <xdr:to>
      <xdr:col>15</xdr:col>
      <xdr:colOff>50800</xdr:colOff>
      <xdr:row>97</xdr:row>
      <xdr:rowOff>79372</xdr:rowOff>
    </xdr:to>
    <xdr:cxnSp macro="">
      <xdr:nvCxnSpPr>
        <xdr:cNvPr id="241" name="直線コネクタ 240"/>
        <xdr:cNvCxnSpPr/>
      </xdr:nvCxnSpPr>
      <xdr:spPr>
        <a:xfrm flipV="1">
          <a:off x="2019300" y="16619139"/>
          <a:ext cx="889000" cy="9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36771</xdr:rowOff>
    </xdr:from>
    <xdr:ext cx="534377" cy="259045"/>
    <xdr:sp macro="" textlink="">
      <xdr:nvSpPr>
        <xdr:cNvPr id="243" name="テキスト ボックス 242"/>
        <xdr:cNvSpPr txBox="1"/>
      </xdr:nvSpPr>
      <xdr:spPr>
        <a:xfrm>
          <a:off x="2641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79372</xdr:rowOff>
    </xdr:from>
    <xdr:to>
      <xdr:col>10</xdr:col>
      <xdr:colOff>114300</xdr:colOff>
      <xdr:row>97</xdr:row>
      <xdr:rowOff>107947</xdr:rowOff>
    </xdr:to>
    <xdr:cxnSp macro="">
      <xdr:nvCxnSpPr>
        <xdr:cNvPr id="244" name="直線コネクタ 243"/>
        <xdr:cNvCxnSpPr/>
      </xdr:nvCxnSpPr>
      <xdr:spPr>
        <a:xfrm flipV="1">
          <a:off x="1130300" y="1671002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14925</xdr:rowOff>
    </xdr:from>
    <xdr:to>
      <xdr:col>24</xdr:col>
      <xdr:colOff>114300</xdr:colOff>
      <xdr:row>97</xdr:row>
      <xdr:rowOff>116525</xdr:rowOff>
    </xdr:to>
    <xdr:sp macro="" textlink="">
      <xdr:nvSpPr>
        <xdr:cNvPr id="254" name="楕円 253"/>
        <xdr:cNvSpPr/>
      </xdr:nvSpPr>
      <xdr:spPr>
        <a:xfrm>
          <a:off x="4584700" y="1664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101302</xdr:rowOff>
    </xdr:from>
    <xdr:ext cx="534377" cy="259045"/>
    <xdr:sp macro="" textlink="">
      <xdr:nvSpPr>
        <xdr:cNvPr id="255" name="衛生費該当値テキスト"/>
        <xdr:cNvSpPr txBox="1"/>
      </xdr:nvSpPr>
      <xdr:spPr>
        <a:xfrm>
          <a:off x="4686300" y="165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90615</xdr:rowOff>
    </xdr:from>
    <xdr:to>
      <xdr:col>20</xdr:col>
      <xdr:colOff>38100</xdr:colOff>
      <xdr:row>97</xdr:row>
      <xdr:rowOff>20765</xdr:rowOff>
    </xdr:to>
    <xdr:sp macro="" textlink="">
      <xdr:nvSpPr>
        <xdr:cNvPr id="256" name="楕円 255"/>
        <xdr:cNvSpPr/>
      </xdr:nvSpPr>
      <xdr:spPr>
        <a:xfrm>
          <a:off x="3746500" y="165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11892</xdr:rowOff>
    </xdr:from>
    <xdr:ext cx="534377" cy="259045"/>
    <xdr:sp macro="" textlink="">
      <xdr:nvSpPr>
        <xdr:cNvPr id="257" name="テキスト ボックス 256"/>
        <xdr:cNvSpPr txBox="1"/>
      </xdr:nvSpPr>
      <xdr:spPr>
        <a:xfrm>
          <a:off x="3530111" y="1664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109139</xdr:rowOff>
    </xdr:from>
    <xdr:to>
      <xdr:col>15</xdr:col>
      <xdr:colOff>101600</xdr:colOff>
      <xdr:row>97</xdr:row>
      <xdr:rowOff>39289</xdr:rowOff>
    </xdr:to>
    <xdr:sp macro="" textlink="">
      <xdr:nvSpPr>
        <xdr:cNvPr id="258" name="楕円 257"/>
        <xdr:cNvSpPr/>
      </xdr:nvSpPr>
      <xdr:spPr>
        <a:xfrm>
          <a:off x="2857500" y="1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55816</xdr:rowOff>
    </xdr:from>
    <xdr:ext cx="534377" cy="259045"/>
    <xdr:sp macro="" textlink="">
      <xdr:nvSpPr>
        <xdr:cNvPr id="259" name="テキスト ボックス 258"/>
        <xdr:cNvSpPr txBox="1"/>
      </xdr:nvSpPr>
      <xdr:spPr>
        <a:xfrm>
          <a:off x="2641111" y="163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28572</xdr:rowOff>
    </xdr:from>
    <xdr:to>
      <xdr:col>10</xdr:col>
      <xdr:colOff>165100</xdr:colOff>
      <xdr:row>97</xdr:row>
      <xdr:rowOff>130172</xdr:rowOff>
    </xdr:to>
    <xdr:sp macro="" textlink="">
      <xdr:nvSpPr>
        <xdr:cNvPr id="260" name="楕円 259"/>
        <xdr:cNvSpPr/>
      </xdr:nvSpPr>
      <xdr:spPr>
        <a:xfrm>
          <a:off x="1968500" y="166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121299</xdr:rowOff>
    </xdr:from>
    <xdr:ext cx="534377" cy="259045"/>
    <xdr:sp macro="" textlink="">
      <xdr:nvSpPr>
        <xdr:cNvPr id="261" name="テキスト ボックス 260"/>
        <xdr:cNvSpPr txBox="1"/>
      </xdr:nvSpPr>
      <xdr:spPr>
        <a:xfrm>
          <a:off x="1752111" y="1675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57147</xdr:rowOff>
    </xdr:from>
    <xdr:to>
      <xdr:col>6</xdr:col>
      <xdr:colOff>38100</xdr:colOff>
      <xdr:row>97</xdr:row>
      <xdr:rowOff>158747</xdr:rowOff>
    </xdr:to>
    <xdr:sp macro="" textlink="">
      <xdr:nvSpPr>
        <xdr:cNvPr id="262" name="楕円 261"/>
        <xdr:cNvSpPr/>
      </xdr:nvSpPr>
      <xdr:spPr>
        <a:xfrm>
          <a:off x="1079500" y="166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149874</xdr:rowOff>
    </xdr:from>
    <xdr:ext cx="534377" cy="259045"/>
    <xdr:sp macro="" textlink="">
      <xdr:nvSpPr>
        <xdr:cNvPr id="263" name="テキスト ボックス 262"/>
        <xdr:cNvSpPr txBox="1"/>
      </xdr:nvSpPr>
      <xdr:spPr>
        <a:xfrm>
          <a:off x="863111" y="167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27457</xdr:rowOff>
    </xdr:from>
    <xdr:to>
      <xdr:col>55</xdr:col>
      <xdr:colOff>0</xdr:colOff>
      <xdr:row>58</xdr:row>
      <xdr:rowOff>94437</xdr:rowOff>
    </xdr:to>
    <xdr:cxnSp macro="">
      <xdr:nvCxnSpPr>
        <xdr:cNvPr id="349" name="直線コネクタ 348"/>
        <xdr:cNvCxnSpPr/>
      </xdr:nvCxnSpPr>
      <xdr:spPr>
        <a:xfrm flipV="1">
          <a:off x="9639300" y="9971557"/>
          <a:ext cx="8382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158282</xdr:rowOff>
    </xdr:from>
    <xdr:to>
      <xdr:col>50</xdr:col>
      <xdr:colOff>114300</xdr:colOff>
      <xdr:row>58</xdr:row>
      <xdr:rowOff>94437</xdr:rowOff>
    </xdr:to>
    <xdr:cxnSp macro="">
      <xdr:nvCxnSpPr>
        <xdr:cNvPr id="352" name="直線コネクタ 351"/>
        <xdr:cNvCxnSpPr/>
      </xdr:nvCxnSpPr>
      <xdr:spPr>
        <a:xfrm>
          <a:off x="8750300" y="9930932"/>
          <a:ext cx="889000" cy="10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158282</xdr:rowOff>
    </xdr:from>
    <xdr:to>
      <xdr:col>45</xdr:col>
      <xdr:colOff>177800</xdr:colOff>
      <xdr:row>58</xdr:row>
      <xdr:rowOff>86926</xdr:rowOff>
    </xdr:to>
    <xdr:cxnSp macro="">
      <xdr:nvCxnSpPr>
        <xdr:cNvPr id="355" name="直線コネクタ 354"/>
        <xdr:cNvCxnSpPr/>
      </xdr:nvCxnSpPr>
      <xdr:spPr>
        <a:xfrm flipV="1">
          <a:off x="7861300" y="9930932"/>
          <a:ext cx="889000" cy="10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86926</xdr:rowOff>
    </xdr:from>
    <xdr:to>
      <xdr:col>41</xdr:col>
      <xdr:colOff>50800</xdr:colOff>
      <xdr:row>58</xdr:row>
      <xdr:rowOff>98666</xdr:rowOff>
    </xdr:to>
    <xdr:cxnSp macro="">
      <xdr:nvCxnSpPr>
        <xdr:cNvPr id="358" name="直線コネクタ 357"/>
        <xdr:cNvCxnSpPr/>
      </xdr:nvCxnSpPr>
      <xdr:spPr>
        <a:xfrm flipV="1">
          <a:off x="6972300" y="10031026"/>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148107</xdr:rowOff>
    </xdr:from>
    <xdr:to>
      <xdr:col>55</xdr:col>
      <xdr:colOff>50800</xdr:colOff>
      <xdr:row>58</xdr:row>
      <xdr:rowOff>78257</xdr:rowOff>
    </xdr:to>
    <xdr:sp macro="" textlink="">
      <xdr:nvSpPr>
        <xdr:cNvPr id="368" name="楕円 367"/>
        <xdr:cNvSpPr/>
      </xdr:nvSpPr>
      <xdr:spPr>
        <a:xfrm>
          <a:off x="10426700" y="99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126534</xdr:rowOff>
    </xdr:from>
    <xdr:ext cx="534377" cy="259045"/>
    <xdr:sp macro="" textlink="">
      <xdr:nvSpPr>
        <xdr:cNvPr id="369" name="農林水産業費該当値テキスト"/>
        <xdr:cNvSpPr txBox="1"/>
      </xdr:nvSpPr>
      <xdr:spPr>
        <a:xfrm>
          <a:off x="10528300" y="98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43637</xdr:rowOff>
    </xdr:from>
    <xdr:to>
      <xdr:col>50</xdr:col>
      <xdr:colOff>165100</xdr:colOff>
      <xdr:row>58</xdr:row>
      <xdr:rowOff>145237</xdr:rowOff>
    </xdr:to>
    <xdr:sp macro="" textlink="">
      <xdr:nvSpPr>
        <xdr:cNvPr id="370" name="楕円 369"/>
        <xdr:cNvSpPr/>
      </xdr:nvSpPr>
      <xdr:spPr>
        <a:xfrm>
          <a:off x="9588500" y="99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136364</xdr:rowOff>
    </xdr:from>
    <xdr:ext cx="534377" cy="259045"/>
    <xdr:sp macro="" textlink="">
      <xdr:nvSpPr>
        <xdr:cNvPr id="371" name="テキスト ボックス 370"/>
        <xdr:cNvSpPr txBox="1"/>
      </xdr:nvSpPr>
      <xdr:spPr>
        <a:xfrm>
          <a:off x="9372111" y="1008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107482</xdr:rowOff>
    </xdr:from>
    <xdr:to>
      <xdr:col>46</xdr:col>
      <xdr:colOff>38100</xdr:colOff>
      <xdr:row>58</xdr:row>
      <xdr:rowOff>37632</xdr:rowOff>
    </xdr:to>
    <xdr:sp macro="" textlink="">
      <xdr:nvSpPr>
        <xdr:cNvPr id="372" name="楕円 371"/>
        <xdr:cNvSpPr/>
      </xdr:nvSpPr>
      <xdr:spPr>
        <a:xfrm>
          <a:off x="8699500" y="98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28759</xdr:rowOff>
    </xdr:from>
    <xdr:ext cx="534377" cy="259045"/>
    <xdr:sp macro="" textlink="">
      <xdr:nvSpPr>
        <xdr:cNvPr id="373" name="テキスト ボックス 372"/>
        <xdr:cNvSpPr txBox="1"/>
      </xdr:nvSpPr>
      <xdr:spPr>
        <a:xfrm>
          <a:off x="8483111" y="997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36126</xdr:rowOff>
    </xdr:from>
    <xdr:to>
      <xdr:col>41</xdr:col>
      <xdr:colOff>101600</xdr:colOff>
      <xdr:row>58</xdr:row>
      <xdr:rowOff>137726</xdr:rowOff>
    </xdr:to>
    <xdr:sp macro="" textlink="">
      <xdr:nvSpPr>
        <xdr:cNvPr id="374" name="楕円 373"/>
        <xdr:cNvSpPr/>
      </xdr:nvSpPr>
      <xdr:spPr>
        <a:xfrm>
          <a:off x="7810500" y="99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128853</xdr:rowOff>
    </xdr:from>
    <xdr:ext cx="534377" cy="259045"/>
    <xdr:sp macro="" textlink="">
      <xdr:nvSpPr>
        <xdr:cNvPr id="375" name="テキスト ボックス 374"/>
        <xdr:cNvSpPr txBox="1"/>
      </xdr:nvSpPr>
      <xdr:spPr>
        <a:xfrm>
          <a:off x="7594111" y="1007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47866</xdr:rowOff>
    </xdr:from>
    <xdr:to>
      <xdr:col>36</xdr:col>
      <xdr:colOff>165100</xdr:colOff>
      <xdr:row>58</xdr:row>
      <xdr:rowOff>149466</xdr:rowOff>
    </xdr:to>
    <xdr:sp macro="" textlink="">
      <xdr:nvSpPr>
        <xdr:cNvPr id="376" name="楕円 375"/>
        <xdr:cNvSpPr/>
      </xdr:nvSpPr>
      <xdr:spPr>
        <a:xfrm>
          <a:off x="6921500" y="99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140593</xdr:rowOff>
    </xdr:from>
    <xdr:ext cx="534377" cy="259045"/>
    <xdr:sp macro="" textlink="">
      <xdr:nvSpPr>
        <xdr:cNvPr id="377" name="テキスト ボックス 376"/>
        <xdr:cNvSpPr txBox="1"/>
      </xdr:nvSpPr>
      <xdr:spPr>
        <a:xfrm>
          <a:off x="6705111" y="1008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78223</xdr:rowOff>
    </xdr:from>
    <xdr:to>
      <xdr:col>55</xdr:col>
      <xdr:colOff>0</xdr:colOff>
      <xdr:row>78</xdr:row>
      <xdr:rowOff>113819</xdr:rowOff>
    </xdr:to>
    <xdr:cxnSp macro="">
      <xdr:nvCxnSpPr>
        <xdr:cNvPr id="408" name="直線コネクタ 407"/>
        <xdr:cNvCxnSpPr/>
      </xdr:nvCxnSpPr>
      <xdr:spPr>
        <a:xfrm>
          <a:off x="9639300" y="13451323"/>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29532</xdr:rowOff>
    </xdr:from>
    <xdr:to>
      <xdr:col>50</xdr:col>
      <xdr:colOff>114300</xdr:colOff>
      <xdr:row>78</xdr:row>
      <xdr:rowOff>78223</xdr:rowOff>
    </xdr:to>
    <xdr:cxnSp macro="">
      <xdr:nvCxnSpPr>
        <xdr:cNvPr id="411" name="直線コネクタ 410"/>
        <xdr:cNvCxnSpPr/>
      </xdr:nvCxnSpPr>
      <xdr:spPr>
        <a:xfrm>
          <a:off x="8750300" y="13402632"/>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29532</xdr:rowOff>
    </xdr:from>
    <xdr:to>
      <xdr:col>45</xdr:col>
      <xdr:colOff>177800</xdr:colOff>
      <xdr:row>78</xdr:row>
      <xdr:rowOff>97622</xdr:rowOff>
    </xdr:to>
    <xdr:cxnSp macro="">
      <xdr:nvCxnSpPr>
        <xdr:cNvPr id="414" name="直線コネクタ 413"/>
        <xdr:cNvCxnSpPr/>
      </xdr:nvCxnSpPr>
      <xdr:spPr>
        <a:xfrm flipV="1">
          <a:off x="7861300" y="13402632"/>
          <a:ext cx="8890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97622</xdr:rowOff>
    </xdr:from>
    <xdr:to>
      <xdr:col>41</xdr:col>
      <xdr:colOff>50800</xdr:colOff>
      <xdr:row>78</xdr:row>
      <xdr:rowOff>99825</xdr:rowOff>
    </xdr:to>
    <xdr:cxnSp macro="">
      <xdr:nvCxnSpPr>
        <xdr:cNvPr id="417" name="直線コネクタ 416"/>
        <xdr:cNvCxnSpPr/>
      </xdr:nvCxnSpPr>
      <xdr:spPr>
        <a:xfrm flipV="1">
          <a:off x="6972300" y="13470722"/>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63019</xdr:rowOff>
    </xdr:from>
    <xdr:to>
      <xdr:col>55</xdr:col>
      <xdr:colOff>50800</xdr:colOff>
      <xdr:row>78</xdr:row>
      <xdr:rowOff>164619</xdr:rowOff>
    </xdr:to>
    <xdr:sp macro="" textlink="">
      <xdr:nvSpPr>
        <xdr:cNvPr id="427" name="楕円 426"/>
        <xdr:cNvSpPr/>
      </xdr:nvSpPr>
      <xdr:spPr>
        <a:xfrm>
          <a:off x="10426700" y="1343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41446</xdr:rowOff>
    </xdr:from>
    <xdr:ext cx="469744" cy="259045"/>
    <xdr:sp macro="" textlink="">
      <xdr:nvSpPr>
        <xdr:cNvPr id="428" name="商工費該当値テキスト"/>
        <xdr:cNvSpPr txBox="1"/>
      </xdr:nvSpPr>
      <xdr:spPr>
        <a:xfrm>
          <a:off x="10528300" y="1341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27423</xdr:rowOff>
    </xdr:from>
    <xdr:to>
      <xdr:col>50</xdr:col>
      <xdr:colOff>165100</xdr:colOff>
      <xdr:row>78</xdr:row>
      <xdr:rowOff>129023</xdr:rowOff>
    </xdr:to>
    <xdr:sp macro="" textlink="">
      <xdr:nvSpPr>
        <xdr:cNvPr id="429" name="楕円 428"/>
        <xdr:cNvSpPr/>
      </xdr:nvSpPr>
      <xdr:spPr>
        <a:xfrm>
          <a:off x="9588500" y="134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120150</xdr:rowOff>
    </xdr:from>
    <xdr:ext cx="534377" cy="259045"/>
    <xdr:sp macro="" textlink="">
      <xdr:nvSpPr>
        <xdr:cNvPr id="430" name="テキスト ボックス 429"/>
        <xdr:cNvSpPr txBox="1"/>
      </xdr:nvSpPr>
      <xdr:spPr>
        <a:xfrm>
          <a:off x="9372111" y="1349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150182</xdr:rowOff>
    </xdr:from>
    <xdr:to>
      <xdr:col>46</xdr:col>
      <xdr:colOff>38100</xdr:colOff>
      <xdr:row>78</xdr:row>
      <xdr:rowOff>80332</xdr:rowOff>
    </xdr:to>
    <xdr:sp macro="" textlink="">
      <xdr:nvSpPr>
        <xdr:cNvPr id="431" name="楕円 430"/>
        <xdr:cNvSpPr/>
      </xdr:nvSpPr>
      <xdr:spPr>
        <a:xfrm>
          <a:off x="8699500" y="1335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71459</xdr:rowOff>
    </xdr:from>
    <xdr:ext cx="534377" cy="259045"/>
    <xdr:sp macro="" textlink="">
      <xdr:nvSpPr>
        <xdr:cNvPr id="432" name="テキスト ボックス 431"/>
        <xdr:cNvSpPr txBox="1"/>
      </xdr:nvSpPr>
      <xdr:spPr>
        <a:xfrm>
          <a:off x="8483111" y="1344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46822</xdr:rowOff>
    </xdr:from>
    <xdr:to>
      <xdr:col>41</xdr:col>
      <xdr:colOff>101600</xdr:colOff>
      <xdr:row>78</xdr:row>
      <xdr:rowOff>148422</xdr:rowOff>
    </xdr:to>
    <xdr:sp macro="" textlink="">
      <xdr:nvSpPr>
        <xdr:cNvPr id="433" name="楕円 432"/>
        <xdr:cNvSpPr/>
      </xdr:nvSpPr>
      <xdr:spPr>
        <a:xfrm>
          <a:off x="7810500" y="134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139549</xdr:rowOff>
    </xdr:from>
    <xdr:ext cx="534377" cy="259045"/>
    <xdr:sp macro="" textlink="">
      <xdr:nvSpPr>
        <xdr:cNvPr id="434" name="テキスト ボックス 433"/>
        <xdr:cNvSpPr txBox="1"/>
      </xdr:nvSpPr>
      <xdr:spPr>
        <a:xfrm>
          <a:off x="7594111" y="135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49025</xdr:rowOff>
    </xdr:from>
    <xdr:to>
      <xdr:col>36</xdr:col>
      <xdr:colOff>165100</xdr:colOff>
      <xdr:row>78</xdr:row>
      <xdr:rowOff>150625</xdr:rowOff>
    </xdr:to>
    <xdr:sp macro="" textlink="">
      <xdr:nvSpPr>
        <xdr:cNvPr id="435" name="楕円 434"/>
        <xdr:cNvSpPr/>
      </xdr:nvSpPr>
      <xdr:spPr>
        <a:xfrm>
          <a:off x="6921500" y="134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141752</xdr:rowOff>
    </xdr:from>
    <xdr:ext cx="534377" cy="259045"/>
    <xdr:sp macro="" textlink="">
      <xdr:nvSpPr>
        <xdr:cNvPr id="436" name="テキスト ボックス 435"/>
        <xdr:cNvSpPr txBox="1"/>
      </xdr:nvSpPr>
      <xdr:spPr>
        <a:xfrm>
          <a:off x="6705111" y="13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147788</xdr:rowOff>
    </xdr:from>
    <xdr:to>
      <xdr:col>55</xdr:col>
      <xdr:colOff>0</xdr:colOff>
      <xdr:row>98</xdr:row>
      <xdr:rowOff>17748</xdr:rowOff>
    </xdr:to>
    <xdr:cxnSp macro="">
      <xdr:nvCxnSpPr>
        <xdr:cNvPr id="467" name="直線コネクタ 466"/>
        <xdr:cNvCxnSpPr/>
      </xdr:nvCxnSpPr>
      <xdr:spPr>
        <a:xfrm flipV="1">
          <a:off x="9639300" y="16778438"/>
          <a:ext cx="838200" cy="4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8026</xdr:rowOff>
    </xdr:from>
    <xdr:to>
      <xdr:col>50</xdr:col>
      <xdr:colOff>114300</xdr:colOff>
      <xdr:row>98</xdr:row>
      <xdr:rowOff>17748</xdr:rowOff>
    </xdr:to>
    <xdr:cxnSp macro="">
      <xdr:nvCxnSpPr>
        <xdr:cNvPr id="470" name="直線コネクタ 469"/>
        <xdr:cNvCxnSpPr/>
      </xdr:nvCxnSpPr>
      <xdr:spPr>
        <a:xfrm>
          <a:off x="8750300" y="16810126"/>
          <a:ext cx="889000" cy="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96723</xdr:rowOff>
    </xdr:from>
    <xdr:to>
      <xdr:col>45</xdr:col>
      <xdr:colOff>177800</xdr:colOff>
      <xdr:row>98</xdr:row>
      <xdr:rowOff>8026</xdr:rowOff>
    </xdr:to>
    <xdr:cxnSp macro="">
      <xdr:nvCxnSpPr>
        <xdr:cNvPr id="473" name="直線コネクタ 472"/>
        <xdr:cNvCxnSpPr/>
      </xdr:nvCxnSpPr>
      <xdr:spPr>
        <a:xfrm>
          <a:off x="7861300" y="16555923"/>
          <a:ext cx="889000" cy="25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22820</xdr:rowOff>
    </xdr:from>
    <xdr:to>
      <xdr:col>41</xdr:col>
      <xdr:colOff>50800</xdr:colOff>
      <xdr:row>96</xdr:row>
      <xdr:rowOff>96723</xdr:rowOff>
    </xdr:to>
    <xdr:cxnSp macro="">
      <xdr:nvCxnSpPr>
        <xdr:cNvPr id="476" name="直線コネクタ 475"/>
        <xdr:cNvCxnSpPr/>
      </xdr:nvCxnSpPr>
      <xdr:spPr>
        <a:xfrm>
          <a:off x="6972300" y="16482020"/>
          <a:ext cx="889000" cy="7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96988</xdr:rowOff>
    </xdr:from>
    <xdr:to>
      <xdr:col>55</xdr:col>
      <xdr:colOff>50800</xdr:colOff>
      <xdr:row>98</xdr:row>
      <xdr:rowOff>27138</xdr:rowOff>
    </xdr:to>
    <xdr:sp macro="" textlink="">
      <xdr:nvSpPr>
        <xdr:cNvPr id="486" name="楕円 485"/>
        <xdr:cNvSpPr/>
      </xdr:nvSpPr>
      <xdr:spPr>
        <a:xfrm>
          <a:off x="10426700" y="1672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11915</xdr:rowOff>
    </xdr:from>
    <xdr:ext cx="534377" cy="259045"/>
    <xdr:sp macro="" textlink="">
      <xdr:nvSpPr>
        <xdr:cNvPr id="487" name="土木費該当値テキスト"/>
        <xdr:cNvSpPr txBox="1"/>
      </xdr:nvSpPr>
      <xdr:spPr>
        <a:xfrm>
          <a:off x="10528300" y="166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138398</xdr:rowOff>
    </xdr:from>
    <xdr:to>
      <xdr:col>50</xdr:col>
      <xdr:colOff>165100</xdr:colOff>
      <xdr:row>98</xdr:row>
      <xdr:rowOff>68548</xdr:rowOff>
    </xdr:to>
    <xdr:sp macro="" textlink="">
      <xdr:nvSpPr>
        <xdr:cNvPr id="488" name="楕円 487"/>
        <xdr:cNvSpPr/>
      </xdr:nvSpPr>
      <xdr:spPr>
        <a:xfrm>
          <a:off x="9588500" y="167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59675</xdr:rowOff>
    </xdr:from>
    <xdr:ext cx="534377" cy="259045"/>
    <xdr:sp macro="" textlink="">
      <xdr:nvSpPr>
        <xdr:cNvPr id="489" name="テキスト ボックス 488"/>
        <xdr:cNvSpPr txBox="1"/>
      </xdr:nvSpPr>
      <xdr:spPr>
        <a:xfrm>
          <a:off x="9372111" y="1686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128676</xdr:rowOff>
    </xdr:from>
    <xdr:to>
      <xdr:col>46</xdr:col>
      <xdr:colOff>38100</xdr:colOff>
      <xdr:row>98</xdr:row>
      <xdr:rowOff>58826</xdr:rowOff>
    </xdr:to>
    <xdr:sp macro="" textlink="">
      <xdr:nvSpPr>
        <xdr:cNvPr id="490" name="楕円 489"/>
        <xdr:cNvSpPr/>
      </xdr:nvSpPr>
      <xdr:spPr>
        <a:xfrm>
          <a:off x="86995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49953</xdr:rowOff>
    </xdr:from>
    <xdr:ext cx="534377" cy="259045"/>
    <xdr:sp macro="" textlink="">
      <xdr:nvSpPr>
        <xdr:cNvPr id="491" name="テキスト ボックス 490"/>
        <xdr:cNvSpPr txBox="1"/>
      </xdr:nvSpPr>
      <xdr:spPr>
        <a:xfrm>
          <a:off x="8483111" y="168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45923</xdr:rowOff>
    </xdr:from>
    <xdr:to>
      <xdr:col>41</xdr:col>
      <xdr:colOff>101600</xdr:colOff>
      <xdr:row>96</xdr:row>
      <xdr:rowOff>147523</xdr:rowOff>
    </xdr:to>
    <xdr:sp macro="" textlink="">
      <xdr:nvSpPr>
        <xdr:cNvPr id="492" name="楕円 491"/>
        <xdr:cNvSpPr/>
      </xdr:nvSpPr>
      <xdr:spPr>
        <a:xfrm>
          <a:off x="7810500" y="1650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138650</xdr:rowOff>
    </xdr:from>
    <xdr:ext cx="534377" cy="259045"/>
    <xdr:sp macro="" textlink="">
      <xdr:nvSpPr>
        <xdr:cNvPr id="493" name="テキスト ボックス 492"/>
        <xdr:cNvSpPr txBox="1"/>
      </xdr:nvSpPr>
      <xdr:spPr>
        <a:xfrm>
          <a:off x="7594111" y="1659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143470</xdr:rowOff>
    </xdr:from>
    <xdr:to>
      <xdr:col>36</xdr:col>
      <xdr:colOff>165100</xdr:colOff>
      <xdr:row>96</xdr:row>
      <xdr:rowOff>73620</xdr:rowOff>
    </xdr:to>
    <xdr:sp macro="" textlink="">
      <xdr:nvSpPr>
        <xdr:cNvPr id="494" name="楕円 493"/>
        <xdr:cNvSpPr/>
      </xdr:nvSpPr>
      <xdr:spPr>
        <a:xfrm>
          <a:off x="6921500" y="1643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64747</xdr:rowOff>
    </xdr:from>
    <xdr:ext cx="534377" cy="259045"/>
    <xdr:sp macro="" textlink="">
      <xdr:nvSpPr>
        <xdr:cNvPr id="495" name="テキスト ボックス 494"/>
        <xdr:cNvSpPr txBox="1"/>
      </xdr:nvSpPr>
      <xdr:spPr>
        <a:xfrm>
          <a:off x="6705111" y="1652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34316</xdr:rowOff>
    </xdr:from>
    <xdr:to>
      <xdr:col>85</xdr:col>
      <xdr:colOff>127000</xdr:colOff>
      <xdr:row>38</xdr:row>
      <xdr:rowOff>38088</xdr:rowOff>
    </xdr:to>
    <xdr:cxnSp macro="">
      <xdr:nvCxnSpPr>
        <xdr:cNvPr id="525" name="直線コネクタ 524"/>
        <xdr:cNvCxnSpPr/>
      </xdr:nvCxnSpPr>
      <xdr:spPr>
        <a:xfrm flipV="1">
          <a:off x="15481300" y="6549416"/>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38088</xdr:rowOff>
    </xdr:from>
    <xdr:to>
      <xdr:col>81</xdr:col>
      <xdr:colOff>50800</xdr:colOff>
      <xdr:row>38</xdr:row>
      <xdr:rowOff>53213</xdr:rowOff>
    </xdr:to>
    <xdr:cxnSp macro="">
      <xdr:nvCxnSpPr>
        <xdr:cNvPr id="528" name="直線コネクタ 527"/>
        <xdr:cNvCxnSpPr/>
      </xdr:nvCxnSpPr>
      <xdr:spPr>
        <a:xfrm flipV="1">
          <a:off x="14592300" y="6553188"/>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53213</xdr:rowOff>
    </xdr:from>
    <xdr:to>
      <xdr:col>76</xdr:col>
      <xdr:colOff>114300</xdr:colOff>
      <xdr:row>38</xdr:row>
      <xdr:rowOff>82855</xdr:rowOff>
    </xdr:to>
    <xdr:cxnSp macro="">
      <xdr:nvCxnSpPr>
        <xdr:cNvPr id="531" name="直線コネクタ 530"/>
        <xdr:cNvCxnSpPr/>
      </xdr:nvCxnSpPr>
      <xdr:spPr>
        <a:xfrm flipV="1">
          <a:off x="13703300" y="6568313"/>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82855</xdr:rowOff>
    </xdr:from>
    <xdr:to>
      <xdr:col>71</xdr:col>
      <xdr:colOff>177800</xdr:colOff>
      <xdr:row>38</xdr:row>
      <xdr:rowOff>101105</xdr:rowOff>
    </xdr:to>
    <xdr:cxnSp macro="">
      <xdr:nvCxnSpPr>
        <xdr:cNvPr id="534" name="直線コネクタ 533"/>
        <xdr:cNvCxnSpPr/>
      </xdr:nvCxnSpPr>
      <xdr:spPr>
        <a:xfrm flipV="1">
          <a:off x="12814300" y="6597955"/>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154965</xdr:rowOff>
    </xdr:from>
    <xdr:to>
      <xdr:col>85</xdr:col>
      <xdr:colOff>177800</xdr:colOff>
      <xdr:row>38</xdr:row>
      <xdr:rowOff>85116</xdr:rowOff>
    </xdr:to>
    <xdr:sp macro="" textlink="">
      <xdr:nvSpPr>
        <xdr:cNvPr id="544" name="楕円 543"/>
        <xdr:cNvSpPr/>
      </xdr:nvSpPr>
      <xdr:spPr>
        <a:xfrm>
          <a:off x="16268700" y="6498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69892</xdr:rowOff>
    </xdr:from>
    <xdr:ext cx="534377" cy="259045"/>
    <xdr:sp macro="" textlink="">
      <xdr:nvSpPr>
        <xdr:cNvPr id="545" name="消防費該当値テキスト"/>
        <xdr:cNvSpPr txBox="1"/>
      </xdr:nvSpPr>
      <xdr:spPr>
        <a:xfrm>
          <a:off x="16370300" y="64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158737</xdr:rowOff>
    </xdr:from>
    <xdr:to>
      <xdr:col>81</xdr:col>
      <xdr:colOff>101600</xdr:colOff>
      <xdr:row>38</xdr:row>
      <xdr:rowOff>88888</xdr:rowOff>
    </xdr:to>
    <xdr:sp macro="" textlink="">
      <xdr:nvSpPr>
        <xdr:cNvPr id="546" name="楕円 545"/>
        <xdr:cNvSpPr/>
      </xdr:nvSpPr>
      <xdr:spPr>
        <a:xfrm>
          <a:off x="15430500" y="65023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80015</xdr:rowOff>
    </xdr:from>
    <xdr:ext cx="534377" cy="259045"/>
    <xdr:sp macro="" textlink="">
      <xdr:nvSpPr>
        <xdr:cNvPr id="547" name="テキスト ボックス 546"/>
        <xdr:cNvSpPr txBox="1"/>
      </xdr:nvSpPr>
      <xdr:spPr>
        <a:xfrm>
          <a:off x="15214111" y="65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2413</xdr:rowOff>
    </xdr:from>
    <xdr:to>
      <xdr:col>76</xdr:col>
      <xdr:colOff>165100</xdr:colOff>
      <xdr:row>38</xdr:row>
      <xdr:rowOff>104013</xdr:rowOff>
    </xdr:to>
    <xdr:sp macro="" textlink="">
      <xdr:nvSpPr>
        <xdr:cNvPr id="548" name="楕円 547"/>
        <xdr:cNvSpPr/>
      </xdr:nvSpPr>
      <xdr:spPr>
        <a:xfrm>
          <a:off x="14541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95140</xdr:rowOff>
    </xdr:from>
    <xdr:ext cx="534377" cy="259045"/>
    <xdr:sp macro="" textlink="">
      <xdr:nvSpPr>
        <xdr:cNvPr id="549" name="テキスト ボックス 548"/>
        <xdr:cNvSpPr txBox="1"/>
      </xdr:nvSpPr>
      <xdr:spPr>
        <a:xfrm>
          <a:off x="14325111" y="66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32055</xdr:rowOff>
    </xdr:from>
    <xdr:to>
      <xdr:col>72</xdr:col>
      <xdr:colOff>38100</xdr:colOff>
      <xdr:row>38</xdr:row>
      <xdr:rowOff>133655</xdr:rowOff>
    </xdr:to>
    <xdr:sp macro="" textlink="">
      <xdr:nvSpPr>
        <xdr:cNvPr id="550" name="楕円 549"/>
        <xdr:cNvSpPr/>
      </xdr:nvSpPr>
      <xdr:spPr>
        <a:xfrm>
          <a:off x="13652500" y="65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124782</xdr:rowOff>
    </xdr:from>
    <xdr:ext cx="534377" cy="259045"/>
    <xdr:sp macro="" textlink="">
      <xdr:nvSpPr>
        <xdr:cNvPr id="551" name="テキスト ボックス 550"/>
        <xdr:cNvSpPr txBox="1"/>
      </xdr:nvSpPr>
      <xdr:spPr>
        <a:xfrm>
          <a:off x="13436111" y="66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50305</xdr:rowOff>
    </xdr:from>
    <xdr:to>
      <xdr:col>67</xdr:col>
      <xdr:colOff>101600</xdr:colOff>
      <xdr:row>38</xdr:row>
      <xdr:rowOff>151905</xdr:rowOff>
    </xdr:to>
    <xdr:sp macro="" textlink="">
      <xdr:nvSpPr>
        <xdr:cNvPr id="552" name="楕円 551"/>
        <xdr:cNvSpPr/>
      </xdr:nvSpPr>
      <xdr:spPr>
        <a:xfrm>
          <a:off x="12763500" y="65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143032</xdr:rowOff>
    </xdr:from>
    <xdr:ext cx="534377" cy="259045"/>
    <xdr:sp macro="" textlink="">
      <xdr:nvSpPr>
        <xdr:cNvPr id="553" name="テキスト ボックス 552"/>
        <xdr:cNvSpPr txBox="1"/>
      </xdr:nvSpPr>
      <xdr:spPr>
        <a:xfrm>
          <a:off x="12547111" y="665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166116</xdr:rowOff>
    </xdr:from>
    <xdr:to>
      <xdr:col>85</xdr:col>
      <xdr:colOff>127000</xdr:colOff>
      <xdr:row>57</xdr:row>
      <xdr:rowOff>40107</xdr:rowOff>
    </xdr:to>
    <xdr:cxnSp macro="">
      <xdr:nvCxnSpPr>
        <xdr:cNvPr id="583" name="直線コネクタ 582"/>
        <xdr:cNvCxnSpPr/>
      </xdr:nvCxnSpPr>
      <xdr:spPr>
        <a:xfrm>
          <a:off x="15481300" y="9595866"/>
          <a:ext cx="838200" cy="2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4" name="教育費平均値テキスト"/>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94679</xdr:rowOff>
    </xdr:from>
    <xdr:to>
      <xdr:col>81</xdr:col>
      <xdr:colOff>50800</xdr:colOff>
      <xdr:row>55</xdr:row>
      <xdr:rowOff>166116</xdr:rowOff>
    </xdr:to>
    <xdr:cxnSp macro="">
      <xdr:nvCxnSpPr>
        <xdr:cNvPr id="586" name="直線コネクタ 585"/>
        <xdr:cNvCxnSpPr/>
      </xdr:nvCxnSpPr>
      <xdr:spPr>
        <a:xfrm>
          <a:off x="14592300" y="9524429"/>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166628</xdr:rowOff>
    </xdr:from>
    <xdr:ext cx="534377" cy="259045"/>
    <xdr:sp macro="" textlink="">
      <xdr:nvSpPr>
        <xdr:cNvPr id="588" name="テキスト ボックス 587"/>
        <xdr:cNvSpPr txBox="1"/>
      </xdr:nvSpPr>
      <xdr:spPr>
        <a:xfrm>
          <a:off x="15214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94679</xdr:rowOff>
    </xdr:from>
    <xdr:to>
      <xdr:col>76</xdr:col>
      <xdr:colOff>114300</xdr:colOff>
      <xdr:row>57</xdr:row>
      <xdr:rowOff>106604</xdr:rowOff>
    </xdr:to>
    <xdr:cxnSp macro="">
      <xdr:nvCxnSpPr>
        <xdr:cNvPr id="589" name="直線コネクタ 588"/>
        <xdr:cNvCxnSpPr/>
      </xdr:nvCxnSpPr>
      <xdr:spPr>
        <a:xfrm flipV="1">
          <a:off x="13703300" y="9524429"/>
          <a:ext cx="889000" cy="35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83862</xdr:rowOff>
    </xdr:from>
    <xdr:ext cx="534377" cy="259045"/>
    <xdr:sp macro="" textlink="">
      <xdr:nvSpPr>
        <xdr:cNvPr id="591" name="テキスト ボックス 590"/>
        <xdr:cNvSpPr txBox="1"/>
      </xdr:nvSpPr>
      <xdr:spPr>
        <a:xfrm>
          <a:off x="14325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106604</xdr:rowOff>
    </xdr:from>
    <xdr:to>
      <xdr:col>71</xdr:col>
      <xdr:colOff>177800</xdr:colOff>
      <xdr:row>57</xdr:row>
      <xdr:rowOff>168834</xdr:rowOff>
    </xdr:to>
    <xdr:cxnSp macro="">
      <xdr:nvCxnSpPr>
        <xdr:cNvPr id="592" name="直線コネクタ 591"/>
        <xdr:cNvCxnSpPr/>
      </xdr:nvCxnSpPr>
      <xdr:spPr>
        <a:xfrm flipV="1">
          <a:off x="12814300" y="9879254"/>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4" name="テキスト ボックス 593"/>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160757</xdr:rowOff>
    </xdr:from>
    <xdr:to>
      <xdr:col>85</xdr:col>
      <xdr:colOff>177800</xdr:colOff>
      <xdr:row>57</xdr:row>
      <xdr:rowOff>90907</xdr:rowOff>
    </xdr:to>
    <xdr:sp macro="" textlink="">
      <xdr:nvSpPr>
        <xdr:cNvPr id="602" name="楕円 601"/>
        <xdr:cNvSpPr/>
      </xdr:nvSpPr>
      <xdr:spPr>
        <a:xfrm>
          <a:off x="16268700" y="97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139184</xdr:rowOff>
    </xdr:from>
    <xdr:ext cx="534377" cy="259045"/>
    <xdr:sp macro="" textlink="">
      <xdr:nvSpPr>
        <xdr:cNvPr id="603" name="教育費該当値テキスト"/>
        <xdr:cNvSpPr txBox="1"/>
      </xdr:nvSpPr>
      <xdr:spPr>
        <a:xfrm>
          <a:off x="16370300" y="97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115316</xdr:rowOff>
    </xdr:from>
    <xdr:to>
      <xdr:col>81</xdr:col>
      <xdr:colOff>101600</xdr:colOff>
      <xdr:row>56</xdr:row>
      <xdr:rowOff>45466</xdr:rowOff>
    </xdr:to>
    <xdr:sp macro="" textlink="">
      <xdr:nvSpPr>
        <xdr:cNvPr id="604" name="楕円 603"/>
        <xdr:cNvSpPr/>
      </xdr:nvSpPr>
      <xdr:spPr>
        <a:xfrm>
          <a:off x="15430500" y="95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61993</xdr:rowOff>
    </xdr:from>
    <xdr:ext cx="534377" cy="259045"/>
    <xdr:sp macro="" textlink="">
      <xdr:nvSpPr>
        <xdr:cNvPr id="605" name="テキスト ボックス 604"/>
        <xdr:cNvSpPr txBox="1"/>
      </xdr:nvSpPr>
      <xdr:spPr>
        <a:xfrm>
          <a:off x="15214111" y="93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43879</xdr:rowOff>
    </xdr:from>
    <xdr:to>
      <xdr:col>76</xdr:col>
      <xdr:colOff>165100</xdr:colOff>
      <xdr:row>55</xdr:row>
      <xdr:rowOff>145479</xdr:rowOff>
    </xdr:to>
    <xdr:sp macro="" textlink="">
      <xdr:nvSpPr>
        <xdr:cNvPr id="606" name="楕円 605"/>
        <xdr:cNvSpPr/>
      </xdr:nvSpPr>
      <xdr:spPr>
        <a:xfrm>
          <a:off x="14541500" y="94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162006</xdr:rowOff>
    </xdr:from>
    <xdr:ext cx="534377" cy="259045"/>
    <xdr:sp macro="" textlink="">
      <xdr:nvSpPr>
        <xdr:cNvPr id="607" name="テキスト ボックス 606"/>
        <xdr:cNvSpPr txBox="1"/>
      </xdr:nvSpPr>
      <xdr:spPr>
        <a:xfrm>
          <a:off x="14325111" y="92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55804</xdr:rowOff>
    </xdr:from>
    <xdr:to>
      <xdr:col>72</xdr:col>
      <xdr:colOff>38100</xdr:colOff>
      <xdr:row>57</xdr:row>
      <xdr:rowOff>157404</xdr:rowOff>
    </xdr:to>
    <xdr:sp macro="" textlink="">
      <xdr:nvSpPr>
        <xdr:cNvPr id="608" name="楕円 607"/>
        <xdr:cNvSpPr/>
      </xdr:nvSpPr>
      <xdr:spPr>
        <a:xfrm>
          <a:off x="13652500" y="982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148531</xdr:rowOff>
    </xdr:from>
    <xdr:ext cx="534377" cy="259045"/>
    <xdr:sp macro="" textlink="">
      <xdr:nvSpPr>
        <xdr:cNvPr id="609" name="テキスト ボックス 608"/>
        <xdr:cNvSpPr txBox="1"/>
      </xdr:nvSpPr>
      <xdr:spPr>
        <a:xfrm>
          <a:off x="13436111" y="992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118034</xdr:rowOff>
    </xdr:from>
    <xdr:to>
      <xdr:col>67</xdr:col>
      <xdr:colOff>101600</xdr:colOff>
      <xdr:row>58</xdr:row>
      <xdr:rowOff>48184</xdr:rowOff>
    </xdr:to>
    <xdr:sp macro="" textlink="">
      <xdr:nvSpPr>
        <xdr:cNvPr id="610" name="楕円 609"/>
        <xdr:cNvSpPr/>
      </xdr:nvSpPr>
      <xdr:spPr>
        <a:xfrm>
          <a:off x="12763500" y="98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39311</xdr:rowOff>
    </xdr:from>
    <xdr:ext cx="534377" cy="259045"/>
    <xdr:sp macro="" textlink="">
      <xdr:nvSpPr>
        <xdr:cNvPr id="611" name="テキスト ボックス 610"/>
        <xdr:cNvSpPr txBox="1"/>
      </xdr:nvSpPr>
      <xdr:spPr>
        <a:xfrm>
          <a:off x="12547111" y="998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30683</xdr:rowOff>
    </xdr:from>
    <xdr:to>
      <xdr:col>85</xdr:col>
      <xdr:colOff>127000</xdr:colOff>
      <xdr:row>79</xdr:row>
      <xdr:rowOff>44450</xdr:rowOff>
    </xdr:to>
    <xdr:cxnSp macro="">
      <xdr:nvCxnSpPr>
        <xdr:cNvPr id="640" name="直線コネクタ 639"/>
        <xdr:cNvCxnSpPr/>
      </xdr:nvCxnSpPr>
      <xdr:spPr>
        <a:xfrm>
          <a:off x="15481300" y="13575233"/>
          <a:ext cx="8382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30683</xdr:rowOff>
    </xdr:from>
    <xdr:to>
      <xdr:col>81</xdr:col>
      <xdr:colOff>50800</xdr:colOff>
      <xdr:row>79</xdr:row>
      <xdr:rowOff>44450</xdr:rowOff>
    </xdr:to>
    <xdr:cxnSp macro="">
      <xdr:nvCxnSpPr>
        <xdr:cNvPr id="643" name="直線コネクタ 642"/>
        <xdr:cNvCxnSpPr/>
      </xdr:nvCxnSpPr>
      <xdr:spPr>
        <a:xfrm flipV="1">
          <a:off x="14592300" y="13575233"/>
          <a:ext cx="8890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32183</xdr:rowOff>
    </xdr:from>
    <xdr:to>
      <xdr:col>71</xdr:col>
      <xdr:colOff>177800</xdr:colOff>
      <xdr:row>79</xdr:row>
      <xdr:rowOff>44450</xdr:rowOff>
    </xdr:to>
    <xdr:cxnSp macro="">
      <xdr:nvCxnSpPr>
        <xdr:cNvPr id="649" name="直線コネクタ 648"/>
        <xdr:cNvCxnSpPr/>
      </xdr:nvCxnSpPr>
      <xdr:spPr>
        <a:xfrm>
          <a:off x="12814300" y="13576733"/>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3" name="テキスト ボックス 652"/>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60" name="災害復旧費該当値テキスト"/>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151333</xdr:rowOff>
    </xdr:from>
    <xdr:to>
      <xdr:col>81</xdr:col>
      <xdr:colOff>101600</xdr:colOff>
      <xdr:row>79</xdr:row>
      <xdr:rowOff>81483</xdr:rowOff>
    </xdr:to>
    <xdr:sp macro="" textlink="">
      <xdr:nvSpPr>
        <xdr:cNvPr id="661" name="楕円 660"/>
        <xdr:cNvSpPr/>
      </xdr:nvSpPr>
      <xdr:spPr>
        <a:xfrm>
          <a:off x="15430500" y="135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72610</xdr:rowOff>
    </xdr:from>
    <xdr:ext cx="469744" cy="259045"/>
    <xdr:sp macro="" textlink="">
      <xdr:nvSpPr>
        <xdr:cNvPr id="662" name="テキスト ボックス 661"/>
        <xdr:cNvSpPr txBox="1"/>
      </xdr:nvSpPr>
      <xdr:spPr>
        <a:xfrm>
          <a:off x="15246428" y="1361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152833</xdr:rowOff>
    </xdr:from>
    <xdr:to>
      <xdr:col>67</xdr:col>
      <xdr:colOff>101600</xdr:colOff>
      <xdr:row>79</xdr:row>
      <xdr:rowOff>82983</xdr:rowOff>
    </xdr:to>
    <xdr:sp macro="" textlink="">
      <xdr:nvSpPr>
        <xdr:cNvPr id="667" name="楕円 666"/>
        <xdr:cNvSpPr/>
      </xdr:nvSpPr>
      <xdr:spPr>
        <a:xfrm>
          <a:off x="12763500" y="13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74110</xdr:rowOff>
    </xdr:from>
    <xdr:ext cx="378565" cy="259045"/>
    <xdr:sp macro="" textlink="">
      <xdr:nvSpPr>
        <xdr:cNvPr id="668" name="テキスト ボックス 667"/>
        <xdr:cNvSpPr txBox="1"/>
      </xdr:nvSpPr>
      <xdr:spPr>
        <a:xfrm>
          <a:off x="12625017" y="1361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24371</xdr:rowOff>
    </xdr:from>
    <xdr:to>
      <xdr:col>85</xdr:col>
      <xdr:colOff>127000</xdr:colOff>
      <xdr:row>98</xdr:row>
      <xdr:rowOff>28204</xdr:rowOff>
    </xdr:to>
    <xdr:cxnSp macro="">
      <xdr:nvCxnSpPr>
        <xdr:cNvPr id="697" name="直線コネクタ 696"/>
        <xdr:cNvCxnSpPr/>
      </xdr:nvCxnSpPr>
      <xdr:spPr>
        <a:xfrm>
          <a:off x="15481300" y="16826471"/>
          <a:ext cx="8382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8" name="公債費平均値テキスト"/>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24371</xdr:rowOff>
    </xdr:from>
    <xdr:to>
      <xdr:col>81</xdr:col>
      <xdr:colOff>50800</xdr:colOff>
      <xdr:row>98</xdr:row>
      <xdr:rowOff>29065</xdr:rowOff>
    </xdr:to>
    <xdr:cxnSp macro="">
      <xdr:nvCxnSpPr>
        <xdr:cNvPr id="700" name="直線コネクタ 699"/>
        <xdr:cNvCxnSpPr/>
      </xdr:nvCxnSpPr>
      <xdr:spPr>
        <a:xfrm flipV="1">
          <a:off x="14592300" y="16826471"/>
          <a:ext cx="889000" cy="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2" name="テキスト ボックス 701"/>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19966</xdr:rowOff>
    </xdr:from>
    <xdr:to>
      <xdr:col>76</xdr:col>
      <xdr:colOff>114300</xdr:colOff>
      <xdr:row>98</xdr:row>
      <xdr:rowOff>29065</xdr:rowOff>
    </xdr:to>
    <xdr:cxnSp macro="">
      <xdr:nvCxnSpPr>
        <xdr:cNvPr id="703" name="直線コネクタ 702"/>
        <xdr:cNvCxnSpPr/>
      </xdr:nvCxnSpPr>
      <xdr:spPr>
        <a:xfrm>
          <a:off x="13703300" y="16822066"/>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5" name="テキスト ボックス 704"/>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19966</xdr:rowOff>
    </xdr:from>
    <xdr:to>
      <xdr:col>71</xdr:col>
      <xdr:colOff>177800</xdr:colOff>
      <xdr:row>98</xdr:row>
      <xdr:rowOff>25972</xdr:rowOff>
    </xdr:to>
    <xdr:cxnSp macro="">
      <xdr:nvCxnSpPr>
        <xdr:cNvPr id="706" name="直線コネクタ 705"/>
        <xdr:cNvCxnSpPr/>
      </xdr:nvCxnSpPr>
      <xdr:spPr>
        <a:xfrm flipV="1">
          <a:off x="12814300" y="16822066"/>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8" name="テキスト ボックス 707"/>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0" name="テキスト ボックス 709"/>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148854</xdr:rowOff>
    </xdr:from>
    <xdr:to>
      <xdr:col>85</xdr:col>
      <xdr:colOff>177800</xdr:colOff>
      <xdr:row>98</xdr:row>
      <xdr:rowOff>79004</xdr:rowOff>
    </xdr:to>
    <xdr:sp macro="" textlink="">
      <xdr:nvSpPr>
        <xdr:cNvPr id="716" name="楕円 715"/>
        <xdr:cNvSpPr/>
      </xdr:nvSpPr>
      <xdr:spPr>
        <a:xfrm>
          <a:off x="16268700" y="167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63781</xdr:rowOff>
    </xdr:from>
    <xdr:ext cx="534377" cy="259045"/>
    <xdr:sp macro="" textlink="">
      <xdr:nvSpPr>
        <xdr:cNvPr id="717" name="公債費該当値テキスト"/>
        <xdr:cNvSpPr txBox="1"/>
      </xdr:nvSpPr>
      <xdr:spPr>
        <a:xfrm>
          <a:off x="16370300" y="166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145021</xdr:rowOff>
    </xdr:from>
    <xdr:to>
      <xdr:col>81</xdr:col>
      <xdr:colOff>101600</xdr:colOff>
      <xdr:row>98</xdr:row>
      <xdr:rowOff>75171</xdr:rowOff>
    </xdr:to>
    <xdr:sp macro="" textlink="">
      <xdr:nvSpPr>
        <xdr:cNvPr id="718" name="楕円 717"/>
        <xdr:cNvSpPr/>
      </xdr:nvSpPr>
      <xdr:spPr>
        <a:xfrm>
          <a:off x="15430500" y="167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66298</xdr:rowOff>
    </xdr:from>
    <xdr:ext cx="534377" cy="259045"/>
    <xdr:sp macro="" textlink="">
      <xdr:nvSpPr>
        <xdr:cNvPr id="719" name="テキスト ボックス 718"/>
        <xdr:cNvSpPr txBox="1"/>
      </xdr:nvSpPr>
      <xdr:spPr>
        <a:xfrm>
          <a:off x="15214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149715</xdr:rowOff>
    </xdr:from>
    <xdr:to>
      <xdr:col>76</xdr:col>
      <xdr:colOff>165100</xdr:colOff>
      <xdr:row>98</xdr:row>
      <xdr:rowOff>79865</xdr:rowOff>
    </xdr:to>
    <xdr:sp macro="" textlink="">
      <xdr:nvSpPr>
        <xdr:cNvPr id="720" name="楕円 719"/>
        <xdr:cNvSpPr/>
      </xdr:nvSpPr>
      <xdr:spPr>
        <a:xfrm>
          <a:off x="14541500" y="167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70992</xdr:rowOff>
    </xdr:from>
    <xdr:ext cx="534377" cy="259045"/>
    <xdr:sp macro="" textlink="">
      <xdr:nvSpPr>
        <xdr:cNvPr id="721" name="テキスト ボックス 720"/>
        <xdr:cNvSpPr txBox="1"/>
      </xdr:nvSpPr>
      <xdr:spPr>
        <a:xfrm>
          <a:off x="14325111" y="1687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140616</xdr:rowOff>
    </xdr:from>
    <xdr:to>
      <xdr:col>72</xdr:col>
      <xdr:colOff>38100</xdr:colOff>
      <xdr:row>98</xdr:row>
      <xdr:rowOff>70766</xdr:rowOff>
    </xdr:to>
    <xdr:sp macro="" textlink="">
      <xdr:nvSpPr>
        <xdr:cNvPr id="722" name="楕円 721"/>
        <xdr:cNvSpPr/>
      </xdr:nvSpPr>
      <xdr:spPr>
        <a:xfrm>
          <a:off x="13652500" y="167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61893</xdr:rowOff>
    </xdr:from>
    <xdr:ext cx="534377" cy="259045"/>
    <xdr:sp macro="" textlink="">
      <xdr:nvSpPr>
        <xdr:cNvPr id="723" name="テキスト ボックス 722"/>
        <xdr:cNvSpPr txBox="1"/>
      </xdr:nvSpPr>
      <xdr:spPr>
        <a:xfrm>
          <a:off x="13436111" y="168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146622</xdr:rowOff>
    </xdr:from>
    <xdr:to>
      <xdr:col>67</xdr:col>
      <xdr:colOff>101600</xdr:colOff>
      <xdr:row>98</xdr:row>
      <xdr:rowOff>76772</xdr:rowOff>
    </xdr:to>
    <xdr:sp macro="" textlink="">
      <xdr:nvSpPr>
        <xdr:cNvPr id="724" name="楕円 723"/>
        <xdr:cNvSpPr/>
      </xdr:nvSpPr>
      <xdr:spPr>
        <a:xfrm>
          <a:off x="12763500" y="167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67899</xdr:rowOff>
    </xdr:from>
    <xdr:ext cx="534377" cy="259045"/>
    <xdr:sp macro="" textlink="">
      <xdr:nvSpPr>
        <xdr:cNvPr id="725" name="テキスト ボックス 724"/>
        <xdr:cNvSpPr txBox="1"/>
      </xdr:nvSpPr>
      <xdr:spPr>
        <a:xfrm>
          <a:off x="12547111" y="168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mn-lt"/>
              <a:ea typeface="+mn-ea"/>
              <a:cs typeface="+mn-cs"/>
            </a:rPr>
            <a:t>総務費は、類似団体平均と比較して低い状況に</a:t>
          </a:r>
          <a:r>
            <a:rPr kumimoji="1" lang="ja-JP" altLang="en-US" sz="1300">
              <a:solidFill>
                <a:sysClr val="windowText" lastClr="000000"/>
              </a:solidFill>
              <a:effectLst/>
              <a:latin typeface="+mn-lt"/>
              <a:ea typeface="+mn-ea"/>
              <a:cs typeface="+mn-cs"/>
            </a:rPr>
            <a:t>ある</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前年度と比較して増となった</a:t>
          </a:r>
          <a:r>
            <a:rPr kumimoji="1" lang="ja-JP" altLang="ja-JP" sz="1300">
              <a:solidFill>
                <a:sysClr val="windowText" lastClr="000000"/>
              </a:solidFill>
              <a:effectLst/>
              <a:latin typeface="+mn-lt"/>
              <a:ea typeface="+mn-ea"/>
              <a:cs typeface="+mn-cs"/>
            </a:rPr>
            <a:t>主な要因として、</a:t>
          </a:r>
          <a:r>
            <a:rPr kumimoji="1" lang="ja-JP" altLang="en-US" sz="1300">
              <a:solidFill>
                <a:sysClr val="windowText" lastClr="000000"/>
              </a:solidFill>
              <a:effectLst/>
              <a:latin typeface="+mn-lt"/>
              <a:ea typeface="+mn-ea"/>
              <a:cs typeface="+mn-cs"/>
            </a:rPr>
            <a:t>公共施設整備基金積立金約</a:t>
          </a:r>
          <a:r>
            <a:rPr kumimoji="1" lang="en-US" altLang="ja-JP" sz="1300">
              <a:solidFill>
                <a:sysClr val="windowText" lastClr="000000"/>
              </a:solidFill>
              <a:effectLst/>
              <a:latin typeface="+mn-lt"/>
              <a:ea typeface="+mn-ea"/>
              <a:cs typeface="+mn-cs"/>
            </a:rPr>
            <a:t>1</a:t>
          </a:r>
          <a:r>
            <a:rPr kumimoji="1" lang="ja-JP" altLang="en-US"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7</a:t>
          </a:r>
          <a:r>
            <a:rPr kumimoji="1" lang="ja-JP" altLang="en-US" sz="1300">
              <a:solidFill>
                <a:sysClr val="windowText" lastClr="000000"/>
              </a:solidFill>
              <a:effectLst/>
              <a:latin typeface="+mn-lt"/>
              <a:ea typeface="+mn-ea"/>
              <a:cs typeface="+mn-cs"/>
            </a:rPr>
            <a:t>千万円の増とによる。</a:t>
          </a:r>
          <a:endParaRPr lang="ja-JP" altLang="ja-JP" sz="1300">
            <a:solidFill>
              <a:sysClr val="windowText" lastClr="000000"/>
            </a:solidFill>
            <a:effectLst/>
          </a:endParaRPr>
        </a:p>
        <a:p>
          <a:pPr eaLnBrk="1" fontAlgn="auto" latinLnBrk="0" hangingPunct="1"/>
          <a:r>
            <a:rPr kumimoji="1" lang="ja-JP" altLang="ja-JP" sz="1300">
              <a:solidFill>
                <a:sysClr val="windowText" lastClr="000000"/>
              </a:solidFill>
              <a:effectLst/>
              <a:latin typeface="+mn-lt"/>
              <a:ea typeface="+mn-ea"/>
              <a:cs typeface="+mn-cs"/>
            </a:rPr>
            <a:t>民生費は、類似団体平均と比較して高い状況にある。主な要因として、待機児童解消のための認可保育所等運営負担金</a:t>
          </a:r>
          <a:r>
            <a:rPr kumimoji="1" lang="ja-JP" altLang="en-US" sz="1300">
              <a:solidFill>
                <a:sysClr val="windowText" lastClr="000000"/>
              </a:solidFill>
              <a:effectLst/>
              <a:latin typeface="+mn-lt"/>
              <a:ea typeface="+mn-ea"/>
              <a:cs typeface="+mn-cs"/>
            </a:rPr>
            <a:t>や障害者福祉サービス費等</a:t>
          </a:r>
          <a:r>
            <a:rPr kumimoji="1" lang="ja-JP" altLang="ja-JP" sz="1300">
              <a:solidFill>
                <a:sysClr val="windowText" lastClr="000000"/>
              </a:solidFill>
              <a:effectLst/>
              <a:latin typeface="+mn-lt"/>
              <a:ea typeface="+mn-ea"/>
              <a:cs typeface="+mn-cs"/>
            </a:rPr>
            <a:t>の影響で増と</a:t>
          </a:r>
          <a:r>
            <a:rPr kumimoji="1" lang="ja-JP" altLang="en-US" sz="1300">
              <a:solidFill>
                <a:sysClr val="windowText" lastClr="000000"/>
              </a:solidFill>
              <a:effectLst/>
              <a:latin typeface="+mn-lt"/>
              <a:ea typeface="+mn-ea"/>
              <a:cs typeface="+mn-cs"/>
            </a:rPr>
            <a:t>なっている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pPr eaLnBrk="1" fontAlgn="auto" latinLnBrk="0" hangingPunct="1"/>
          <a:r>
            <a:rPr kumimoji="1" lang="ja-JP" altLang="ja-JP" sz="1300">
              <a:solidFill>
                <a:sysClr val="windowText" lastClr="000000"/>
              </a:solidFill>
              <a:effectLst/>
              <a:latin typeface="+mn-lt"/>
              <a:ea typeface="+mn-ea"/>
              <a:cs typeface="+mn-cs"/>
            </a:rPr>
            <a:t>衛生費は、</a:t>
          </a:r>
          <a:r>
            <a:rPr kumimoji="1" lang="ja-JP" altLang="en-US" sz="1300">
              <a:solidFill>
                <a:sysClr val="windowText" lastClr="000000"/>
              </a:solidFill>
              <a:effectLst/>
              <a:latin typeface="+mn-lt"/>
              <a:ea typeface="+mn-ea"/>
              <a:cs typeface="+mn-cs"/>
            </a:rPr>
            <a:t>令和２年度から実施していた公営墓地建設事業の完了した</a:t>
          </a:r>
          <a:r>
            <a:rPr kumimoji="1" lang="ja-JP" altLang="ja-JP" sz="1300">
              <a:solidFill>
                <a:sysClr val="windowText" lastClr="000000"/>
              </a:solidFill>
              <a:effectLst/>
              <a:latin typeface="+mn-lt"/>
              <a:ea typeface="+mn-ea"/>
              <a:cs typeface="+mn-cs"/>
            </a:rPr>
            <a:t>影響により</a:t>
          </a:r>
          <a:r>
            <a:rPr kumimoji="1" lang="ja-JP" altLang="en-US" sz="1300">
              <a:solidFill>
                <a:sysClr val="windowText" lastClr="000000"/>
              </a:solidFill>
              <a:effectLst/>
              <a:latin typeface="+mn-lt"/>
              <a:ea typeface="+mn-ea"/>
              <a:cs typeface="+mn-cs"/>
            </a:rPr>
            <a:t>減と</a:t>
          </a:r>
          <a:r>
            <a:rPr kumimoji="1" lang="ja-JP" altLang="ja-JP" sz="1300">
              <a:solidFill>
                <a:sysClr val="windowText" lastClr="000000"/>
              </a:solidFill>
              <a:effectLst/>
              <a:latin typeface="+mn-lt"/>
              <a:ea typeface="+mn-ea"/>
              <a:cs typeface="+mn-cs"/>
            </a:rPr>
            <a:t>となった。</a:t>
          </a:r>
          <a:endParaRPr lang="ja-JP" altLang="ja-JP" sz="1300">
            <a:solidFill>
              <a:sysClr val="windowText" lastClr="000000"/>
            </a:solidFill>
            <a:effectLst/>
          </a:endParaRPr>
        </a:p>
        <a:p>
          <a:pPr eaLnBrk="1" fontAlgn="auto" latinLnBrk="0" hangingPunct="1"/>
          <a:r>
            <a:rPr kumimoji="1" lang="ja-JP" altLang="en-US" sz="1300">
              <a:solidFill>
                <a:sysClr val="windowText" lastClr="000000"/>
              </a:solidFill>
              <a:effectLst/>
              <a:latin typeface="+mn-lt"/>
              <a:ea typeface="+mn-ea"/>
              <a:cs typeface="+mn-cs"/>
            </a:rPr>
            <a:t>土木費</a:t>
          </a:r>
          <a:r>
            <a:rPr kumimoji="1" lang="ja-JP" altLang="ja-JP" sz="1300">
              <a:solidFill>
                <a:sysClr val="windowText" lastClr="000000"/>
              </a:solidFill>
              <a:effectLst/>
              <a:latin typeface="+mn-lt"/>
              <a:ea typeface="+mn-ea"/>
              <a:cs typeface="+mn-cs"/>
            </a:rPr>
            <a:t>は、</a:t>
          </a:r>
          <a:r>
            <a:rPr kumimoji="1" lang="ja-JP" altLang="en-US" sz="1300">
              <a:solidFill>
                <a:sysClr val="windowText" lastClr="000000"/>
              </a:solidFill>
              <a:effectLst/>
              <a:latin typeface="+mn-lt"/>
              <a:ea typeface="+mn-ea"/>
              <a:cs typeface="+mn-cs"/>
            </a:rPr>
            <a:t>類似団体平均と比較して低い状況にある。主要村道の舗装改修工事等の実施により増</a:t>
          </a:r>
          <a:r>
            <a:rPr kumimoji="1" lang="ja-JP" altLang="ja-JP" sz="1300">
              <a:solidFill>
                <a:sysClr val="windowText" lastClr="000000"/>
              </a:solidFill>
              <a:effectLst/>
              <a:latin typeface="+mn-lt"/>
              <a:ea typeface="+mn-ea"/>
              <a:cs typeface="+mn-cs"/>
            </a:rPr>
            <a:t>となった。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教育費は、類似団体平均と比較して</a:t>
          </a:r>
          <a:r>
            <a:rPr kumimoji="1" lang="ja-JP" altLang="en-US" sz="1300">
              <a:solidFill>
                <a:sysClr val="windowText" lastClr="000000"/>
              </a:solidFill>
              <a:effectLst/>
              <a:latin typeface="+mn-lt"/>
              <a:ea typeface="+mn-ea"/>
              <a:cs typeface="+mn-cs"/>
            </a:rPr>
            <a:t>低い</a:t>
          </a:r>
          <a:r>
            <a:rPr kumimoji="1" lang="ja-JP" altLang="ja-JP" sz="1300">
              <a:solidFill>
                <a:sysClr val="windowText" lastClr="000000"/>
              </a:solidFill>
              <a:effectLst/>
              <a:latin typeface="+mn-lt"/>
              <a:ea typeface="+mn-ea"/>
              <a:cs typeface="+mn-cs"/>
            </a:rPr>
            <a:t>状況に</a:t>
          </a:r>
          <a:r>
            <a:rPr kumimoji="1" lang="ja-JP" altLang="en-US" sz="1300">
              <a:solidFill>
                <a:sysClr val="windowText" lastClr="000000"/>
              </a:solidFill>
              <a:effectLst/>
              <a:latin typeface="+mn-lt"/>
              <a:ea typeface="+mn-ea"/>
              <a:cs typeface="+mn-cs"/>
            </a:rPr>
            <a:t>なった</a:t>
          </a:r>
          <a:r>
            <a:rPr kumimoji="1" lang="ja-JP" altLang="ja-JP" sz="1300">
              <a:solidFill>
                <a:sysClr val="windowText" lastClr="000000"/>
              </a:solidFill>
              <a:effectLst/>
              <a:latin typeface="+mn-lt"/>
              <a:ea typeface="+mn-ea"/>
              <a:cs typeface="+mn-cs"/>
            </a:rPr>
            <a:t>。主な要因として、島袋小学校校舎増築工事</a:t>
          </a:r>
          <a:r>
            <a:rPr kumimoji="1" lang="ja-JP" altLang="en-US" sz="1300">
              <a:solidFill>
                <a:sysClr val="windowText" lastClr="000000"/>
              </a:solidFill>
              <a:effectLst/>
              <a:latin typeface="+mn-lt"/>
              <a:ea typeface="+mn-ea"/>
              <a:cs typeface="+mn-cs"/>
            </a:rPr>
            <a:t>や北中城小学校防音復旧工事等完了の</a:t>
          </a:r>
          <a:r>
            <a:rPr kumimoji="1" lang="ja-JP" altLang="ja-JP" sz="1300">
              <a:solidFill>
                <a:sysClr val="windowText" lastClr="000000"/>
              </a:solidFill>
              <a:effectLst/>
              <a:latin typeface="+mn-lt"/>
              <a:ea typeface="+mn-ea"/>
              <a:cs typeface="+mn-cs"/>
            </a:rPr>
            <a:t>影響で</a:t>
          </a:r>
          <a:r>
            <a:rPr kumimoji="1" lang="ja-JP" altLang="en-US" sz="1300">
              <a:solidFill>
                <a:sysClr val="windowText" lastClr="000000"/>
              </a:solidFill>
              <a:effectLst/>
              <a:latin typeface="+mn-lt"/>
              <a:ea typeface="+mn-ea"/>
              <a:cs typeface="+mn-cs"/>
            </a:rPr>
            <a:t>減と</a:t>
          </a:r>
          <a:r>
            <a:rPr kumimoji="1" lang="ja-JP" altLang="ja-JP" sz="1300">
              <a:solidFill>
                <a:sysClr val="windowText" lastClr="000000"/>
              </a:solidFill>
              <a:effectLst/>
              <a:latin typeface="+mn-lt"/>
              <a:ea typeface="+mn-ea"/>
              <a:cs typeface="+mn-cs"/>
            </a:rPr>
            <a:t>なった。</a:t>
          </a:r>
          <a:endParaRPr lang="ja-JP" altLang="ja-JP" sz="13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財政調整基金残高は、</a:t>
          </a:r>
          <a:r>
            <a:rPr kumimoji="1" lang="ja-JP" altLang="en-US" sz="1300">
              <a:solidFill>
                <a:sysClr val="windowText" lastClr="000000"/>
              </a:solidFill>
              <a:effectLst/>
              <a:latin typeface="+mn-lt"/>
              <a:ea typeface="+mn-ea"/>
              <a:cs typeface="+mn-cs"/>
            </a:rPr>
            <a:t>適切な財源の確保と歳出の精査により、毎年度ある程度積み増しすることができている。</a:t>
          </a:r>
          <a:r>
            <a:rPr kumimoji="1" lang="ja-JP" altLang="ja-JP" sz="1300">
              <a:solidFill>
                <a:sysClr val="windowText" lastClr="000000"/>
              </a:solidFill>
              <a:effectLst/>
              <a:latin typeface="+mn-lt"/>
              <a:ea typeface="+mn-ea"/>
              <a:cs typeface="+mn-cs"/>
            </a:rPr>
            <a:t>実質収支額は標準財政規模と比較し３％～５％が望ましいとされているところ、補助事業の歳入と支出の見込み値と実績の差額が多くなったことにより</a:t>
          </a:r>
          <a:r>
            <a:rPr kumimoji="1" lang="ja-JP" altLang="en-US" sz="1300">
              <a:solidFill>
                <a:sysClr val="windowText" lastClr="000000"/>
              </a:solidFill>
              <a:effectLst/>
              <a:latin typeface="+mn-lt"/>
              <a:ea typeface="+mn-ea"/>
              <a:cs typeface="+mn-cs"/>
            </a:rPr>
            <a:t>、前年度に比べ２．１４ポイント高い９．０１</a:t>
          </a:r>
          <a:r>
            <a:rPr kumimoji="1" lang="ja-JP" altLang="ja-JP" sz="1300">
              <a:solidFill>
                <a:sysClr val="windowText" lastClr="000000"/>
              </a:solidFill>
              <a:effectLst/>
              <a:latin typeface="+mn-lt"/>
              <a:ea typeface="+mn-ea"/>
              <a:cs typeface="+mn-cs"/>
            </a:rPr>
            <a:t>％となった。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実質単年度収支は</a:t>
          </a:r>
          <a:r>
            <a:rPr kumimoji="1" lang="ja-JP" altLang="en-US" sz="1300">
              <a:solidFill>
                <a:sysClr val="windowText" lastClr="000000"/>
              </a:solidFill>
              <a:effectLst/>
              <a:latin typeface="+mn-lt"/>
              <a:ea typeface="+mn-ea"/>
              <a:cs typeface="+mn-cs"/>
            </a:rPr>
            <a:t>、積立金が前年度に比べ約９千万円増となったことから、黒字となっている。</a:t>
          </a:r>
          <a:endParaRPr kumimoji="1" lang="ja-JP" altLang="en-US" sz="13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令和</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度の連結実質収支額の標準財政規模に対する割合は４</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２１</a:t>
          </a:r>
          <a:r>
            <a:rPr kumimoji="1" lang="ja-JP" altLang="ja-JP" sz="1300">
              <a:solidFill>
                <a:sysClr val="windowText" lastClr="000000"/>
              </a:solidFill>
              <a:effectLst/>
              <a:latin typeface="+mn-lt"/>
              <a:ea typeface="+mn-ea"/>
              <a:cs typeface="+mn-cs"/>
            </a:rPr>
            <a:t>％となった。国民健康保険特別会計は、</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年ぶりに標準財政規模と比較して</a:t>
          </a:r>
          <a:r>
            <a:rPr kumimoji="1" lang="ja-JP" altLang="en-US" sz="1300">
              <a:solidFill>
                <a:sysClr val="windowText" lastClr="000000"/>
              </a:solidFill>
              <a:effectLst/>
              <a:latin typeface="+mn-lt"/>
              <a:ea typeface="+mn-ea"/>
              <a:cs typeface="+mn-cs"/>
            </a:rPr>
            <a:t>約</a:t>
          </a:r>
          <a:r>
            <a:rPr kumimoji="1" lang="ja-JP" altLang="ja-JP" sz="1300">
              <a:solidFill>
                <a:sysClr val="windowText" lastClr="000000"/>
              </a:solidFill>
              <a:effectLst/>
              <a:latin typeface="+mn-lt"/>
              <a:ea typeface="+mn-ea"/>
              <a:cs typeface="+mn-cs"/>
            </a:rPr>
            <a:t>０．</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％の</a:t>
          </a:r>
          <a:r>
            <a:rPr kumimoji="1" lang="ja-JP" altLang="en-US" sz="1300">
              <a:solidFill>
                <a:sysClr val="windowText" lastClr="000000"/>
              </a:solidFill>
              <a:effectLst/>
              <a:latin typeface="+mn-lt"/>
              <a:ea typeface="+mn-ea"/>
              <a:cs typeface="+mn-cs"/>
            </a:rPr>
            <a:t>赤</a:t>
          </a:r>
          <a:r>
            <a:rPr kumimoji="1" lang="ja-JP" altLang="ja-JP" sz="1300">
              <a:solidFill>
                <a:sysClr val="windowText" lastClr="000000"/>
              </a:solidFill>
              <a:effectLst/>
              <a:latin typeface="+mn-lt"/>
              <a:ea typeface="+mn-ea"/>
              <a:cs typeface="+mn-cs"/>
            </a:rPr>
            <a:t>字となった。</a:t>
          </a:r>
          <a:endParaRPr lang="ja-JP" altLang="ja-JP" sz="13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国民健康保険事業は、医療費の支出は減少傾向にあり、税の課税率及び税額、徴収率はともに高い水準にある</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共同拠出金が増加する中で、調整交付金が減少するなど、依然として構造的な課題が多く見られる</a:t>
          </a:r>
          <a:r>
            <a:rPr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令和４年度においては、令和３年度分の普通交付金償還金が大きくなり、赤字を出すことになった。今後は</a:t>
          </a:r>
          <a:r>
            <a:rPr kumimoji="1" lang="ja-JP" altLang="ja-JP" sz="1300">
              <a:solidFill>
                <a:sysClr val="windowText" lastClr="000000"/>
              </a:solidFill>
              <a:effectLst/>
              <a:latin typeface="+mn-lt"/>
              <a:ea typeface="+mn-ea"/>
              <a:cs typeface="+mn-cs"/>
            </a:rPr>
            <a:t>、国保税率の見直しも含めた根本的な財源確保の見直しを検討していく必要がある。</a:t>
          </a:r>
          <a:endParaRPr lang="ja-JP" altLang="ja-JP" sz="1300">
            <a:solidFill>
              <a:sysClr val="windowText" lastClr="000000"/>
            </a:solidFill>
            <a:effectLst/>
          </a:endParaRPr>
        </a:p>
        <a:p>
          <a:endParaRPr kumimoji="1" lang="ja-JP" altLang="en-US" sz="13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9256284</v>
      </c>
      <c r="BO4" s="449"/>
      <c r="BP4" s="449"/>
      <c r="BQ4" s="449"/>
      <c r="BR4" s="449"/>
      <c r="BS4" s="449"/>
      <c r="BT4" s="449"/>
      <c r="BU4" s="450"/>
      <c r="BV4" s="448">
        <v>9747197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9</v>
      </c>
      <c r="CU4" s="589"/>
      <c r="CV4" s="589"/>
      <c r="CW4" s="589"/>
      <c r="CX4" s="589"/>
      <c r="CY4" s="589"/>
      <c r="CZ4" s="589"/>
      <c r="DA4" s="590"/>
      <c r="DB4" s="588">
        <v>6.9</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8819650</v>
      </c>
      <c r="BO5" s="420"/>
      <c r="BP5" s="420"/>
      <c r="BQ5" s="420"/>
      <c r="BR5" s="420"/>
      <c r="BS5" s="420"/>
      <c r="BT5" s="420"/>
      <c r="BU5" s="421"/>
      <c r="BV5" s="419">
        <v>9373559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81</v>
      </c>
      <c r="CU5" s="417"/>
      <c r="CV5" s="417"/>
      <c r="CW5" s="417"/>
      <c r="CX5" s="417"/>
      <c r="CY5" s="417"/>
      <c r="CZ5" s="417"/>
      <c r="DA5" s="418"/>
      <c r="DB5" s="416">
        <v>81.599999999999994</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436634</v>
      </c>
      <c r="BO6" s="420"/>
      <c r="BP6" s="420"/>
      <c r="BQ6" s="420"/>
      <c r="BR6" s="420"/>
      <c r="BS6" s="420"/>
      <c r="BT6" s="420"/>
      <c r="BU6" s="421"/>
      <c r="BV6" s="419">
        <v>373638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82.6</v>
      </c>
      <c r="CU6" s="563"/>
      <c r="CV6" s="563"/>
      <c r="CW6" s="563"/>
      <c r="CX6" s="563"/>
      <c r="CY6" s="563"/>
      <c r="CZ6" s="563"/>
      <c r="DA6" s="564"/>
      <c r="DB6" s="562">
        <v>87.1</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18878</v>
      </c>
      <c r="BO7" s="420"/>
      <c r="BP7" s="420"/>
      <c r="BQ7" s="420"/>
      <c r="BR7" s="420"/>
      <c r="BS7" s="420"/>
      <c r="BT7" s="420"/>
      <c r="BU7" s="421"/>
      <c r="BV7" s="419">
        <v>54017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4636238</v>
      </c>
      <c r="CU7" s="420"/>
      <c r="CV7" s="420"/>
      <c r="CW7" s="420"/>
      <c r="CX7" s="420"/>
      <c r="CY7" s="420"/>
      <c r="CZ7" s="420"/>
      <c r="DA7" s="421"/>
      <c r="DB7" s="419">
        <v>4650305</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417756</v>
      </c>
      <c r="BO8" s="420"/>
      <c r="BP8" s="420"/>
      <c r="BQ8" s="420"/>
      <c r="BR8" s="420"/>
      <c r="BS8" s="420"/>
      <c r="BT8" s="420"/>
      <c r="BU8" s="421"/>
      <c r="BV8" s="419">
        <v>319621</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0.65</v>
      </c>
      <c r="CU8" s="523"/>
      <c r="CV8" s="523"/>
      <c r="CW8" s="523"/>
      <c r="CX8" s="523"/>
      <c r="CY8" s="523"/>
      <c r="CZ8" s="523"/>
      <c r="DA8" s="524"/>
      <c r="DB8" s="522">
        <v>0.67</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17969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98135</v>
      </c>
      <c r="BO9" s="420"/>
      <c r="BP9" s="420"/>
      <c r="BQ9" s="420"/>
      <c r="BR9" s="420"/>
      <c r="BS9" s="420"/>
      <c r="BT9" s="420"/>
      <c r="BU9" s="421"/>
      <c r="BV9" s="419">
        <v>165441</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7.7</v>
      </c>
      <c r="CU9" s="417"/>
      <c r="CV9" s="417"/>
      <c r="CW9" s="417"/>
      <c r="CX9" s="417"/>
      <c r="CY9" s="417"/>
      <c r="CZ9" s="417"/>
      <c r="DA9" s="418"/>
      <c r="DB9" s="416">
        <v>7.8</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121</v>
      </c>
      <c r="M10" s="376"/>
      <c r="N10" s="376"/>
      <c r="O10" s="376"/>
      <c r="P10" s="376"/>
      <c r="Q10" s="377"/>
      <c r="R10" s="372">
        <v>16148</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118</v>
      </c>
      <c r="AV10" s="478"/>
      <c r="AW10" s="478"/>
      <c r="AX10" s="478"/>
      <c r="AY10" s="433" t="s">
        <v>123</v>
      </c>
      <c r="AZ10" s="434"/>
      <c r="BA10" s="434"/>
      <c r="BB10" s="434"/>
      <c r="BC10" s="434"/>
      <c r="BD10" s="434"/>
      <c r="BE10" s="434"/>
      <c r="BF10" s="434"/>
      <c r="BG10" s="434"/>
      <c r="BH10" s="434"/>
      <c r="BI10" s="434"/>
      <c r="BJ10" s="434"/>
      <c r="BK10" s="434"/>
      <c r="BL10" s="434"/>
      <c r="BM10" s="435"/>
      <c r="BN10" s="419">
        <v>168811</v>
      </c>
      <c r="BO10" s="420"/>
      <c r="BP10" s="420"/>
      <c r="BQ10" s="420"/>
      <c r="BR10" s="420"/>
      <c r="BS10" s="420"/>
      <c r="BT10" s="420"/>
      <c r="BU10" s="421"/>
      <c r="BV10" s="419">
        <v>77090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c r="A12" s="181"/>
      <c r="B12" s="525" t="s">
        <v>132</v>
      </c>
      <c r="C12" s="526"/>
      <c r="D12" s="526"/>
      <c r="E12" s="526"/>
      <c r="F12" s="526"/>
      <c r="G12" s="526"/>
      <c r="H12" s="526"/>
      <c r="I12" s="526"/>
      <c r="J12" s="526"/>
      <c r="K12" s="527"/>
      <c r="L12" s="534" t="s">
        <v>133</v>
      </c>
      <c r="M12" s="535"/>
      <c r="N12" s="535"/>
      <c r="O12" s="535"/>
      <c r="P12" s="535"/>
      <c r="Q12" s="536"/>
      <c r="R12" s="537">
        <v>17936</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95495</v>
      </c>
      <c r="BO12" s="420"/>
      <c r="BP12" s="420"/>
      <c r="BQ12" s="420"/>
      <c r="BR12" s="420"/>
      <c r="BS12" s="420"/>
      <c r="BT12" s="420"/>
      <c r="BU12" s="421"/>
      <c r="BV12" s="419">
        <v>42362</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142</v>
      </c>
      <c r="N13" s="504"/>
      <c r="O13" s="504"/>
      <c r="P13" s="504"/>
      <c r="Q13" s="505"/>
      <c r="R13" s="506">
        <v>17542</v>
      </c>
      <c r="S13" s="507"/>
      <c r="T13" s="507"/>
      <c r="U13" s="507"/>
      <c r="V13" s="508"/>
      <c r="W13" s="509" t="s">
        <v>143</v>
      </c>
      <c r="X13" s="405"/>
      <c r="Y13" s="405"/>
      <c r="Z13" s="405"/>
      <c r="AA13" s="405"/>
      <c r="AB13" s="406"/>
      <c r="AC13" s="372">
        <v>68</v>
      </c>
      <c r="AD13" s="373"/>
      <c r="AE13" s="373"/>
      <c r="AF13" s="373"/>
      <c r="AG13" s="374"/>
      <c r="AH13" s="372">
        <v>100</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171451</v>
      </c>
      <c r="BO13" s="420"/>
      <c r="BP13" s="420"/>
      <c r="BQ13" s="420"/>
      <c r="BR13" s="420"/>
      <c r="BS13" s="420"/>
      <c r="BT13" s="420"/>
      <c r="BU13" s="421"/>
      <c r="BV13" s="419">
        <v>200169</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5.6</v>
      </c>
      <c r="CU13" s="417"/>
      <c r="CV13" s="417"/>
      <c r="CW13" s="417"/>
      <c r="CX13" s="417"/>
      <c r="CY13" s="417"/>
      <c r="CZ13" s="417"/>
      <c r="DA13" s="418"/>
      <c r="DB13" s="416">
        <v>5.6</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148</v>
      </c>
      <c r="M14" s="546"/>
      <c r="N14" s="546"/>
      <c r="O14" s="546"/>
      <c r="P14" s="546"/>
      <c r="Q14" s="547"/>
      <c r="R14" s="506">
        <v>17892</v>
      </c>
      <c r="S14" s="507"/>
      <c r="T14" s="507"/>
      <c r="U14" s="507"/>
      <c r="V14" s="508"/>
      <c r="W14" s="510"/>
      <c r="X14" s="408"/>
      <c r="Y14" s="408"/>
      <c r="Z14" s="408"/>
      <c r="AA14" s="408"/>
      <c r="AB14" s="409"/>
      <c r="AC14" s="499">
        <v>1.1000000000000001</v>
      </c>
      <c r="AD14" s="500"/>
      <c r="AE14" s="500"/>
      <c r="AF14" s="500"/>
      <c r="AG14" s="501"/>
      <c r="AH14" s="499">
        <v>1.7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41.4</v>
      </c>
      <c r="CU14" s="517"/>
      <c r="CV14" s="517"/>
      <c r="CW14" s="517"/>
      <c r="CX14" s="517"/>
      <c r="CY14" s="517"/>
      <c r="CZ14" s="517"/>
      <c r="DA14" s="518"/>
      <c r="DB14" s="516">
        <v>53.7</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142</v>
      </c>
      <c r="N15" s="504"/>
      <c r="O15" s="504"/>
      <c r="P15" s="504"/>
      <c r="Q15" s="505"/>
      <c r="R15" s="506">
        <v>17522</v>
      </c>
      <c r="S15" s="507"/>
      <c r="T15" s="507"/>
      <c r="U15" s="507"/>
      <c r="V15" s="508"/>
      <c r="W15" s="509" t="s">
        <v>150</v>
      </c>
      <c r="X15" s="405"/>
      <c r="Y15" s="405"/>
      <c r="Z15" s="405"/>
      <c r="AA15" s="405"/>
      <c r="AB15" s="406"/>
      <c r="AC15" s="372">
        <v>921</v>
      </c>
      <c r="AD15" s="373"/>
      <c r="AE15" s="373"/>
      <c r="AF15" s="373"/>
      <c r="AG15" s="374"/>
      <c r="AH15" s="372">
        <v>950</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2423669</v>
      </c>
      <c r="BO15" s="449"/>
      <c r="BP15" s="449"/>
      <c r="BQ15" s="449"/>
      <c r="BR15" s="449"/>
      <c r="BS15" s="449"/>
      <c r="BT15" s="449"/>
      <c r="BU15" s="450"/>
      <c r="BV15" s="448">
        <v>2364286</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15.5</v>
      </c>
      <c r="AD16" s="500"/>
      <c r="AE16" s="500"/>
      <c r="AF16" s="500"/>
      <c r="AG16" s="501"/>
      <c r="AH16" s="499">
        <v>16.399999999999999</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3838108</v>
      </c>
      <c r="BO16" s="420"/>
      <c r="BP16" s="420"/>
      <c r="BQ16" s="420"/>
      <c r="BR16" s="420"/>
      <c r="BS16" s="420"/>
      <c r="BT16" s="420"/>
      <c r="BU16" s="421"/>
      <c r="BV16" s="419">
        <v>3719437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4956</v>
      </c>
      <c r="AD17" s="373"/>
      <c r="AE17" s="373"/>
      <c r="AF17" s="373"/>
      <c r="AG17" s="374"/>
      <c r="AH17" s="372">
        <v>4740</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3119621</v>
      </c>
      <c r="BO17" s="420"/>
      <c r="BP17" s="420"/>
      <c r="BQ17" s="420"/>
      <c r="BR17" s="420"/>
      <c r="BS17" s="420"/>
      <c r="BT17" s="420"/>
      <c r="BU17" s="421"/>
      <c r="BV17" s="419">
        <v>3051307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160</v>
      </c>
      <c r="C18" s="470"/>
      <c r="D18" s="470"/>
      <c r="E18" s="471"/>
      <c r="F18" s="471"/>
      <c r="G18" s="471"/>
      <c r="H18" s="471"/>
      <c r="I18" s="471"/>
      <c r="J18" s="471"/>
      <c r="K18" s="471"/>
      <c r="L18" s="472">
        <v>11.54</v>
      </c>
      <c r="M18" s="472"/>
      <c r="N18" s="472"/>
      <c r="O18" s="472"/>
      <c r="P18" s="472"/>
      <c r="Q18" s="472"/>
      <c r="R18" s="473"/>
      <c r="S18" s="473"/>
      <c r="T18" s="473"/>
      <c r="U18" s="473"/>
      <c r="V18" s="474"/>
      <c r="W18" s="490"/>
      <c r="X18" s="491"/>
      <c r="Y18" s="491"/>
      <c r="Z18" s="491"/>
      <c r="AA18" s="491"/>
      <c r="AB18" s="515"/>
      <c r="AC18" s="389">
        <v>83.4</v>
      </c>
      <c r="AD18" s="390"/>
      <c r="AE18" s="390"/>
      <c r="AF18" s="390"/>
      <c r="AG18" s="475"/>
      <c r="AH18" s="389">
        <v>81.900000000000006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4081421</v>
      </c>
      <c r="BO18" s="420"/>
      <c r="BP18" s="420"/>
      <c r="BQ18" s="420"/>
      <c r="BR18" s="420"/>
      <c r="BS18" s="420"/>
      <c r="BT18" s="420"/>
      <c r="BU18" s="421"/>
      <c r="BV18" s="419">
        <v>4074640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162</v>
      </c>
      <c r="C19" s="470"/>
      <c r="D19" s="470"/>
      <c r="E19" s="471"/>
      <c r="F19" s="471"/>
      <c r="G19" s="471"/>
      <c r="H19" s="471"/>
      <c r="I19" s="471"/>
      <c r="J19" s="471"/>
      <c r="K19" s="471"/>
      <c r="L19" s="479">
        <v>1557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5728334</v>
      </c>
      <c r="BO19" s="420"/>
      <c r="BP19" s="420"/>
      <c r="BQ19" s="420"/>
      <c r="BR19" s="420"/>
      <c r="BS19" s="420"/>
      <c r="BT19" s="420"/>
      <c r="BU19" s="421"/>
      <c r="BV19" s="419">
        <v>5754578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164</v>
      </c>
      <c r="C20" s="470"/>
      <c r="D20" s="470"/>
      <c r="E20" s="471"/>
      <c r="F20" s="471"/>
      <c r="G20" s="471"/>
      <c r="H20" s="471"/>
      <c r="I20" s="471"/>
      <c r="J20" s="471"/>
      <c r="K20" s="471"/>
      <c r="L20" s="479">
        <v>6558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4978030</v>
      </c>
      <c r="BO22" s="449"/>
      <c r="BP22" s="449"/>
      <c r="BQ22" s="449"/>
      <c r="BR22" s="449"/>
      <c r="BS22" s="449"/>
      <c r="BT22" s="449"/>
      <c r="BU22" s="450"/>
      <c r="BV22" s="448">
        <v>5243591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4658664</v>
      </c>
      <c r="BO23" s="420"/>
      <c r="BP23" s="420"/>
      <c r="BQ23" s="420"/>
      <c r="BR23" s="420"/>
      <c r="BS23" s="420"/>
      <c r="BT23" s="420"/>
      <c r="BU23" s="421"/>
      <c r="BV23" s="419">
        <v>4890373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174</v>
      </c>
      <c r="F24" s="376"/>
      <c r="G24" s="376"/>
      <c r="H24" s="376"/>
      <c r="I24" s="376"/>
      <c r="J24" s="376"/>
      <c r="K24" s="377"/>
      <c r="L24" s="372">
        <v>1</v>
      </c>
      <c r="M24" s="373"/>
      <c r="N24" s="373"/>
      <c r="O24" s="373"/>
      <c r="P24" s="374"/>
      <c r="Q24" s="372">
        <v>6860</v>
      </c>
      <c r="R24" s="373"/>
      <c r="S24" s="373"/>
      <c r="T24" s="373"/>
      <c r="U24" s="373"/>
      <c r="V24" s="374"/>
      <c r="W24" s="462"/>
      <c r="X24" s="399"/>
      <c r="Y24" s="400"/>
      <c r="Z24" s="375" t="s">
        <v>175</v>
      </c>
      <c r="AA24" s="376"/>
      <c r="AB24" s="376"/>
      <c r="AC24" s="376"/>
      <c r="AD24" s="376"/>
      <c r="AE24" s="376"/>
      <c r="AF24" s="376"/>
      <c r="AG24" s="377"/>
      <c r="AH24" s="372">
        <v>120</v>
      </c>
      <c r="AI24" s="373"/>
      <c r="AJ24" s="373"/>
      <c r="AK24" s="373"/>
      <c r="AL24" s="374"/>
      <c r="AM24" s="372">
        <v>365880</v>
      </c>
      <c r="AN24" s="373"/>
      <c r="AO24" s="373"/>
      <c r="AP24" s="373"/>
      <c r="AQ24" s="373"/>
      <c r="AR24" s="374"/>
      <c r="AS24" s="372">
        <v>3049</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2338577</v>
      </c>
      <c r="BO24" s="420"/>
      <c r="BP24" s="420"/>
      <c r="BQ24" s="420"/>
      <c r="BR24" s="420"/>
      <c r="BS24" s="420"/>
      <c r="BT24" s="420"/>
      <c r="BU24" s="421"/>
      <c r="BV24" s="419">
        <v>2449932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177</v>
      </c>
      <c r="F25" s="376"/>
      <c r="G25" s="376"/>
      <c r="H25" s="376"/>
      <c r="I25" s="376"/>
      <c r="J25" s="376"/>
      <c r="K25" s="377"/>
      <c r="L25" s="372">
        <v>1</v>
      </c>
      <c r="M25" s="373"/>
      <c r="N25" s="373"/>
      <c r="O25" s="373"/>
      <c r="P25" s="374"/>
      <c r="Q25" s="372">
        <v>5580</v>
      </c>
      <c r="R25" s="373"/>
      <c r="S25" s="373"/>
      <c r="T25" s="373"/>
      <c r="U25" s="373"/>
      <c r="V25" s="374"/>
      <c r="W25" s="462"/>
      <c r="X25" s="399"/>
      <c r="Y25" s="400"/>
      <c r="Z25" s="375" t="s">
        <v>178</v>
      </c>
      <c r="AA25" s="376"/>
      <c r="AB25" s="376"/>
      <c r="AC25" s="376"/>
      <c r="AD25" s="376"/>
      <c r="AE25" s="376"/>
      <c r="AF25" s="376"/>
      <c r="AG25" s="377"/>
      <c r="AH25" s="372" t="s">
        <v>140</v>
      </c>
      <c r="AI25" s="373"/>
      <c r="AJ25" s="373"/>
      <c r="AK25" s="373"/>
      <c r="AL25" s="374"/>
      <c r="AM25" s="372" t="s">
        <v>179</v>
      </c>
      <c r="AN25" s="373"/>
      <c r="AO25" s="373"/>
      <c r="AP25" s="373"/>
      <c r="AQ25" s="373"/>
      <c r="AR25" s="374"/>
      <c r="AS25" s="372" t="s">
        <v>140</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2104540</v>
      </c>
      <c r="BO25" s="449"/>
      <c r="BP25" s="449"/>
      <c r="BQ25" s="449"/>
      <c r="BR25" s="449"/>
      <c r="BS25" s="449"/>
      <c r="BT25" s="449"/>
      <c r="BU25" s="450"/>
      <c r="BV25" s="448">
        <v>3180956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181</v>
      </c>
      <c r="F26" s="376"/>
      <c r="G26" s="376"/>
      <c r="H26" s="376"/>
      <c r="I26" s="376"/>
      <c r="J26" s="376"/>
      <c r="K26" s="377"/>
      <c r="L26" s="372">
        <v>1</v>
      </c>
      <c r="M26" s="373"/>
      <c r="N26" s="373"/>
      <c r="O26" s="373"/>
      <c r="P26" s="374"/>
      <c r="Q26" s="372">
        <v>5250</v>
      </c>
      <c r="R26" s="373"/>
      <c r="S26" s="373"/>
      <c r="T26" s="373"/>
      <c r="U26" s="373"/>
      <c r="V26" s="374"/>
      <c r="W26" s="462"/>
      <c r="X26" s="399"/>
      <c r="Y26" s="400"/>
      <c r="Z26" s="375" t="s">
        <v>182</v>
      </c>
      <c r="AA26" s="430"/>
      <c r="AB26" s="430"/>
      <c r="AC26" s="430"/>
      <c r="AD26" s="430"/>
      <c r="AE26" s="430"/>
      <c r="AF26" s="430"/>
      <c r="AG26" s="431"/>
      <c r="AH26" s="372">
        <v>8</v>
      </c>
      <c r="AI26" s="373"/>
      <c r="AJ26" s="373"/>
      <c r="AK26" s="373"/>
      <c r="AL26" s="374"/>
      <c r="AM26" s="372">
        <v>22488</v>
      </c>
      <c r="AN26" s="373"/>
      <c r="AO26" s="373"/>
      <c r="AP26" s="373"/>
      <c r="AQ26" s="373"/>
      <c r="AR26" s="374"/>
      <c r="AS26" s="372">
        <v>2811</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179</v>
      </c>
      <c r="BO26" s="420"/>
      <c r="BP26" s="420"/>
      <c r="BQ26" s="420"/>
      <c r="BR26" s="420"/>
      <c r="BS26" s="420"/>
      <c r="BT26" s="420"/>
      <c r="BU26" s="421"/>
      <c r="BV26" s="419" t="s">
        <v>179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184</v>
      </c>
      <c r="F27" s="376"/>
      <c r="G27" s="376"/>
      <c r="H27" s="376"/>
      <c r="I27" s="376"/>
      <c r="J27" s="376"/>
      <c r="K27" s="377"/>
      <c r="L27" s="372">
        <v>1</v>
      </c>
      <c r="M27" s="373"/>
      <c r="N27" s="373"/>
      <c r="O27" s="373"/>
      <c r="P27" s="374"/>
      <c r="Q27" s="372">
        <v>3000</v>
      </c>
      <c r="R27" s="373"/>
      <c r="S27" s="373"/>
      <c r="T27" s="373"/>
      <c r="U27" s="373"/>
      <c r="V27" s="374"/>
      <c r="W27" s="462"/>
      <c r="X27" s="399"/>
      <c r="Y27" s="400"/>
      <c r="Z27" s="375" t="s">
        <v>185</v>
      </c>
      <c r="AA27" s="376"/>
      <c r="AB27" s="376"/>
      <c r="AC27" s="376"/>
      <c r="AD27" s="376"/>
      <c r="AE27" s="376"/>
      <c r="AF27" s="376"/>
      <c r="AG27" s="377"/>
      <c r="AH27" s="372">
        <v>8</v>
      </c>
      <c r="AI27" s="373"/>
      <c r="AJ27" s="373"/>
      <c r="AK27" s="373"/>
      <c r="AL27" s="374"/>
      <c r="AM27" s="372">
        <v>25092</v>
      </c>
      <c r="AN27" s="373"/>
      <c r="AO27" s="373"/>
      <c r="AP27" s="373"/>
      <c r="AQ27" s="373"/>
      <c r="AR27" s="374"/>
      <c r="AS27" s="372">
        <v>3137</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32000</v>
      </c>
      <c r="BO27" s="454"/>
      <c r="BP27" s="454"/>
      <c r="BQ27" s="454"/>
      <c r="BR27" s="454"/>
      <c r="BS27" s="454"/>
      <c r="BT27" s="454"/>
      <c r="BU27" s="455"/>
      <c r="BV27" s="453">
        <v>32000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187</v>
      </c>
      <c r="F28" s="376"/>
      <c r="G28" s="376"/>
      <c r="H28" s="376"/>
      <c r="I28" s="376"/>
      <c r="J28" s="376"/>
      <c r="K28" s="377"/>
      <c r="L28" s="372">
        <v>1</v>
      </c>
      <c r="M28" s="373"/>
      <c r="N28" s="373"/>
      <c r="O28" s="373"/>
      <c r="P28" s="374"/>
      <c r="Q28" s="372">
        <v>2550</v>
      </c>
      <c r="R28" s="373"/>
      <c r="S28" s="373"/>
      <c r="T28" s="373"/>
      <c r="U28" s="373"/>
      <c r="V28" s="374"/>
      <c r="W28" s="462"/>
      <c r="X28" s="399"/>
      <c r="Y28" s="400"/>
      <c r="Z28" s="375" t="s">
        <v>188</v>
      </c>
      <c r="AA28" s="376"/>
      <c r="AB28" s="376"/>
      <c r="AC28" s="376"/>
      <c r="AD28" s="376"/>
      <c r="AE28" s="376"/>
      <c r="AF28" s="376"/>
      <c r="AG28" s="377"/>
      <c r="AH28" s="372" t="s">
        <v>189</v>
      </c>
      <c r="AI28" s="373"/>
      <c r="AJ28" s="373"/>
      <c r="AK28" s="373"/>
      <c r="AL28" s="374"/>
      <c r="AM28" s="372" t="s">
        <v>189</v>
      </c>
      <c r="AN28" s="373"/>
      <c r="AO28" s="373"/>
      <c r="AP28" s="373"/>
      <c r="AQ28" s="373"/>
      <c r="AR28" s="374"/>
      <c r="AS28" s="372" t="s">
        <v>189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702872</v>
      </c>
      <c r="BO28" s="449"/>
      <c r="BP28" s="449"/>
      <c r="BQ28" s="449"/>
      <c r="BR28" s="449"/>
      <c r="BS28" s="449"/>
      <c r="BT28" s="449"/>
      <c r="BU28" s="450"/>
      <c r="BV28" s="448">
        <v>629556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191</v>
      </c>
      <c r="F29" s="376"/>
      <c r="G29" s="376"/>
      <c r="H29" s="376"/>
      <c r="I29" s="376"/>
      <c r="J29" s="376"/>
      <c r="K29" s="377"/>
      <c r="L29" s="372">
        <v>12</v>
      </c>
      <c r="M29" s="373"/>
      <c r="N29" s="373"/>
      <c r="O29" s="373"/>
      <c r="P29" s="374"/>
      <c r="Q29" s="372">
        <v>2350</v>
      </c>
      <c r="R29" s="373"/>
      <c r="S29" s="373"/>
      <c r="T29" s="373"/>
      <c r="U29" s="373"/>
      <c r="V29" s="374"/>
      <c r="W29" s="463"/>
      <c r="X29" s="464"/>
      <c r="Y29" s="465"/>
      <c r="Z29" s="375" t="s">
        <v>192</v>
      </c>
      <c r="AA29" s="376"/>
      <c r="AB29" s="376"/>
      <c r="AC29" s="376"/>
      <c r="AD29" s="376"/>
      <c r="AE29" s="376"/>
      <c r="AF29" s="376"/>
      <c r="AG29" s="377"/>
      <c r="AH29" s="372">
        <v>128</v>
      </c>
      <c r="AI29" s="373"/>
      <c r="AJ29" s="373"/>
      <c r="AK29" s="373"/>
      <c r="AL29" s="374"/>
      <c r="AM29" s="372">
        <v>390972</v>
      </c>
      <c r="AN29" s="373"/>
      <c r="AO29" s="373"/>
      <c r="AP29" s="373"/>
      <c r="AQ29" s="373"/>
      <c r="AR29" s="374"/>
      <c r="AS29" s="372">
        <v>3054</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99866</v>
      </c>
      <c r="BO29" s="420"/>
      <c r="BP29" s="420"/>
      <c r="BQ29" s="420"/>
      <c r="BR29" s="420"/>
      <c r="BS29" s="420"/>
      <c r="BT29" s="420"/>
      <c r="BU29" s="421"/>
      <c r="BV29" s="419">
        <v>99866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1049522</v>
      </c>
      <c r="BO30" s="454"/>
      <c r="BP30" s="454"/>
      <c r="BQ30" s="454"/>
      <c r="BR30" s="454"/>
      <c r="BS30" s="454"/>
      <c r="BT30" s="454"/>
      <c r="BU30" s="455"/>
      <c r="BV30" s="453">
        <v>685728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201</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沖縄県市町村自治会館管理組合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5</v>
      </c>
      <c r="AN35" s="367"/>
      <c r="AO35" s="368" t="str">
        <f>IF('各会計、関係団体の財政状況及び健全化判断比率'!B31="","",'各会計、関係団体の財政状況及び健全化判断比率'!B31)</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沖縄県市町村総合事務組合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中城村北中城村清掃事務組合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中城北中城消防組合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南部広域行政組合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中部広域市町村圏事務組合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沖縄県介護保険広域連合（一般会計）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沖縄県介護保険広域連合（特別会計）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沖縄県後期高齢者医療広域連合（一般会計）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15</v>
      </c>
      <c r="BX43" s="367"/>
      <c r="BY43" s="368" t="str">
        <f>IF('各会計、関係団体の財政状況及び健全化判断比率'!B77="","",'各会計、関係団体の財政状況及び健全化判断比率'!B77)</f>
        <v>沖縄県後期高齢者医療広域連合（特別会計）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gqaaEAK4nJpO2IbUqhss+lf+OvxWfNUm7BWcCD/GGuNvHi4BC9Zvxhb+k4k+oB++RvvSVRULrf3YorH56qc1Q==" saltValue="UrDKi87ooDoCCqarS3qgp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 zoomScale="70" zoomScaleNormal="70" zoomScaleSheetLayoutView="100" workbookViewId="0">
      <selection activeCell="K32" sqref="K32"/>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151" t="s">
        <v>573</v>
      </c>
      <c r="D34" s="1151"/>
      <c r="E34" s="1152"/>
      <c r="F34" s="32">
        <v>0.73</v>
      </c>
      <c r="G34" s="33" t="s">
        <v>574</v>
      </c>
      <c r="H34" s="33" t="s">
        <v>575</v>
      </c>
      <c r="I34" s="33">
        <v>0.41</v>
      </c>
      <c r="J34" s="34" t="s">
        <v>576</v>
      </c>
      <c r="K34" s="22"/>
      <c r="L34" s="22"/>
      <c r="M34" s="22"/>
      <c r="N34" s="22"/>
      <c r="O34" s="22"/>
      <c r="P34" s="22"/>
    </row>
    <row r="35" spans="1:16" ht="39" customHeight="1">
      <c r="A35" s="22"/>
      <c r="B35" s="35"/>
      <c r="C35" s="1145" t="s">
        <v>577</v>
      </c>
      <c r="D35" s="1146"/>
      <c r="E35" s="1147"/>
      <c r="F35" s="36">
        <v>29.5</v>
      </c>
      <c r="G35" s="37">
        <v>28.59</v>
      </c>
      <c r="H35" s="37">
        <v>32.44</v>
      </c>
      <c r="I35" s="37">
        <v>30.95</v>
      </c>
      <c r="J35" s="38">
        <v>32.49</v>
      </c>
      <c r="K35" s="22"/>
      <c r="L35" s="22"/>
      <c r="M35" s="22"/>
      <c r="N35" s="22"/>
      <c r="O35" s="22"/>
      <c r="P35" s="22"/>
    </row>
    <row r="36" spans="1:16" ht="39" customHeight="1">
      <c r="A36" s="22"/>
      <c r="B36" s="35"/>
      <c r="C36" s="1145" t="s">
        <v>578</v>
      </c>
      <c r="D36" s="1146"/>
      <c r="E36" s="1147"/>
      <c r="F36" s="36">
        <v>7.56</v>
      </c>
      <c r="G36" s="37">
        <v>8.3699999999999992</v>
      </c>
      <c r="H36" s="37">
        <v>3.61</v>
      </c>
      <c r="I36" s="37">
        <v>6.87</v>
      </c>
      <c r="J36" s="38">
        <v>9.01</v>
      </c>
      <c r="K36" s="22"/>
      <c r="L36" s="22"/>
      <c r="M36" s="22"/>
      <c r="N36" s="22"/>
      <c r="O36" s="22"/>
      <c r="P36" s="22"/>
    </row>
    <row r="37" spans="1:16" ht="39" customHeight="1">
      <c r="A37" s="22"/>
      <c r="B37" s="35"/>
      <c r="C37" s="1145" t="s">
        <v>579</v>
      </c>
      <c r="D37" s="1146"/>
      <c r="E37" s="1147"/>
      <c r="F37" s="36" t="s">
        <v>524</v>
      </c>
      <c r="G37" s="37" t="s">
        <v>524</v>
      </c>
      <c r="H37" s="37">
        <v>2.52</v>
      </c>
      <c r="I37" s="37">
        <v>2.61</v>
      </c>
      <c r="J37" s="38">
        <v>2.87</v>
      </c>
      <c r="K37" s="22"/>
      <c r="L37" s="22"/>
      <c r="M37" s="22"/>
      <c r="N37" s="22"/>
      <c r="O37" s="22"/>
      <c r="P37" s="22"/>
    </row>
    <row r="38" spans="1:16" ht="39" customHeight="1">
      <c r="A38" s="22"/>
      <c r="B38" s="35"/>
      <c r="C38" s="1145" t="s">
        <v>580</v>
      </c>
      <c r="D38" s="1146"/>
      <c r="E38" s="1147"/>
      <c r="F38" s="36">
        <v>0.06</v>
      </c>
      <c r="G38" s="37">
        <v>0.04</v>
      </c>
      <c r="H38" s="37">
        <v>0.06</v>
      </c>
      <c r="I38" s="37">
        <v>0.02</v>
      </c>
      <c r="J38" s="38">
        <v>0.03</v>
      </c>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581</v>
      </c>
      <c r="D42" s="1146"/>
      <c r="E42" s="1147"/>
      <c r="F42" s="36" t="s">
        <v>524</v>
      </c>
      <c r="G42" s="37" t="s">
        <v>524</v>
      </c>
      <c r="H42" s="37" t="s">
        <v>524</v>
      </c>
      <c r="I42" s="37" t="s">
        <v>524</v>
      </c>
      <c r="J42" s="38" t="s">
        <v>524</v>
      </c>
      <c r="K42" s="22"/>
      <c r="L42" s="22"/>
      <c r="M42" s="22"/>
      <c r="N42" s="22"/>
      <c r="O42" s="22"/>
      <c r="P42" s="22"/>
    </row>
    <row r="43" spans="1:16" ht="39" customHeight="1" thickBot="1">
      <c r="A43" s="22"/>
      <c r="B43" s="40"/>
      <c r="C43" s="1148" t="s">
        <v>582</v>
      </c>
      <c r="D43" s="1149"/>
      <c r="E43" s="1150"/>
      <c r="F43" s="41">
        <v>0.88</v>
      </c>
      <c r="G43" s="42">
        <v>1.74</v>
      </c>
      <c r="H43" s="42" t="s">
        <v>524</v>
      </c>
      <c r="I43" s="42" t="s">
        <v>524</v>
      </c>
      <c r="J43" s="43" t="s">
        <v>524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U/64CmygQjG19+PXFhmrT7QV6d+fJDa60N16F/b4uB5qBYgZS32GjB+CsXdew2bXpLX8aO55QKvFgUtSFU4Xg==" saltValue="hUUYYHDi/eZ4MjH3yLHW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C22" zoomScale="70" zoomScaleNormal="70" zoomScaleSheetLayoutView="55" workbookViewId="0">
      <selection activeCell="N60" sqref="N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176" t="s">
        <v>11</v>
      </c>
      <c r="C45" s="1177"/>
      <c r="D45" s="58"/>
      <c r="E45" s="1182" t="s">
        <v>12</v>
      </c>
      <c r="F45" s="1182"/>
      <c r="G45" s="1182"/>
      <c r="H45" s="1182"/>
      <c r="I45" s="1182"/>
      <c r="J45" s="1183"/>
      <c r="K45" s="59">
        <v>432</v>
      </c>
      <c r="L45" s="60">
        <v>450</v>
      </c>
      <c r="M45" s="60">
        <v>437</v>
      </c>
      <c r="N45" s="60">
        <v>449</v>
      </c>
      <c r="O45" s="61">
        <v>442</v>
      </c>
      <c r="P45" s="48"/>
      <c r="Q45" s="48"/>
      <c r="R45" s="48"/>
      <c r="S45" s="48"/>
      <c r="T45" s="48"/>
      <c r="U45" s="48"/>
    </row>
    <row r="46" spans="1:21" ht="30.75" customHeight="1">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c r="A48" s="48"/>
      <c r="B48" s="1178"/>
      <c r="C48" s="1179"/>
      <c r="D48" s="62"/>
      <c r="E48" s="1155" t="s">
        <v>15</v>
      </c>
      <c r="F48" s="1155"/>
      <c r="G48" s="1155"/>
      <c r="H48" s="1155"/>
      <c r="I48" s="1155"/>
      <c r="J48" s="1156"/>
      <c r="K48" s="63">
        <v>114</v>
      </c>
      <c r="L48" s="64">
        <v>123</v>
      </c>
      <c r="M48" s="64">
        <v>126</v>
      </c>
      <c r="N48" s="64">
        <v>128</v>
      </c>
      <c r="O48" s="65">
        <v>131</v>
      </c>
      <c r="P48" s="48"/>
      <c r="Q48" s="48"/>
      <c r="R48" s="48"/>
      <c r="S48" s="48"/>
      <c r="T48" s="48"/>
      <c r="U48" s="48"/>
    </row>
    <row r="49" spans="1:21" ht="30.75" customHeight="1">
      <c r="A49" s="48"/>
      <c r="B49" s="1178"/>
      <c r="C49" s="1179"/>
      <c r="D49" s="62"/>
      <c r="E49" s="1155" t="s">
        <v>16</v>
      </c>
      <c r="F49" s="1155"/>
      <c r="G49" s="1155"/>
      <c r="H49" s="1155"/>
      <c r="I49" s="1155"/>
      <c r="J49" s="1156"/>
      <c r="K49" s="63">
        <v>54</v>
      </c>
      <c r="L49" s="64">
        <v>20</v>
      </c>
      <c r="M49" s="64">
        <v>19</v>
      </c>
      <c r="N49" s="64">
        <v>21</v>
      </c>
      <c r="O49" s="65">
        <v>23</v>
      </c>
      <c r="P49" s="48"/>
      <c r="Q49" s="48"/>
      <c r="R49" s="48"/>
      <c r="S49" s="48"/>
      <c r="T49" s="48"/>
      <c r="U49" s="48"/>
    </row>
    <row r="50" spans="1:21" ht="30.75" customHeight="1">
      <c r="A50" s="48"/>
      <c r="B50" s="1178"/>
      <c r="C50" s="1179"/>
      <c r="D50" s="62"/>
      <c r="E50" s="1155" t="s">
        <v>17</v>
      </c>
      <c r="F50" s="1155"/>
      <c r="G50" s="1155"/>
      <c r="H50" s="1155"/>
      <c r="I50" s="1155"/>
      <c r="J50" s="1156"/>
      <c r="K50" s="63" t="s">
        <v>524</v>
      </c>
      <c r="L50" s="64" t="s">
        <v>524</v>
      </c>
      <c r="M50" s="64" t="s">
        <v>524</v>
      </c>
      <c r="N50" s="64" t="s">
        <v>524</v>
      </c>
      <c r="O50" s="65" t="s">
        <v>524</v>
      </c>
      <c r="P50" s="48"/>
      <c r="Q50" s="48"/>
      <c r="R50" s="48"/>
      <c r="S50" s="48"/>
      <c r="T50" s="48"/>
      <c r="U50" s="48"/>
    </row>
    <row r="51" spans="1:21" ht="30.75" customHeight="1">
      <c r="A51" s="48"/>
      <c r="B51" s="1180"/>
      <c r="C51" s="1181"/>
      <c r="D51" s="66"/>
      <c r="E51" s="1155" t="s">
        <v>18</v>
      </c>
      <c r="F51" s="1155"/>
      <c r="G51" s="1155"/>
      <c r="H51" s="1155"/>
      <c r="I51" s="1155"/>
      <c r="J51" s="1156"/>
      <c r="K51" s="63">
        <v>0</v>
      </c>
      <c r="L51" s="64">
        <v>0</v>
      </c>
      <c r="M51" s="64">
        <v>0</v>
      </c>
      <c r="N51" s="64" t="s">
        <v>524</v>
      </c>
      <c r="O51" s="65" t="s">
        <v>524</v>
      </c>
      <c r="P51" s="48"/>
      <c r="Q51" s="48"/>
      <c r="R51" s="48"/>
      <c r="S51" s="48"/>
      <c r="T51" s="48"/>
      <c r="U51" s="48"/>
    </row>
    <row r="52" spans="1:21" ht="30.75" customHeight="1">
      <c r="A52" s="48"/>
      <c r="B52" s="1153" t="s">
        <v>19</v>
      </c>
      <c r="C52" s="1154"/>
      <c r="D52" s="66"/>
      <c r="E52" s="1155" t="s">
        <v>20</v>
      </c>
      <c r="F52" s="1155"/>
      <c r="G52" s="1155"/>
      <c r="H52" s="1155"/>
      <c r="I52" s="1155"/>
      <c r="J52" s="1156"/>
      <c r="K52" s="63">
        <v>404</v>
      </c>
      <c r="L52" s="64">
        <v>386</v>
      </c>
      <c r="M52" s="64">
        <v>363</v>
      </c>
      <c r="N52" s="64">
        <v>360</v>
      </c>
      <c r="O52" s="65">
        <v>349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196</v>
      </c>
      <c r="L53" s="69">
        <v>207</v>
      </c>
      <c r="M53" s="69">
        <v>219</v>
      </c>
      <c r="N53" s="69">
        <v>238</v>
      </c>
      <c r="O53" s="70">
        <v>247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BaunE/1IDwymJMZQwPzDtfLAuaKQl6kFYXeWJeA+7TBUdCjqiyAHwneWvqlIaLOsVrC7TquKXS6vVp1WulZqA==" saltValue="fKatyWtmUcBFkRMiELzKy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7"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D7" zoomScale="70" zoomScaleNormal="70" zoomScaleSheetLayoutView="100" workbookViewId="0">
      <selection activeCell="M53" sqref="M53"/>
    </sheetView>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566</v>
      </c>
      <c r="J40" s="103" t="s">
        <v>567</v>
      </c>
      <c r="K40" s="103" t="s">
        <v>568</v>
      </c>
      <c r="L40" s="103" t="s">
        <v>569</v>
      </c>
      <c r="M40" s="104" t="s">
        <v>570</v>
      </c>
    </row>
    <row r="41" spans="2:13" ht="27.75" customHeight="1">
      <c r="B41" s="1196" t="s">
        <v>32</v>
      </c>
      <c r="C41" s="1197"/>
      <c r="D41" s="105"/>
      <c r="E41" s="1198" t="s">
        <v>33</v>
      </c>
      <c r="F41" s="1198"/>
      <c r="G41" s="1198"/>
      <c r="H41" s="1199"/>
      <c r="I41" s="355">
        <v>4801</v>
      </c>
      <c r="J41" s="356">
        <v>4772</v>
      </c>
      <c r="K41" s="356">
        <v>5117</v>
      </c>
      <c r="L41" s="356">
        <v>5244</v>
      </c>
      <c r="M41" s="357">
        <v>4978</v>
      </c>
    </row>
    <row r="42" spans="2:13" ht="27.75" customHeight="1">
      <c r="B42" s="1186"/>
      <c r="C42" s="1187"/>
      <c r="D42" s="106"/>
      <c r="E42" s="1190" t="s">
        <v>34</v>
      </c>
      <c r="F42" s="1190"/>
      <c r="G42" s="1190"/>
      <c r="H42" s="1191"/>
      <c r="I42" s="358">
        <v>958</v>
      </c>
      <c r="J42" s="359">
        <v>969</v>
      </c>
      <c r="K42" s="359">
        <v>967</v>
      </c>
      <c r="L42" s="359">
        <v>974</v>
      </c>
      <c r="M42" s="360">
        <v>972</v>
      </c>
    </row>
    <row r="43" spans="2:13" ht="27.75" customHeight="1">
      <c r="B43" s="1186"/>
      <c r="C43" s="1187"/>
      <c r="D43" s="106"/>
      <c r="E43" s="1190" t="s">
        <v>35</v>
      </c>
      <c r="F43" s="1190"/>
      <c r="G43" s="1190"/>
      <c r="H43" s="1191"/>
      <c r="I43" s="358">
        <v>1550</v>
      </c>
      <c r="J43" s="359">
        <v>1563</v>
      </c>
      <c r="K43" s="359">
        <v>1611</v>
      </c>
      <c r="L43" s="359">
        <v>1598</v>
      </c>
      <c r="M43" s="360">
        <v>1557</v>
      </c>
    </row>
    <row r="44" spans="2:13" ht="27.75" customHeight="1">
      <c r="B44" s="1186"/>
      <c r="C44" s="1187"/>
      <c r="D44" s="106"/>
      <c r="E44" s="1190" t="s">
        <v>36</v>
      </c>
      <c r="F44" s="1190"/>
      <c r="G44" s="1190"/>
      <c r="H44" s="1191"/>
      <c r="I44" s="358">
        <v>125</v>
      </c>
      <c r="J44" s="359">
        <v>96</v>
      </c>
      <c r="K44" s="359">
        <v>125</v>
      </c>
      <c r="L44" s="359">
        <v>171</v>
      </c>
      <c r="M44" s="360">
        <v>141</v>
      </c>
    </row>
    <row r="45" spans="2:13" ht="27.75" customHeight="1">
      <c r="B45" s="1186"/>
      <c r="C45" s="1187"/>
      <c r="D45" s="106"/>
      <c r="E45" s="1190" t="s">
        <v>37</v>
      </c>
      <c r="F45" s="1190"/>
      <c r="G45" s="1190"/>
      <c r="H45" s="1191"/>
      <c r="I45" s="358">
        <v>136</v>
      </c>
      <c r="J45" s="359">
        <v>67</v>
      </c>
      <c r="K45" s="359">
        <v>51</v>
      </c>
      <c r="L45" s="359" t="s">
        <v>524</v>
      </c>
      <c r="M45" s="360" t="s">
        <v>524</v>
      </c>
    </row>
    <row r="46" spans="2:13" ht="27.75" customHeight="1">
      <c r="B46" s="1186"/>
      <c r="C46" s="1187"/>
      <c r="D46" s="107"/>
      <c r="E46" s="1190" t="s">
        <v>38</v>
      </c>
      <c r="F46" s="1190"/>
      <c r="G46" s="1190"/>
      <c r="H46" s="1191"/>
      <c r="I46" s="358" t="s">
        <v>524</v>
      </c>
      <c r="J46" s="359" t="s">
        <v>524</v>
      </c>
      <c r="K46" s="359" t="s">
        <v>524</v>
      </c>
      <c r="L46" s="359" t="s">
        <v>524</v>
      </c>
      <c r="M46" s="360" t="s">
        <v>524</v>
      </c>
    </row>
    <row r="47" spans="2:13" ht="27.75" customHeight="1">
      <c r="B47" s="1186"/>
      <c r="C47" s="1187"/>
      <c r="D47" s="108"/>
      <c r="E47" s="1200" t="s">
        <v>39</v>
      </c>
      <c r="F47" s="1201"/>
      <c r="G47" s="1201"/>
      <c r="H47" s="1202"/>
      <c r="I47" s="358" t="s">
        <v>524</v>
      </c>
      <c r="J47" s="359" t="s">
        <v>524</v>
      </c>
      <c r="K47" s="359" t="s">
        <v>524</v>
      </c>
      <c r="L47" s="359" t="s">
        <v>524</v>
      </c>
      <c r="M47" s="360" t="s">
        <v>524</v>
      </c>
    </row>
    <row r="48" spans="2:13" ht="27.75" customHeight="1">
      <c r="B48" s="1186"/>
      <c r="C48" s="1187"/>
      <c r="D48" s="106"/>
      <c r="E48" s="1190" t="s">
        <v>40</v>
      </c>
      <c r="F48" s="1190"/>
      <c r="G48" s="1190"/>
      <c r="H48" s="1191"/>
      <c r="I48" s="358" t="s">
        <v>524</v>
      </c>
      <c r="J48" s="359" t="s">
        <v>524</v>
      </c>
      <c r="K48" s="359" t="s">
        <v>524</v>
      </c>
      <c r="L48" s="359" t="s">
        <v>524</v>
      </c>
      <c r="M48" s="360" t="s">
        <v>524</v>
      </c>
    </row>
    <row r="49" spans="2:13" ht="27.75" customHeight="1">
      <c r="B49" s="1188"/>
      <c r="C49" s="1189"/>
      <c r="D49" s="106"/>
      <c r="E49" s="1190" t="s">
        <v>41</v>
      </c>
      <c r="F49" s="1190"/>
      <c r="G49" s="1190"/>
      <c r="H49" s="1191"/>
      <c r="I49" s="358" t="s">
        <v>524</v>
      </c>
      <c r="J49" s="359" t="s">
        <v>524</v>
      </c>
      <c r="K49" s="359" t="s">
        <v>524</v>
      </c>
      <c r="L49" s="359" t="s">
        <v>524</v>
      </c>
      <c r="M49" s="360" t="s">
        <v>524</v>
      </c>
    </row>
    <row r="50" spans="2:13" ht="27.75" customHeight="1">
      <c r="B50" s="1184" t="s">
        <v>42</v>
      </c>
      <c r="C50" s="1185"/>
      <c r="D50" s="109"/>
      <c r="E50" s="1190" t="s">
        <v>43</v>
      </c>
      <c r="F50" s="1190"/>
      <c r="G50" s="1190"/>
      <c r="H50" s="1191"/>
      <c r="I50" s="358">
        <v>1061</v>
      </c>
      <c r="J50" s="359">
        <v>1004</v>
      </c>
      <c r="K50" s="359">
        <v>1198</v>
      </c>
      <c r="L50" s="359">
        <v>1405</v>
      </c>
      <c r="M50" s="360">
        <v>1796</v>
      </c>
    </row>
    <row r="51" spans="2:13" ht="27.75" customHeight="1">
      <c r="B51" s="1186"/>
      <c r="C51" s="1187"/>
      <c r="D51" s="106"/>
      <c r="E51" s="1190" t="s">
        <v>44</v>
      </c>
      <c r="F51" s="1190"/>
      <c r="G51" s="1190"/>
      <c r="H51" s="1191"/>
      <c r="I51" s="358">
        <v>33</v>
      </c>
      <c r="J51" s="359" t="s">
        <v>524</v>
      </c>
      <c r="K51" s="359" t="s">
        <v>524</v>
      </c>
      <c r="L51" s="359" t="s">
        <v>524</v>
      </c>
      <c r="M51" s="360" t="s">
        <v>524</v>
      </c>
    </row>
    <row r="52" spans="2:13" ht="27.75" customHeight="1">
      <c r="B52" s="1188"/>
      <c r="C52" s="1189"/>
      <c r="D52" s="106"/>
      <c r="E52" s="1190" t="s">
        <v>45</v>
      </c>
      <c r="F52" s="1190"/>
      <c r="G52" s="1190"/>
      <c r="H52" s="1191"/>
      <c r="I52" s="358">
        <v>4234</v>
      </c>
      <c r="J52" s="359">
        <v>4193</v>
      </c>
      <c r="K52" s="359">
        <v>4246</v>
      </c>
      <c r="L52" s="359">
        <v>4278</v>
      </c>
      <c r="M52" s="360">
        <v>4073</v>
      </c>
    </row>
    <row r="53" spans="2:13" ht="27.75" customHeight="1" thickBot="1">
      <c r="B53" s="1192" t="s">
        <v>46</v>
      </c>
      <c r="C53" s="1193"/>
      <c r="D53" s="110"/>
      <c r="E53" s="1194" t="s">
        <v>47</v>
      </c>
      <c r="F53" s="1194"/>
      <c r="G53" s="1194"/>
      <c r="H53" s="1195"/>
      <c r="I53" s="361">
        <v>2241</v>
      </c>
      <c r="J53" s="362">
        <v>2270</v>
      </c>
      <c r="K53" s="362">
        <v>2427</v>
      </c>
      <c r="L53" s="362">
        <v>2304</v>
      </c>
      <c r="M53" s="363">
        <v>1779</v>
      </c>
    </row>
    <row r="54" spans="2:13" ht="27.75" customHeight="1">
      <c r="B54" s="111" t="s">
        <v>48</v>
      </c>
      <c r="C54" s="112"/>
      <c r="D54" s="112"/>
      <c r="E54" s="113"/>
      <c r="F54" s="113"/>
      <c r="G54" s="113"/>
      <c r="H54" s="113"/>
      <c r="I54" s="114"/>
      <c r="J54" s="114"/>
      <c r="K54" s="114"/>
      <c r="L54" s="114"/>
      <c r="M54" s="114"/>
    </row>
    <row r="55" spans="2:13"/>
  </sheetData>
  <sheetProtection algorithmName="SHA-512" hashValue="mzB9KHCyUeyVaoSFokXWPhMAgeQa59h3SHQXsRGQ02ggkHOOO9EoU+KtQHLp5IlgUVlonB1OVGefl/MrVJ2kmg==" saltValue="teejTzkXZ69rbi6Vo6gn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3" zoomScale="70" zoomScaleNormal="70" zoomScaleSheetLayoutView="100" workbookViewId="0">
      <selection activeCell="I52" sqref="I52"/>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568</v>
      </c>
      <c r="G54" s="119" t="s">
        <v>569</v>
      </c>
      <c r="H54" s="120" t="s">
        <v>570</v>
      </c>
    </row>
    <row r="55" spans="2:8" ht="52.5" customHeight="1">
      <c r="B55" s="121"/>
      <c r="C55" s="1211" t="s">
        <v>50</v>
      </c>
      <c r="D55" s="1211"/>
      <c r="E55" s="1212"/>
      <c r="F55" s="122">
        <v>595</v>
      </c>
      <c r="G55" s="122">
        <v>630</v>
      </c>
      <c r="H55" s="123">
        <v>703</v>
      </c>
    </row>
    <row r="56" spans="2:8" ht="52.5" customHeight="1">
      <c r="B56" s="124"/>
      <c r="C56" s="1213" t="s">
        <v>51</v>
      </c>
      <c r="D56" s="1213"/>
      <c r="E56" s="1214"/>
      <c r="F56" s="125">
        <v>13</v>
      </c>
      <c r="G56" s="125">
        <v>100</v>
      </c>
      <c r="H56" s="126">
        <v>100</v>
      </c>
    </row>
    <row r="57" spans="2:8" ht="53.25" customHeight="1">
      <c r="B57" s="124"/>
      <c r="C57" s="1215" t="s">
        <v>52</v>
      </c>
      <c r="D57" s="1215"/>
      <c r="E57" s="1216"/>
      <c r="F57" s="127">
        <v>624</v>
      </c>
      <c r="G57" s="127">
        <v>686</v>
      </c>
      <c r="H57" s="128">
        <v>1050</v>
      </c>
    </row>
    <row r="58" spans="2:8" ht="45.75" customHeight="1">
      <c r="B58" s="129"/>
      <c r="C58" s="1203" t="s">
        <v>600</v>
      </c>
      <c r="D58" s="1204"/>
      <c r="E58" s="1205"/>
      <c r="F58" s="130">
        <v>68</v>
      </c>
      <c r="G58" s="130">
        <v>166</v>
      </c>
      <c r="H58" s="131">
        <v>240</v>
      </c>
    </row>
    <row r="59" spans="2:8" ht="45.75" customHeight="1">
      <c r="B59" s="129"/>
      <c r="C59" s="1203" t="s">
        <v>601</v>
      </c>
      <c r="D59" s="1204"/>
      <c r="E59" s="1205"/>
      <c r="F59" s="130">
        <v>221</v>
      </c>
      <c r="G59" s="130">
        <v>221</v>
      </c>
      <c r="H59" s="131">
        <v>221</v>
      </c>
    </row>
    <row r="60" spans="2:8" ht="45.75" customHeight="1">
      <c r="B60" s="129"/>
      <c r="C60" s="1203" t="s">
        <v>602</v>
      </c>
      <c r="D60" s="1204"/>
      <c r="E60" s="1205"/>
      <c r="F60" s="130">
        <v>167</v>
      </c>
      <c r="G60" s="130">
        <v>167</v>
      </c>
      <c r="H60" s="131">
        <v>207</v>
      </c>
    </row>
    <row r="61" spans="2:8" ht="45.75" customHeight="1">
      <c r="B61" s="129"/>
      <c r="C61" s="1203" t="s">
        <v>603</v>
      </c>
      <c r="D61" s="1204"/>
      <c r="E61" s="1205"/>
      <c r="F61" s="130">
        <v>24</v>
      </c>
      <c r="G61" s="130">
        <v>29</v>
      </c>
      <c r="H61" s="131">
        <v>204</v>
      </c>
    </row>
    <row r="62" spans="2:8" ht="45.75" customHeight="1" thickBot="1">
      <c r="B62" s="132"/>
      <c r="C62" s="1206" t="s">
        <v>604</v>
      </c>
      <c r="D62" s="1207"/>
      <c r="E62" s="1208"/>
      <c r="F62" s="133">
        <v>0</v>
      </c>
      <c r="G62" s="133">
        <v>24</v>
      </c>
      <c r="H62" s="134">
        <v>63</v>
      </c>
    </row>
    <row r="63" spans="2:8" ht="52.5" customHeight="1" thickBot="1">
      <c r="B63" s="135"/>
      <c r="C63" s="1209" t="s">
        <v>53</v>
      </c>
      <c r="D63" s="1209"/>
      <c r="E63" s="1210"/>
      <c r="F63" s="136">
        <v>1232</v>
      </c>
      <c r="G63" s="136">
        <v>1415</v>
      </c>
      <c r="H63" s="137">
        <v>1852</v>
      </c>
    </row>
    <row r="64" spans="2:8"/>
  </sheetData>
  <sheetProtection algorithmName="SHA-512" hashValue="F6nzlmCcXXX/1heCYUPgqs4o3Oq4HkzRcwrJy/5LphnQK8nDZWuYqAh5JmEaKSMJHpwcjcLv9tXUBVFnampS4A==" saltValue="whEss08LItHapzfVCLR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563</v>
      </c>
      <c r="G2" s="151"/>
      <c r="H2" s="152"/>
    </row>
    <row r="3" spans="1:8">
      <c r="A3" s="148" t="s">
        <v>556</v>
      </c>
      <c r="B3" s="153"/>
      <c r="C3" s="154"/>
      <c r="D3" s="155">
        <v>35765</v>
      </c>
      <c r="E3" s="156"/>
      <c r="F3" s="157">
        <v>73475</v>
      </c>
      <c r="G3" s="158"/>
      <c r="H3" s="159"/>
    </row>
    <row r="4" spans="1:8">
      <c r="A4" s="160"/>
      <c r="B4" s="161"/>
      <c r="C4" s="162"/>
      <c r="D4" s="163">
        <v>5652</v>
      </c>
      <c r="E4" s="164"/>
      <c r="F4" s="165">
        <v>43072</v>
      </c>
      <c r="G4" s="166"/>
      <c r="H4" s="167"/>
    </row>
    <row r="5" spans="1:8">
      <c r="A5" s="148" t="s">
        <v>558</v>
      </c>
      <c r="B5" s="153"/>
      <c r="C5" s="154"/>
      <c r="D5" s="155">
        <v>62245</v>
      </c>
      <c r="E5" s="156"/>
      <c r="F5" s="157">
        <v>87464</v>
      </c>
      <c r="G5" s="158"/>
      <c r="H5" s="159"/>
    </row>
    <row r="6" spans="1:8">
      <c r="A6" s="160"/>
      <c r="B6" s="161"/>
      <c r="C6" s="162"/>
      <c r="D6" s="163">
        <v>16171</v>
      </c>
      <c r="E6" s="164"/>
      <c r="F6" s="165">
        <v>47479</v>
      </c>
      <c r="G6" s="166"/>
      <c r="H6" s="167"/>
    </row>
    <row r="7" spans="1:8">
      <c r="A7" s="148" t="s">
        <v>559</v>
      </c>
      <c r="B7" s="153"/>
      <c r="C7" s="154"/>
      <c r="D7" s="155">
        <v>81964</v>
      </c>
      <c r="E7" s="156"/>
      <c r="F7" s="157">
        <v>96248</v>
      </c>
      <c r="G7" s="158"/>
      <c r="H7" s="159"/>
    </row>
    <row r="8" spans="1:8">
      <c r="A8" s="160"/>
      <c r="B8" s="161"/>
      <c r="C8" s="162"/>
      <c r="D8" s="163">
        <v>44060</v>
      </c>
      <c r="E8" s="164"/>
      <c r="F8" s="165">
        <v>55768</v>
      </c>
      <c r="G8" s="166"/>
      <c r="H8" s="167"/>
    </row>
    <row r="9" spans="1:8">
      <c r="A9" s="148" t="s">
        <v>560</v>
      </c>
      <c r="B9" s="153"/>
      <c r="C9" s="154"/>
      <c r="D9" s="155">
        <v>52448</v>
      </c>
      <c r="E9" s="156"/>
      <c r="F9" s="157">
        <v>76413</v>
      </c>
      <c r="G9" s="158"/>
      <c r="H9" s="159"/>
    </row>
    <row r="10" spans="1:8">
      <c r="A10" s="160"/>
      <c r="B10" s="161"/>
      <c r="C10" s="162"/>
      <c r="D10" s="163">
        <v>9131</v>
      </c>
      <c r="E10" s="164"/>
      <c r="F10" s="165">
        <v>39658</v>
      </c>
      <c r="G10" s="166"/>
      <c r="H10" s="167"/>
    </row>
    <row r="11" spans="1:8">
      <c r="A11" s="148" t="s">
        <v>561</v>
      </c>
      <c r="B11" s="153"/>
      <c r="C11" s="154"/>
      <c r="D11" s="155">
        <v>19202</v>
      </c>
      <c r="E11" s="156"/>
      <c r="F11" s="157">
        <v>66481</v>
      </c>
      <c r="G11" s="158"/>
      <c r="H11" s="159"/>
    </row>
    <row r="12" spans="1:8">
      <c r="A12" s="160"/>
      <c r="B12" s="161"/>
      <c r="C12" s="168"/>
      <c r="D12" s="163">
        <v>5670</v>
      </c>
      <c r="E12" s="164"/>
      <c r="F12" s="165">
        <v>36120</v>
      </c>
      <c r="G12" s="166"/>
      <c r="H12" s="167"/>
    </row>
    <row r="13" spans="1:8">
      <c r="A13" s="148"/>
      <c r="B13" s="153"/>
      <c r="C13" s="169"/>
      <c r="D13" s="170">
        <v>50325</v>
      </c>
      <c r="E13" s="171"/>
      <c r="F13" s="172">
        <v>80016</v>
      </c>
      <c r="G13" s="173"/>
      <c r="H13" s="159"/>
    </row>
    <row r="14" spans="1:8">
      <c r="A14" s="160"/>
      <c r="B14" s="161"/>
      <c r="C14" s="162"/>
      <c r="D14" s="163">
        <v>16137</v>
      </c>
      <c r="E14" s="164"/>
      <c r="F14" s="165">
        <v>44419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7.57</v>
      </c>
      <c r="C19" s="174">
        <f>ROUND(VALUE(SUBSTITUTE(実質収支比率等に係る経年分析!G$48,"▲","-")),2)</f>
        <v>8.3800000000000008</v>
      </c>
      <c r="D19" s="174">
        <f>ROUND(VALUE(SUBSTITUTE(実質収支比率等に係る経年分析!H$48,"▲","-")),2)</f>
        <v>3.62</v>
      </c>
      <c r="E19" s="174">
        <f>ROUND(VALUE(SUBSTITUTE(実質収支比率等に係る経年分析!I$48,"▲","-")),2)</f>
        <v>6.87</v>
      </c>
      <c r="F19" s="174">
        <f>ROUND(VALUE(SUBSTITUTE(実質収支比率等に係る経年分析!J$48,"▲","-")),2)</f>
        <v>9.01</v>
      </c>
    </row>
    <row r="20" spans="1:11">
      <c r="A20" s="174" t="s">
        <v>57</v>
      </c>
      <c r="B20" s="174">
        <f>ROUND(VALUE(SUBSTITUTE(実質収支比率等に係る経年分析!F$47,"▲","-")),2)</f>
        <v>12.92</v>
      </c>
      <c r="C20" s="174">
        <f>ROUND(VALUE(SUBSTITUTE(実質収支比率等に係る経年分析!G$47,"▲","-")),2)</f>
        <v>12.16</v>
      </c>
      <c r="D20" s="174">
        <f>ROUND(VALUE(SUBSTITUTE(実質収支比率等に係る経年分析!H$47,"▲","-")),2)</f>
        <v>13.97</v>
      </c>
      <c r="E20" s="174">
        <f>ROUND(VALUE(SUBSTITUTE(実質収支比率等に係る経年分析!I$47,"▲","-")),2)</f>
        <v>13.54</v>
      </c>
      <c r="F20" s="174">
        <f>ROUND(VALUE(SUBSTITUTE(実質収支比率等に係る経年分析!J$47,"▲","-")),2)</f>
        <v>15.16</v>
      </c>
    </row>
    <row r="21" spans="1:11">
      <c r="A21" s="174" t="s">
        <v>58</v>
      </c>
      <c r="B21" s="174">
        <f>IF(ISNUMBER(VALUE(SUBSTITUTE(実質収支比率等に係る経年分析!F$49,"▲","-"))),ROUND(VALUE(SUBSTITUTE(実質収支比率等に係る経年分析!F$49,"▲","-")),2),NA())</f>
        <v>-2.62</v>
      </c>
      <c r="C21" s="174">
        <f>IF(ISNUMBER(VALUE(SUBSTITUTE(実質収支比率等に係る経年分析!G$49,"▲","-"))),ROUND(VALUE(SUBSTITUTE(実質収支比率等に係る経年分析!G$49,"▲","-")),2),NA())</f>
        <v>0.96</v>
      </c>
      <c r="D21" s="174">
        <f>IF(ISNUMBER(VALUE(SUBSTITUTE(実質収支比率等に係る経年分析!H$49,"▲","-"))),ROUND(VALUE(SUBSTITUTE(実質収支比率等に係る経年分析!H$49,"▲","-")),2),NA())</f>
        <v>-1.81</v>
      </c>
      <c r="E21" s="174">
        <f>IF(ISNUMBER(VALUE(SUBSTITUTE(実質収支比率等に係る経年分析!I$49,"▲","-"))),ROUND(VALUE(SUBSTITUTE(実質収支比率等に係る経年分析!I$49,"▲","-")),2),NA())</f>
        <v>4.3</v>
      </c>
      <c r="F21" s="174">
        <f>IF(ISNUMBER(VALUE(SUBSTITUTE(実質収支比率等に係る経年分析!J$49,"▲","-"))),ROUND(VALUE(SUBSTITUTE(実質収支比率等に係る経年分析!J$49,"▲","-")),2),NA())</f>
        <v>3.7</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1.74</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2.61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2.87</v>
      </c>
    </row>
    <row r="34" spans="1:16">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7.56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8.3699999999999992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3.61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6.87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9.01</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28.59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32.44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30.95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32.49</v>
      </c>
    </row>
    <row r="36" spans="1:16">
      <c r="A36" s="175" t="str">
        <f>IF(連結実質赤字比率に係る赤字・黒字の構成分析!C$34="",NA(),連結実質赤字比率に係る赤字・黒字の構成分析!C$34)</f>
        <v>国民健康保険特別会計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0.73</v>
      </c>
      <c r="D36" s="175">
        <f>IF(ROUND(VALUE(SUBSTITUTE(連結実質赤字比率に係る赤字・黒字の構成分析!G$34,"▲", "-")), 2) &lt; 0, ABS(ROUND(VALUE(SUBSTITUTE(連結実質赤字比率に係る赤字・黒字の構成分析!G$34,"▲", "-")), 2)), NA())</f>
        <v>0.88</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0.3</v>
      </c>
      <c r="G36" s="175" t="e">
        <f>IF(ROUND(VALUE(SUBSTITUTE(連結実質赤字比率に係る赤字・黒字の構成分析!H$34,"▲", "-")), 2) &gt;= 0, ABS(ROUND(VALUE(SUBSTITUTE(連結実質赤字比率に係る赤字・黒字の構成分析!H$34,"▲", "-")), 2)), NA())</f>
        <v>#N/A</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0.41</v>
      </c>
      <c r="J36" s="175">
        <f>IF(ROUND(VALUE(SUBSTITUTE(連結実質赤字比率に係る赤字・黒字の構成分析!J$34,"▲", "-")), 2) &lt; 0, ABS(ROUND(VALUE(SUBSTITUTE(連結実質赤字比率に係る赤字・黒字の構成分析!J$34,"▲", "-")), 2)), NA())</f>
        <v>2.19</v>
      </c>
      <c r="K36" s="175" t="e">
        <f>IF(ROUND(VALUE(SUBSTITUTE(連結実質赤字比率に係る赤字・黒字の構成分析!J$34,"▲", "-")), 2) &gt;= 0, ABS(ROUND(VALUE(SUBSTITUTE(連結実質赤字比率に係る赤字・黒字の構成分析!J$34,"▲", "-")), 2)), NA())</f>
        <v>#N/A</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404</v>
      </c>
      <c r="E42" s="176"/>
      <c r="F42" s="176"/>
      <c r="G42" s="176">
        <f>'実質公債費比率（分子）の構造'!L$52</f>
        <v>386</v>
      </c>
      <c r="H42" s="176"/>
      <c r="I42" s="176"/>
      <c r="J42" s="176">
        <f>'実質公債費比率（分子）の構造'!M$52</f>
        <v>363</v>
      </c>
      <c r="K42" s="176"/>
      <c r="L42" s="176"/>
      <c r="M42" s="176">
        <f>'実質公債費比率（分子）の構造'!N$52</f>
        <v>360</v>
      </c>
      <c r="N42" s="176"/>
      <c r="O42" s="176"/>
      <c r="P42" s="176">
        <f>'実質公債費比率（分子）の構造'!O$52</f>
        <v>349</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54</v>
      </c>
      <c r="C45" s="176"/>
      <c r="D45" s="176"/>
      <c r="E45" s="176">
        <f>'実質公債費比率（分子）の構造'!L$49</f>
        <v>20</v>
      </c>
      <c r="F45" s="176"/>
      <c r="G45" s="176"/>
      <c r="H45" s="176">
        <f>'実質公債費比率（分子）の構造'!M$49</f>
        <v>19</v>
      </c>
      <c r="I45" s="176"/>
      <c r="J45" s="176"/>
      <c r="K45" s="176">
        <f>'実質公債費比率（分子）の構造'!N$49</f>
        <v>21</v>
      </c>
      <c r="L45" s="176"/>
      <c r="M45" s="176"/>
      <c r="N45" s="176">
        <f>'実質公債費比率（分子）の構造'!O$49</f>
        <v>23</v>
      </c>
      <c r="O45" s="176"/>
      <c r="P45" s="176"/>
    </row>
    <row r="46" spans="1:16">
      <c r="A46" s="176" t="s">
        <v>69</v>
      </c>
      <c r="B46" s="176">
        <f>'実質公債費比率（分子）の構造'!K$48</f>
        <v>114</v>
      </c>
      <c r="C46" s="176"/>
      <c r="D46" s="176"/>
      <c r="E46" s="176">
        <f>'実質公債費比率（分子）の構造'!L$48</f>
        <v>123</v>
      </c>
      <c r="F46" s="176"/>
      <c r="G46" s="176"/>
      <c r="H46" s="176">
        <f>'実質公債費比率（分子）の構造'!M$48</f>
        <v>126</v>
      </c>
      <c r="I46" s="176"/>
      <c r="J46" s="176"/>
      <c r="K46" s="176">
        <f>'実質公債費比率（分子）の構造'!N$48</f>
        <v>128</v>
      </c>
      <c r="L46" s="176"/>
      <c r="M46" s="176"/>
      <c r="N46" s="176">
        <f>'実質公債費比率（分子）の構造'!O$48</f>
        <v>131</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432</v>
      </c>
      <c r="C49" s="176"/>
      <c r="D49" s="176"/>
      <c r="E49" s="176">
        <f>'実質公債費比率（分子）の構造'!L$45</f>
        <v>450</v>
      </c>
      <c r="F49" s="176"/>
      <c r="G49" s="176"/>
      <c r="H49" s="176">
        <f>'実質公債費比率（分子）の構造'!M$45</f>
        <v>437</v>
      </c>
      <c r="I49" s="176"/>
      <c r="J49" s="176"/>
      <c r="K49" s="176">
        <f>'実質公債費比率（分子）の構造'!N$45</f>
        <v>449</v>
      </c>
      <c r="L49" s="176"/>
      <c r="M49" s="176"/>
      <c r="N49" s="176">
        <f>'実質公債費比率（分子）の構造'!O$45</f>
        <v>442</v>
      </c>
      <c r="O49" s="176"/>
      <c r="P49" s="176"/>
    </row>
    <row r="50" spans="1:16">
      <c r="A50" s="176" t="s">
        <v>73</v>
      </c>
      <c r="B50" s="176" t="e">
        <f>NA()</f>
        <v>#N/A</v>
      </c>
      <c r="C50" s="176">
        <f>IF(ISNUMBER('実質公債費比率（分子）の構造'!K$53),'実質公債費比率（分子）の構造'!K$53,NA())</f>
        <v>196</v>
      </c>
      <c r="D50" s="176" t="e">
        <f>NA()</f>
        <v>#N/A</v>
      </c>
      <c r="E50" s="176" t="e">
        <f>NA()</f>
        <v>#N/A</v>
      </c>
      <c r="F50" s="176">
        <f>IF(ISNUMBER('実質公債費比率（分子）の構造'!L$53),'実質公債費比率（分子）の構造'!L$53,NA())</f>
        <v>207</v>
      </c>
      <c r="G50" s="176" t="e">
        <f>NA()</f>
        <v>#N/A</v>
      </c>
      <c r="H50" s="176" t="e">
        <f>NA()</f>
        <v>#N/A</v>
      </c>
      <c r="I50" s="176">
        <f>IF(ISNUMBER('実質公債費比率（分子）の構造'!M$53),'実質公債費比率（分子）の構造'!M$53,NA())</f>
        <v>219</v>
      </c>
      <c r="J50" s="176" t="e">
        <f>NA()</f>
        <v>#N/A</v>
      </c>
      <c r="K50" s="176" t="e">
        <f>NA()</f>
        <v>#N/A</v>
      </c>
      <c r="L50" s="176">
        <f>IF(ISNUMBER('実質公債費比率（分子）の構造'!N$53),'実質公債費比率（分子）の構造'!N$53,NA())</f>
        <v>238</v>
      </c>
      <c r="M50" s="176" t="e">
        <f>NA()</f>
        <v>#N/A</v>
      </c>
      <c r="N50" s="176" t="e">
        <f>NA()</f>
        <v>#N/A</v>
      </c>
      <c r="O50" s="176">
        <f>IF(ISNUMBER('実質公債費比率（分子）の構造'!O$53),'実質公債費比率（分子）の構造'!O$53,NA())</f>
        <v>247</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4234</v>
      </c>
      <c r="E56" s="175"/>
      <c r="F56" s="175"/>
      <c r="G56" s="175">
        <f>'将来負担比率（分子）の構造'!J$52</f>
        <v>4193</v>
      </c>
      <c r="H56" s="175"/>
      <c r="I56" s="175"/>
      <c r="J56" s="175">
        <f>'将来負担比率（分子）の構造'!K$52</f>
        <v>4246</v>
      </c>
      <c r="K56" s="175"/>
      <c r="L56" s="175"/>
      <c r="M56" s="175">
        <f>'将来負担比率（分子）の構造'!L$52</f>
        <v>4278</v>
      </c>
      <c r="N56" s="175"/>
      <c r="O56" s="175"/>
      <c r="P56" s="175">
        <f>'将来負担比率（分子）の構造'!M$52</f>
        <v>4073</v>
      </c>
    </row>
    <row r="57" spans="1:16">
      <c r="A57" s="175" t="s">
        <v>44</v>
      </c>
      <c r="B57" s="175"/>
      <c r="C57" s="175"/>
      <c r="D57" s="175">
        <f>'将来負担比率（分子）の構造'!I$51</f>
        <v>33</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1061</v>
      </c>
      <c r="E58" s="175"/>
      <c r="F58" s="175"/>
      <c r="G58" s="175">
        <f>'将来負担比率（分子）の構造'!J$50</f>
        <v>1004</v>
      </c>
      <c r="H58" s="175"/>
      <c r="I58" s="175"/>
      <c r="J58" s="175">
        <f>'将来負担比率（分子）の構造'!K$50</f>
        <v>1198</v>
      </c>
      <c r="K58" s="175"/>
      <c r="L58" s="175"/>
      <c r="M58" s="175">
        <f>'将来負担比率（分子）の構造'!L$50</f>
        <v>1405</v>
      </c>
      <c r="N58" s="175"/>
      <c r="O58" s="175"/>
      <c r="P58" s="175">
        <f>'将来負担比率（分子）の構造'!M$50</f>
        <v>1796</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136</v>
      </c>
      <c r="C62" s="175"/>
      <c r="D62" s="175"/>
      <c r="E62" s="175">
        <f>'将来負担比率（分子）の構造'!J$45</f>
        <v>67</v>
      </c>
      <c r="F62" s="175"/>
      <c r="G62" s="175"/>
      <c r="H62" s="175">
        <f>'将来負担比率（分子）の構造'!K$45</f>
        <v>51</v>
      </c>
      <c r="I62" s="175"/>
      <c r="J62" s="175"/>
      <c r="K62" s="175" t="str">
        <f>'将来負担比率（分子）の構造'!L$45</f>
        <v>-</v>
      </c>
      <c r="L62" s="175"/>
      <c r="M62" s="175"/>
      <c r="N62" s="175" t="str">
        <f>'将来負担比率（分子）の構造'!M$45</f>
        <v>-</v>
      </c>
      <c r="O62" s="175"/>
      <c r="P62" s="175"/>
    </row>
    <row r="63" spans="1:16">
      <c r="A63" s="175" t="s">
        <v>36</v>
      </c>
      <c r="B63" s="175">
        <f>'将来負担比率（分子）の構造'!I$44</f>
        <v>125</v>
      </c>
      <c r="C63" s="175"/>
      <c r="D63" s="175"/>
      <c r="E63" s="175">
        <f>'将来負担比率（分子）の構造'!J$44</f>
        <v>96</v>
      </c>
      <c r="F63" s="175"/>
      <c r="G63" s="175"/>
      <c r="H63" s="175">
        <f>'将来負担比率（分子）の構造'!K$44</f>
        <v>125</v>
      </c>
      <c r="I63" s="175"/>
      <c r="J63" s="175"/>
      <c r="K63" s="175">
        <f>'将来負担比率（分子）の構造'!L$44</f>
        <v>171</v>
      </c>
      <c r="L63" s="175"/>
      <c r="M63" s="175"/>
      <c r="N63" s="175">
        <f>'将来負担比率（分子）の構造'!M$44</f>
        <v>141</v>
      </c>
      <c r="O63" s="175"/>
      <c r="P63" s="175"/>
    </row>
    <row r="64" spans="1:16">
      <c r="A64" s="175" t="s">
        <v>35</v>
      </c>
      <c r="B64" s="175">
        <f>'将来負担比率（分子）の構造'!I$43</f>
        <v>1550</v>
      </c>
      <c r="C64" s="175"/>
      <c r="D64" s="175"/>
      <c r="E64" s="175">
        <f>'将来負担比率（分子）の構造'!J$43</f>
        <v>1563</v>
      </c>
      <c r="F64" s="175"/>
      <c r="G64" s="175"/>
      <c r="H64" s="175">
        <f>'将来負担比率（分子）の構造'!K$43</f>
        <v>1611</v>
      </c>
      <c r="I64" s="175"/>
      <c r="J64" s="175"/>
      <c r="K64" s="175">
        <f>'将来負担比率（分子）の構造'!L$43</f>
        <v>1598</v>
      </c>
      <c r="L64" s="175"/>
      <c r="M64" s="175"/>
      <c r="N64" s="175">
        <f>'将来負担比率（分子）の構造'!M$43</f>
        <v>1557</v>
      </c>
      <c r="O64" s="175"/>
      <c r="P64" s="175"/>
    </row>
    <row r="65" spans="1:16">
      <c r="A65" s="175" t="s">
        <v>34</v>
      </c>
      <c r="B65" s="175">
        <f>'将来負担比率（分子）の構造'!I$42</f>
        <v>958</v>
      </c>
      <c r="C65" s="175"/>
      <c r="D65" s="175"/>
      <c r="E65" s="175">
        <f>'将来負担比率（分子）の構造'!J$42</f>
        <v>969</v>
      </c>
      <c r="F65" s="175"/>
      <c r="G65" s="175"/>
      <c r="H65" s="175">
        <f>'将来負担比率（分子）の構造'!K$42</f>
        <v>967</v>
      </c>
      <c r="I65" s="175"/>
      <c r="J65" s="175"/>
      <c r="K65" s="175">
        <f>'将来負担比率（分子）の構造'!L$42</f>
        <v>974</v>
      </c>
      <c r="L65" s="175"/>
      <c r="M65" s="175"/>
      <c r="N65" s="175">
        <f>'将来負担比率（分子）の構造'!M$42</f>
        <v>972</v>
      </c>
      <c r="O65" s="175"/>
      <c r="P65" s="175"/>
    </row>
    <row r="66" spans="1:16">
      <c r="A66" s="175" t="s">
        <v>33</v>
      </c>
      <c r="B66" s="175">
        <f>'将来負担比率（分子）の構造'!I$41</f>
        <v>4801</v>
      </c>
      <c r="C66" s="175"/>
      <c r="D66" s="175"/>
      <c r="E66" s="175">
        <f>'将来負担比率（分子）の構造'!J$41</f>
        <v>4772</v>
      </c>
      <c r="F66" s="175"/>
      <c r="G66" s="175"/>
      <c r="H66" s="175">
        <f>'将来負担比率（分子）の構造'!K$41</f>
        <v>5117</v>
      </c>
      <c r="I66" s="175"/>
      <c r="J66" s="175"/>
      <c r="K66" s="175">
        <f>'将来負担比率（分子）の構造'!L$41</f>
        <v>5244</v>
      </c>
      <c r="L66" s="175"/>
      <c r="M66" s="175"/>
      <c r="N66" s="175">
        <f>'将来負担比率（分子）の構造'!M$41</f>
        <v>4978</v>
      </c>
      <c r="O66" s="175"/>
      <c r="P66" s="175"/>
    </row>
    <row r="67" spans="1:16">
      <c r="A67" s="175" t="s">
        <v>77</v>
      </c>
      <c r="B67" s="175" t="e">
        <f>NA()</f>
        <v>#N/A</v>
      </c>
      <c r="C67" s="175">
        <f>IF(ISNUMBER('将来負担比率（分子）の構造'!I$53), IF('将来負担比率（分子）の構造'!I$53 &lt; 0, 0, '将来負担比率（分子）の構造'!I$53), NA())</f>
        <v>2241</v>
      </c>
      <c r="D67" s="175" t="e">
        <f>NA()</f>
        <v>#N/A</v>
      </c>
      <c r="E67" s="175" t="e">
        <f>NA()</f>
        <v>#N/A</v>
      </c>
      <c r="F67" s="175">
        <f>IF(ISNUMBER('将来負担比率（分子）の構造'!J$53), IF('将来負担比率（分子）の構造'!J$53 &lt; 0, 0, '将来負担比率（分子）の構造'!J$53), NA())</f>
        <v>2270</v>
      </c>
      <c r="G67" s="175" t="e">
        <f>NA()</f>
        <v>#N/A</v>
      </c>
      <c r="H67" s="175" t="e">
        <f>NA()</f>
        <v>#N/A</v>
      </c>
      <c r="I67" s="175">
        <f>IF(ISNUMBER('将来負担比率（分子）の構造'!K$53), IF('将来負担比率（分子）の構造'!K$53 &lt; 0, 0, '将来負担比率（分子）の構造'!K$53), NA())</f>
        <v>2427</v>
      </c>
      <c r="J67" s="175" t="e">
        <f>NA()</f>
        <v>#N/A</v>
      </c>
      <c r="K67" s="175" t="e">
        <f>NA()</f>
        <v>#N/A</v>
      </c>
      <c r="L67" s="175">
        <f>IF(ISNUMBER('将来負担比率（分子）の構造'!L$53), IF('将来負担比率（分子）の構造'!L$53 &lt; 0, 0, '将来負担比率（分子）の構造'!L$53), NA())</f>
        <v>2304</v>
      </c>
      <c r="M67" s="175" t="e">
        <f>NA()</f>
        <v>#N/A</v>
      </c>
      <c r="N67" s="175" t="e">
        <f>NA()</f>
        <v>#N/A</v>
      </c>
      <c r="O67" s="175">
        <f>IF(ISNUMBER('将来負担比率（分子）の構造'!M$53), IF('将来負担比率（分子）の構造'!M$53 &lt; 0, 0, '将来負担比率（分子）の構造'!M$53), NA())</f>
        <v>1779</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595</v>
      </c>
      <c r="C72" s="179">
        <f>基金残高に係る経年分析!G55</f>
        <v>630</v>
      </c>
      <c r="D72" s="179">
        <f>基金残高に係る経年分析!H55</f>
        <v>703</v>
      </c>
    </row>
    <row r="73" spans="1:16">
      <c r="A73" s="178" t="s">
        <v>80</v>
      </c>
      <c r="B73" s="179">
        <f>基金残高に係る経年分析!F56</f>
        <v>13</v>
      </c>
      <c r="C73" s="179">
        <f>基金残高に係る経年分析!G56</f>
        <v>100</v>
      </c>
      <c r="D73" s="179">
        <f>基金残高に係る経年分析!H56</f>
        <v>100</v>
      </c>
    </row>
    <row r="74" spans="1:16">
      <c r="A74" s="178" t="s">
        <v>81</v>
      </c>
      <c r="B74" s="179">
        <f>基金残高に係る経年分析!F57</f>
        <v>624</v>
      </c>
      <c r="C74" s="179">
        <f>基金残高に係る経年分析!G57</f>
        <v>686</v>
      </c>
      <c r="D74" s="179">
        <f>基金残高に係る経年分析!H57</f>
        <v>1050</v>
      </c>
    </row>
  </sheetData>
  <sheetProtection algorithmName="SHA-512" hashValue="2EqWmf3bsISr+yqts4aRASoOMZfcjw+S3OrS3TACHDy0050+GSjAXaP6V4R1pVm8tT6LBRPYj5fA1akvq3nogA==" saltValue="p9hkNQxIjkpajuqe+SOr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231</v>
      </c>
      <c r="C5" s="680"/>
      <c r="D5" s="680"/>
      <c r="E5" s="680"/>
      <c r="F5" s="680"/>
      <c r="G5" s="680"/>
      <c r="H5" s="680"/>
      <c r="I5" s="680"/>
      <c r="J5" s="680"/>
      <c r="K5" s="680"/>
      <c r="L5" s="680"/>
      <c r="M5" s="680"/>
      <c r="N5" s="680"/>
      <c r="O5" s="680"/>
      <c r="P5" s="680"/>
      <c r="Q5" s="681"/>
      <c r="R5" s="676">
        <v>2708215</v>
      </c>
      <c r="S5" s="677"/>
      <c r="T5" s="677"/>
      <c r="U5" s="677"/>
      <c r="V5" s="677"/>
      <c r="W5" s="677"/>
      <c r="X5" s="677"/>
      <c r="Y5" s="702"/>
      <c r="Z5" s="715">
        <v>29.3</v>
      </c>
      <c r="AA5" s="715"/>
      <c r="AB5" s="715"/>
      <c r="AC5" s="715"/>
      <c r="AD5" s="716">
        <v>2708215</v>
      </c>
      <c r="AE5" s="716"/>
      <c r="AF5" s="716"/>
      <c r="AG5" s="716"/>
      <c r="AH5" s="716"/>
      <c r="AI5" s="716"/>
      <c r="AJ5" s="716"/>
      <c r="AK5" s="716"/>
      <c r="AL5" s="703">
        <v>54.8</v>
      </c>
      <c r="AM5" s="685"/>
      <c r="AN5" s="685"/>
      <c r="AO5" s="704"/>
      <c r="AP5" s="679" t="s">
        <v>232</v>
      </c>
      <c r="AQ5" s="680"/>
      <c r="AR5" s="680"/>
      <c r="AS5" s="680"/>
      <c r="AT5" s="680"/>
      <c r="AU5" s="680"/>
      <c r="AV5" s="680"/>
      <c r="AW5" s="680"/>
      <c r="AX5" s="680"/>
      <c r="AY5" s="680"/>
      <c r="AZ5" s="680"/>
      <c r="BA5" s="680"/>
      <c r="BB5" s="680"/>
      <c r="BC5" s="680"/>
      <c r="BD5" s="680"/>
      <c r="BE5" s="680"/>
      <c r="BF5" s="681"/>
      <c r="BG5" s="621">
        <v>2708215</v>
      </c>
      <c r="BH5" s="622"/>
      <c r="BI5" s="622"/>
      <c r="BJ5" s="622"/>
      <c r="BK5" s="622"/>
      <c r="BL5" s="622"/>
      <c r="BM5" s="622"/>
      <c r="BN5" s="623"/>
      <c r="BO5" s="659">
        <v>100</v>
      </c>
      <c r="BP5" s="659"/>
      <c r="BQ5" s="659"/>
      <c r="BR5" s="659"/>
      <c r="BS5" s="660" t="s">
        <v>189</v>
      </c>
      <c r="BT5" s="660"/>
      <c r="BU5" s="660"/>
      <c r="BV5" s="660"/>
      <c r="BW5" s="660"/>
      <c r="BX5" s="660"/>
      <c r="BY5" s="660"/>
      <c r="BZ5" s="660"/>
      <c r="CA5" s="660"/>
      <c r="CB5" s="698"/>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c r="B6" s="618" t="s">
        <v>236</v>
      </c>
      <c r="C6" s="619"/>
      <c r="D6" s="619"/>
      <c r="E6" s="619"/>
      <c r="F6" s="619"/>
      <c r="G6" s="619"/>
      <c r="H6" s="619"/>
      <c r="I6" s="619"/>
      <c r="J6" s="619"/>
      <c r="K6" s="619"/>
      <c r="L6" s="619"/>
      <c r="M6" s="619"/>
      <c r="N6" s="619"/>
      <c r="O6" s="619"/>
      <c r="P6" s="619"/>
      <c r="Q6" s="620"/>
      <c r="R6" s="621">
        <v>40215</v>
      </c>
      <c r="S6" s="622"/>
      <c r="T6" s="622"/>
      <c r="U6" s="622"/>
      <c r="V6" s="622"/>
      <c r="W6" s="622"/>
      <c r="X6" s="622"/>
      <c r="Y6" s="623"/>
      <c r="Z6" s="659">
        <v>0.4</v>
      </c>
      <c r="AA6" s="659"/>
      <c r="AB6" s="659"/>
      <c r="AC6" s="659"/>
      <c r="AD6" s="660">
        <v>40215</v>
      </c>
      <c r="AE6" s="660"/>
      <c r="AF6" s="660"/>
      <c r="AG6" s="660"/>
      <c r="AH6" s="660"/>
      <c r="AI6" s="660"/>
      <c r="AJ6" s="660"/>
      <c r="AK6" s="660"/>
      <c r="AL6" s="624">
        <v>0.8</v>
      </c>
      <c r="AM6" s="625"/>
      <c r="AN6" s="625"/>
      <c r="AO6" s="661"/>
      <c r="AP6" s="618" t="s">
        <v>237</v>
      </c>
      <c r="AQ6" s="619"/>
      <c r="AR6" s="619"/>
      <c r="AS6" s="619"/>
      <c r="AT6" s="619"/>
      <c r="AU6" s="619"/>
      <c r="AV6" s="619"/>
      <c r="AW6" s="619"/>
      <c r="AX6" s="619"/>
      <c r="AY6" s="619"/>
      <c r="AZ6" s="619"/>
      <c r="BA6" s="619"/>
      <c r="BB6" s="619"/>
      <c r="BC6" s="619"/>
      <c r="BD6" s="619"/>
      <c r="BE6" s="619"/>
      <c r="BF6" s="620"/>
      <c r="BG6" s="621">
        <v>2708215</v>
      </c>
      <c r="BH6" s="622"/>
      <c r="BI6" s="622"/>
      <c r="BJ6" s="622"/>
      <c r="BK6" s="622"/>
      <c r="BL6" s="622"/>
      <c r="BM6" s="622"/>
      <c r="BN6" s="623"/>
      <c r="BO6" s="659">
        <v>100</v>
      </c>
      <c r="BP6" s="659"/>
      <c r="BQ6" s="659"/>
      <c r="BR6" s="659"/>
      <c r="BS6" s="660" t="s">
        <v>189</v>
      </c>
      <c r="BT6" s="660"/>
      <c r="BU6" s="660"/>
      <c r="BV6" s="660"/>
      <c r="BW6" s="660"/>
      <c r="BX6" s="660"/>
      <c r="BY6" s="660"/>
      <c r="BZ6" s="660"/>
      <c r="CA6" s="660"/>
      <c r="CB6" s="698"/>
      <c r="CD6" s="679" t="s">
        <v>238</v>
      </c>
      <c r="CE6" s="680"/>
      <c r="CF6" s="680"/>
      <c r="CG6" s="680"/>
      <c r="CH6" s="680"/>
      <c r="CI6" s="680"/>
      <c r="CJ6" s="680"/>
      <c r="CK6" s="680"/>
      <c r="CL6" s="680"/>
      <c r="CM6" s="680"/>
      <c r="CN6" s="680"/>
      <c r="CO6" s="680"/>
      <c r="CP6" s="680"/>
      <c r="CQ6" s="681"/>
      <c r="CR6" s="621">
        <v>90937</v>
      </c>
      <c r="CS6" s="622"/>
      <c r="CT6" s="622"/>
      <c r="CU6" s="622"/>
      <c r="CV6" s="622"/>
      <c r="CW6" s="622"/>
      <c r="CX6" s="622"/>
      <c r="CY6" s="623"/>
      <c r="CZ6" s="703">
        <v>1</v>
      </c>
      <c r="DA6" s="685"/>
      <c r="DB6" s="685"/>
      <c r="DC6" s="705"/>
      <c r="DD6" s="627" t="s">
        <v>239</v>
      </c>
      <c r="DE6" s="622"/>
      <c r="DF6" s="622"/>
      <c r="DG6" s="622"/>
      <c r="DH6" s="622"/>
      <c r="DI6" s="622"/>
      <c r="DJ6" s="622"/>
      <c r="DK6" s="622"/>
      <c r="DL6" s="622"/>
      <c r="DM6" s="622"/>
      <c r="DN6" s="622"/>
      <c r="DO6" s="622"/>
      <c r="DP6" s="623"/>
      <c r="DQ6" s="627">
        <v>90921</v>
      </c>
      <c r="DR6" s="622"/>
      <c r="DS6" s="622"/>
      <c r="DT6" s="622"/>
      <c r="DU6" s="622"/>
      <c r="DV6" s="622"/>
      <c r="DW6" s="622"/>
      <c r="DX6" s="622"/>
      <c r="DY6" s="622"/>
      <c r="DZ6" s="622"/>
      <c r="EA6" s="622"/>
      <c r="EB6" s="622"/>
      <c r="EC6" s="658"/>
    </row>
    <row r="7" spans="2:143" ht="11.25" customHeight="1">
      <c r="B7" s="618" t="s">
        <v>240</v>
      </c>
      <c r="C7" s="619"/>
      <c r="D7" s="619"/>
      <c r="E7" s="619"/>
      <c r="F7" s="619"/>
      <c r="G7" s="619"/>
      <c r="H7" s="619"/>
      <c r="I7" s="619"/>
      <c r="J7" s="619"/>
      <c r="K7" s="619"/>
      <c r="L7" s="619"/>
      <c r="M7" s="619"/>
      <c r="N7" s="619"/>
      <c r="O7" s="619"/>
      <c r="P7" s="619"/>
      <c r="Q7" s="620"/>
      <c r="R7" s="621">
        <v>460</v>
      </c>
      <c r="S7" s="622"/>
      <c r="T7" s="622"/>
      <c r="U7" s="622"/>
      <c r="V7" s="622"/>
      <c r="W7" s="622"/>
      <c r="X7" s="622"/>
      <c r="Y7" s="623"/>
      <c r="Z7" s="659">
        <v>0</v>
      </c>
      <c r="AA7" s="659"/>
      <c r="AB7" s="659"/>
      <c r="AC7" s="659"/>
      <c r="AD7" s="660">
        <v>460</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1019180</v>
      </c>
      <c r="BH7" s="622"/>
      <c r="BI7" s="622"/>
      <c r="BJ7" s="622"/>
      <c r="BK7" s="622"/>
      <c r="BL7" s="622"/>
      <c r="BM7" s="622"/>
      <c r="BN7" s="623"/>
      <c r="BO7" s="659">
        <v>37.6</v>
      </c>
      <c r="BP7" s="659"/>
      <c r="BQ7" s="659"/>
      <c r="BR7" s="659"/>
      <c r="BS7" s="660" t="s">
        <v>239</v>
      </c>
      <c r="BT7" s="660"/>
      <c r="BU7" s="660"/>
      <c r="BV7" s="660"/>
      <c r="BW7" s="660"/>
      <c r="BX7" s="660"/>
      <c r="BY7" s="660"/>
      <c r="BZ7" s="660"/>
      <c r="CA7" s="660"/>
      <c r="CB7" s="698"/>
      <c r="CD7" s="618" t="s">
        <v>242</v>
      </c>
      <c r="CE7" s="619"/>
      <c r="CF7" s="619"/>
      <c r="CG7" s="619"/>
      <c r="CH7" s="619"/>
      <c r="CI7" s="619"/>
      <c r="CJ7" s="619"/>
      <c r="CK7" s="619"/>
      <c r="CL7" s="619"/>
      <c r="CM7" s="619"/>
      <c r="CN7" s="619"/>
      <c r="CO7" s="619"/>
      <c r="CP7" s="619"/>
      <c r="CQ7" s="620"/>
      <c r="CR7" s="621">
        <v>1933895</v>
      </c>
      <c r="CS7" s="622"/>
      <c r="CT7" s="622"/>
      <c r="CU7" s="622"/>
      <c r="CV7" s="622"/>
      <c r="CW7" s="622"/>
      <c r="CX7" s="622"/>
      <c r="CY7" s="623"/>
      <c r="CZ7" s="659">
        <v>21.9</v>
      </c>
      <c r="DA7" s="659"/>
      <c r="DB7" s="659"/>
      <c r="DC7" s="659"/>
      <c r="DD7" s="627">
        <v>63640</v>
      </c>
      <c r="DE7" s="622"/>
      <c r="DF7" s="622"/>
      <c r="DG7" s="622"/>
      <c r="DH7" s="622"/>
      <c r="DI7" s="622"/>
      <c r="DJ7" s="622"/>
      <c r="DK7" s="622"/>
      <c r="DL7" s="622"/>
      <c r="DM7" s="622"/>
      <c r="DN7" s="622"/>
      <c r="DO7" s="622"/>
      <c r="DP7" s="623"/>
      <c r="DQ7" s="627">
        <v>1183163</v>
      </c>
      <c r="DR7" s="622"/>
      <c r="DS7" s="622"/>
      <c r="DT7" s="622"/>
      <c r="DU7" s="622"/>
      <c r="DV7" s="622"/>
      <c r="DW7" s="622"/>
      <c r="DX7" s="622"/>
      <c r="DY7" s="622"/>
      <c r="DZ7" s="622"/>
      <c r="EA7" s="622"/>
      <c r="EB7" s="622"/>
      <c r="EC7" s="658"/>
    </row>
    <row r="8" spans="2:143" ht="11.25" customHeight="1">
      <c r="B8" s="618" t="s">
        <v>243</v>
      </c>
      <c r="C8" s="619"/>
      <c r="D8" s="619"/>
      <c r="E8" s="619"/>
      <c r="F8" s="619"/>
      <c r="G8" s="619"/>
      <c r="H8" s="619"/>
      <c r="I8" s="619"/>
      <c r="J8" s="619"/>
      <c r="K8" s="619"/>
      <c r="L8" s="619"/>
      <c r="M8" s="619"/>
      <c r="N8" s="619"/>
      <c r="O8" s="619"/>
      <c r="P8" s="619"/>
      <c r="Q8" s="620"/>
      <c r="R8" s="621">
        <v>4024</v>
      </c>
      <c r="S8" s="622"/>
      <c r="T8" s="622"/>
      <c r="U8" s="622"/>
      <c r="V8" s="622"/>
      <c r="W8" s="622"/>
      <c r="X8" s="622"/>
      <c r="Y8" s="623"/>
      <c r="Z8" s="659">
        <v>0</v>
      </c>
      <c r="AA8" s="659"/>
      <c r="AB8" s="659"/>
      <c r="AC8" s="659"/>
      <c r="AD8" s="660">
        <v>4024</v>
      </c>
      <c r="AE8" s="660"/>
      <c r="AF8" s="660"/>
      <c r="AG8" s="660"/>
      <c r="AH8" s="660"/>
      <c r="AI8" s="660"/>
      <c r="AJ8" s="660"/>
      <c r="AK8" s="660"/>
      <c r="AL8" s="624">
        <v>0.1</v>
      </c>
      <c r="AM8" s="625"/>
      <c r="AN8" s="625"/>
      <c r="AO8" s="661"/>
      <c r="AP8" s="618" t="s">
        <v>244</v>
      </c>
      <c r="AQ8" s="619"/>
      <c r="AR8" s="619"/>
      <c r="AS8" s="619"/>
      <c r="AT8" s="619"/>
      <c r="AU8" s="619"/>
      <c r="AV8" s="619"/>
      <c r="AW8" s="619"/>
      <c r="AX8" s="619"/>
      <c r="AY8" s="619"/>
      <c r="AZ8" s="619"/>
      <c r="BA8" s="619"/>
      <c r="BB8" s="619"/>
      <c r="BC8" s="619"/>
      <c r="BD8" s="619"/>
      <c r="BE8" s="619"/>
      <c r="BF8" s="620"/>
      <c r="BG8" s="621">
        <v>28814</v>
      </c>
      <c r="BH8" s="622"/>
      <c r="BI8" s="622"/>
      <c r="BJ8" s="622"/>
      <c r="BK8" s="622"/>
      <c r="BL8" s="622"/>
      <c r="BM8" s="622"/>
      <c r="BN8" s="623"/>
      <c r="BO8" s="659">
        <v>1.1000000000000001</v>
      </c>
      <c r="BP8" s="659"/>
      <c r="BQ8" s="659"/>
      <c r="BR8" s="659"/>
      <c r="BS8" s="660" t="s">
        <v>239</v>
      </c>
      <c r="BT8" s="660"/>
      <c r="BU8" s="660"/>
      <c r="BV8" s="660"/>
      <c r="BW8" s="660"/>
      <c r="BX8" s="660"/>
      <c r="BY8" s="660"/>
      <c r="BZ8" s="660"/>
      <c r="CA8" s="660"/>
      <c r="CB8" s="698"/>
      <c r="CD8" s="618" t="s">
        <v>245</v>
      </c>
      <c r="CE8" s="619"/>
      <c r="CF8" s="619"/>
      <c r="CG8" s="619"/>
      <c r="CH8" s="619"/>
      <c r="CI8" s="619"/>
      <c r="CJ8" s="619"/>
      <c r="CK8" s="619"/>
      <c r="CL8" s="619"/>
      <c r="CM8" s="619"/>
      <c r="CN8" s="619"/>
      <c r="CO8" s="619"/>
      <c r="CP8" s="619"/>
      <c r="CQ8" s="620"/>
      <c r="CR8" s="621">
        <v>3379552</v>
      </c>
      <c r="CS8" s="622"/>
      <c r="CT8" s="622"/>
      <c r="CU8" s="622"/>
      <c r="CV8" s="622"/>
      <c r="CW8" s="622"/>
      <c r="CX8" s="622"/>
      <c r="CY8" s="623"/>
      <c r="CZ8" s="659">
        <v>38.299999999999997</v>
      </c>
      <c r="DA8" s="659"/>
      <c r="DB8" s="659"/>
      <c r="DC8" s="659"/>
      <c r="DD8" s="627">
        <v>1325</v>
      </c>
      <c r="DE8" s="622"/>
      <c r="DF8" s="622"/>
      <c r="DG8" s="622"/>
      <c r="DH8" s="622"/>
      <c r="DI8" s="622"/>
      <c r="DJ8" s="622"/>
      <c r="DK8" s="622"/>
      <c r="DL8" s="622"/>
      <c r="DM8" s="622"/>
      <c r="DN8" s="622"/>
      <c r="DO8" s="622"/>
      <c r="DP8" s="623"/>
      <c r="DQ8" s="627">
        <v>1509770</v>
      </c>
      <c r="DR8" s="622"/>
      <c r="DS8" s="622"/>
      <c r="DT8" s="622"/>
      <c r="DU8" s="622"/>
      <c r="DV8" s="622"/>
      <c r="DW8" s="622"/>
      <c r="DX8" s="622"/>
      <c r="DY8" s="622"/>
      <c r="DZ8" s="622"/>
      <c r="EA8" s="622"/>
      <c r="EB8" s="622"/>
      <c r="EC8" s="658"/>
    </row>
    <row r="9" spans="2:143" ht="11.25" customHeight="1">
      <c r="B9" s="618" t="s">
        <v>246</v>
      </c>
      <c r="C9" s="619"/>
      <c r="D9" s="619"/>
      <c r="E9" s="619"/>
      <c r="F9" s="619"/>
      <c r="G9" s="619"/>
      <c r="H9" s="619"/>
      <c r="I9" s="619"/>
      <c r="J9" s="619"/>
      <c r="K9" s="619"/>
      <c r="L9" s="619"/>
      <c r="M9" s="619"/>
      <c r="N9" s="619"/>
      <c r="O9" s="619"/>
      <c r="P9" s="619"/>
      <c r="Q9" s="620"/>
      <c r="R9" s="621">
        <v>3840</v>
      </c>
      <c r="S9" s="622"/>
      <c r="T9" s="622"/>
      <c r="U9" s="622"/>
      <c r="V9" s="622"/>
      <c r="W9" s="622"/>
      <c r="X9" s="622"/>
      <c r="Y9" s="623"/>
      <c r="Z9" s="659">
        <v>0</v>
      </c>
      <c r="AA9" s="659"/>
      <c r="AB9" s="659"/>
      <c r="AC9" s="659"/>
      <c r="AD9" s="660">
        <v>3840</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863259</v>
      </c>
      <c r="BH9" s="622"/>
      <c r="BI9" s="622"/>
      <c r="BJ9" s="622"/>
      <c r="BK9" s="622"/>
      <c r="BL9" s="622"/>
      <c r="BM9" s="622"/>
      <c r="BN9" s="623"/>
      <c r="BO9" s="659">
        <v>31.9</v>
      </c>
      <c r="BP9" s="659"/>
      <c r="BQ9" s="659"/>
      <c r="BR9" s="659"/>
      <c r="BS9" s="660" t="s">
        <v>239</v>
      </c>
      <c r="BT9" s="660"/>
      <c r="BU9" s="660"/>
      <c r="BV9" s="660"/>
      <c r="BW9" s="660"/>
      <c r="BX9" s="660"/>
      <c r="BY9" s="660"/>
      <c r="BZ9" s="660"/>
      <c r="CA9" s="660"/>
      <c r="CB9" s="698"/>
      <c r="CD9" s="618" t="s">
        <v>248</v>
      </c>
      <c r="CE9" s="619"/>
      <c r="CF9" s="619"/>
      <c r="CG9" s="619"/>
      <c r="CH9" s="619"/>
      <c r="CI9" s="619"/>
      <c r="CJ9" s="619"/>
      <c r="CK9" s="619"/>
      <c r="CL9" s="619"/>
      <c r="CM9" s="619"/>
      <c r="CN9" s="619"/>
      <c r="CO9" s="619"/>
      <c r="CP9" s="619"/>
      <c r="CQ9" s="620"/>
      <c r="CR9" s="621">
        <v>757051</v>
      </c>
      <c r="CS9" s="622"/>
      <c r="CT9" s="622"/>
      <c r="CU9" s="622"/>
      <c r="CV9" s="622"/>
      <c r="CW9" s="622"/>
      <c r="CX9" s="622"/>
      <c r="CY9" s="623"/>
      <c r="CZ9" s="659">
        <v>8.6</v>
      </c>
      <c r="DA9" s="659"/>
      <c r="DB9" s="659"/>
      <c r="DC9" s="659"/>
      <c r="DD9" s="627" t="s">
        <v>239</v>
      </c>
      <c r="DE9" s="622"/>
      <c r="DF9" s="622"/>
      <c r="DG9" s="622"/>
      <c r="DH9" s="622"/>
      <c r="DI9" s="622"/>
      <c r="DJ9" s="622"/>
      <c r="DK9" s="622"/>
      <c r="DL9" s="622"/>
      <c r="DM9" s="622"/>
      <c r="DN9" s="622"/>
      <c r="DO9" s="622"/>
      <c r="DP9" s="623"/>
      <c r="DQ9" s="627">
        <v>552427</v>
      </c>
      <c r="DR9" s="622"/>
      <c r="DS9" s="622"/>
      <c r="DT9" s="622"/>
      <c r="DU9" s="622"/>
      <c r="DV9" s="622"/>
      <c r="DW9" s="622"/>
      <c r="DX9" s="622"/>
      <c r="DY9" s="622"/>
      <c r="DZ9" s="622"/>
      <c r="EA9" s="622"/>
      <c r="EB9" s="622"/>
      <c r="EC9" s="658"/>
    </row>
    <row r="10" spans="2:143" ht="11.25" customHeight="1">
      <c r="B10" s="618" t="s">
        <v>249</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59" t="s">
        <v>239</v>
      </c>
      <c r="AA10" s="659"/>
      <c r="AB10" s="659"/>
      <c r="AC10" s="659"/>
      <c r="AD10" s="660" t="s">
        <v>239</v>
      </c>
      <c r="AE10" s="660"/>
      <c r="AF10" s="660"/>
      <c r="AG10" s="660"/>
      <c r="AH10" s="660"/>
      <c r="AI10" s="660"/>
      <c r="AJ10" s="660"/>
      <c r="AK10" s="660"/>
      <c r="AL10" s="624" t="s">
        <v>189</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55246</v>
      </c>
      <c r="BH10" s="622"/>
      <c r="BI10" s="622"/>
      <c r="BJ10" s="622"/>
      <c r="BK10" s="622"/>
      <c r="BL10" s="622"/>
      <c r="BM10" s="622"/>
      <c r="BN10" s="623"/>
      <c r="BO10" s="659">
        <v>2</v>
      </c>
      <c r="BP10" s="659"/>
      <c r="BQ10" s="659"/>
      <c r="BR10" s="659"/>
      <c r="BS10" s="660" t="s">
        <v>239</v>
      </c>
      <c r="BT10" s="660"/>
      <c r="BU10" s="660"/>
      <c r="BV10" s="660"/>
      <c r="BW10" s="660"/>
      <c r="BX10" s="660"/>
      <c r="BY10" s="660"/>
      <c r="BZ10" s="660"/>
      <c r="CA10" s="660"/>
      <c r="CB10" s="698"/>
      <c r="CD10" s="618" t="s">
        <v>251</v>
      </c>
      <c r="CE10" s="619"/>
      <c r="CF10" s="619"/>
      <c r="CG10" s="619"/>
      <c r="CH10" s="619"/>
      <c r="CI10" s="619"/>
      <c r="CJ10" s="619"/>
      <c r="CK10" s="619"/>
      <c r="CL10" s="619"/>
      <c r="CM10" s="619"/>
      <c r="CN10" s="619"/>
      <c r="CO10" s="619"/>
      <c r="CP10" s="619"/>
      <c r="CQ10" s="620"/>
      <c r="CR10" s="621" t="s">
        <v>239</v>
      </c>
      <c r="CS10" s="622"/>
      <c r="CT10" s="622"/>
      <c r="CU10" s="622"/>
      <c r="CV10" s="622"/>
      <c r="CW10" s="622"/>
      <c r="CX10" s="622"/>
      <c r="CY10" s="623"/>
      <c r="CZ10" s="659" t="s">
        <v>239</v>
      </c>
      <c r="DA10" s="659"/>
      <c r="DB10" s="659"/>
      <c r="DC10" s="659"/>
      <c r="DD10" s="627" t="s">
        <v>239</v>
      </c>
      <c r="DE10" s="622"/>
      <c r="DF10" s="622"/>
      <c r="DG10" s="622"/>
      <c r="DH10" s="622"/>
      <c r="DI10" s="622"/>
      <c r="DJ10" s="622"/>
      <c r="DK10" s="622"/>
      <c r="DL10" s="622"/>
      <c r="DM10" s="622"/>
      <c r="DN10" s="622"/>
      <c r="DO10" s="622"/>
      <c r="DP10" s="623"/>
      <c r="DQ10" s="627" t="s">
        <v>239</v>
      </c>
      <c r="DR10" s="622"/>
      <c r="DS10" s="622"/>
      <c r="DT10" s="622"/>
      <c r="DU10" s="622"/>
      <c r="DV10" s="622"/>
      <c r="DW10" s="622"/>
      <c r="DX10" s="622"/>
      <c r="DY10" s="622"/>
      <c r="DZ10" s="622"/>
      <c r="EA10" s="622"/>
      <c r="EB10" s="622"/>
      <c r="EC10" s="658"/>
    </row>
    <row r="11" spans="2:143" ht="11.25" customHeight="1">
      <c r="B11" s="618" t="s">
        <v>252</v>
      </c>
      <c r="C11" s="619"/>
      <c r="D11" s="619"/>
      <c r="E11" s="619"/>
      <c r="F11" s="619"/>
      <c r="G11" s="619"/>
      <c r="H11" s="619"/>
      <c r="I11" s="619"/>
      <c r="J11" s="619"/>
      <c r="K11" s="619"/>
      <c r="L11" s="619"/>
      <c r="M11" s="619"/>
      <c r="N11" s="619"/>
      <c r="O11" s="619"/>
      <c r="P11" s="619"/>
      <c r="Q11" s="620"/>
      <c r="R11" s="621">
        <v>387266</v>
      </c>
      <c r="S11" s="622"/>
      <c r="T11" s="622"/>
      <c r="U11" s="622"/>
      <c r="V11" s="622"/>
      <c r="W11" s="622"/>
      <c r="X11" s="622"/>
      <c r="Y11" s="623"/>
      <c r="Z11" s="624">
        <v>4.2</v>
      </c>
      <c r="AA11" s="625"/>
      <c r="AB11" s="625"/>
      <c r="AC11" s="626"/>
      <c r="AD11" s="627">
        <v>387266</v>
      </c>
      <c r="AE11" s="622"/>
      <c r="AF11" s="622"/>
      <c r="AG11" s="622"/>
      <c r="AH11" s="622"/>
      <c r="AI11" s="622"/>
      <c r="AJ11" s="622"/>
      <c r="AK11" s="623"/>
      <c r="AL11" s="624">
        <v>7.8</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71861</v>
      </c>
      <c r="BH11" s="622"/>
      <c r="BI11" s="622"/>
      <c r="BJ11" s="622"/>
      <c r="BK11" s="622"/>
      <c r="BL11" s="622"/>
      <c r="BM11" s="622"/>
      <c r="BN11" s="623"/>
      <c r="BO11" s="659">
        <v>2.7</v>
      </c>
      <c r="BP11" s="659"/>
      <c r="BQ11" s="659"/>
      <c r="BR11" s="659"/>
      <c r="BS11" s="660" t="s">
        <v>189</v>
      </c>
      <c r="BT11" s="660"/>
      <c r="BU11" s="660"/>
      <c r="BV11" s="660"/>
      <c r="BW11" s="660"/>
      <c r="BX11" s="660"/>
      <c r="BY11" s="660"/>
      <c r="BZ11" s="660"/>
      <c r="CA11" s="660"/>
      <c r="CB11" s="698"/>
      <c r="CD11" s="618" t="s">
        <v>254</v>
      </c>
      <c r="CE11" s="619"/>
      <c r="CF11" s="619"/>
      <c r="CG11" s="619"/>
      <c r="CH11" s="619"/>
      <c r="CI11" s="619"/>
      <c r="CJ11" s="619"/>
      <c r="CK11" s="619"/>
      <c r="CL11" s="619"/>
      <c r="CM11" s="619"/>
      <c r="CN11" s="619"/>
      <c r="CO11" s="619"/>
      <c r="CP11" s="619"/>
      <c r="CQ11" s="620"/>
      <c r="CR11" s="621">
        <v>266780</v>
      </c>
      <c r="CS11" s="622"/>
      <c r="CT11" s="622"/>
      <c r="CU11" s="622"/>
      <c r="CV11" s="622"/>
      <c r="CW11" s="622"/>
      <c r="CX11" s="622"/>
      <c r="CY11" s="623"/>
      <c r="CZ11" s="659">
        <v>3</v>
      </c>
      <c r="DA11" s="659"/>
      <c r="DB11" s="659"/>
      <c r="DC11" s="659"/>
      <c r="DD11" s="627">
        <v>124024</v>
      </c>
      <c r="DE11" s="622"/>
      <c r="DF11" s="622"/>
      <c r="DG11" s="622"/>
      <c r="DH11" s="622"/>
      <c r="DI11" s="622"/>
      <c r="DJ11" s="622"/>
      <c r="DK11" s="622"/>
      <c r="DL11" s="622"/>
      <c r="DM11" s="622"/>
      <c r="DN11" s="622"/>
      <c r="DO11" s="622"/>
      <c r="DP11" s="623"/>
      <c r="DQ11" s="627">
        <v>106399</v>
      </c>
      <c r="DR11" s="622"/>
      <c r="DS11" s="622"/>
      <c r="DT11" s="622"/>
      <c r="DU11" s="622"/>
      <c r="DV11" s="622"/>
      <c r="DW11" s="622"/>
      <c r="DX11" s="622"/>
      <c r="DY11" s="622"/>
      <c r="DZ11" s="622"/>
      <c r="EA11" s="622"/>
      <c r="EB11" s="622"/>
      <c r="EC11" s="658"/>
    </row>
    <row r="12" spans="2:143" ht="11.25" customHeight="1">
      <c r="B12" s="618" t="s">
        <v>255</v>
      </c>
      <c r="C12" s="619"/>
      <c r="D12" s="619"/>
      <c r="E12" s="619"/>
      <c r="F12" s="619"/>
      <c r="G12" s="619"/>
      <c r="H12" s="619"/>
      <c r="I12" s="619"/>
      <c r="J12" s="619"/>
      <c r="K12" s="619"/>
      <c r="L12" s="619"/>
      <c r="M12" s="619"/>
      <c r="N12" s="619"/>
      <c r="O12" s="619"/>
      <c r="P12" s="619"/>
      <c r="Q12" s="620"/>
      <c r="R12" s="621">
        <v>9969</v>
      </c>
      <c r="S12" s="622"/>
      <c r="T12" s="622"/>
      <c r="U12" s="622"/>
      <c r="V12" s="622"/>
      <c r="W12" s="622"/>
      <c r="X12" s="622"/>
      <c r="Y12" s="623"/>
      <c r="Z12" s="659">
        <v>0.1</v>
      </c>
      <c r="AA12" s="659"/>
      <c r="AB12" s="659"/>
      <c r="AC12" s="659"/>
      <c r="AD12" s="660">
        <v>9969</v>
      </c>
      <c r="AE12" s="660"/>
      <c r="AF12" s="660"/>
      <c r="AG12" s="660"/>
      <c r="AH12" s="660"/>
      <c r="AI12" s="660"/>
      <c r="AJ12" s="660"/>
      <c r="AK12" s="660"/>
      <c r="AL12" s="624">
        <v>0.2</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1492793</v>
      </c>
      <c r="BH12" s="622"/>
      <c r="BI12" s="622"/>
      <c r="BJ12" s="622"/>
      <c r="BK12" s="622"/>
      <c r="BL12" s="622"/>
      <c r="BM12" s="622"/>
      <c r="BN12" s="623"/>
      <c r="BO12" s="659">
        <v>55.1</v>
      </c>
      <c r="BP12" s="659"/>
      <c r="BQ12" s="659"/>
      <c r="BR12" s="659"/>
      <c r="BS12" s="660" t="s">
        <v>239</v>
      </c>
      <c r="BT12" s="660"/>
      <c r="BU12" s="660"/>
      <c r="BV12" s="660"/>
      <c r="BW12" s="660"/>
      <c r="BX12" s="660"/>
      <c r="BY12" s="660"/>
      <c r="BZ12" s="660"/>
      <c r="CA12" s="660"/>
      <c r="CB12" s="698"/>
      <c r="CD12" s="618" t="s">
        <v>257</v>
      </c>
      <c r="CE12" s="619"/>
      <c r="CF12" s="619"/>
      <c r="CG12" s="619"/>
      <c r="CH12" s="619"/>
      <c r="CI12" s="619"/>
      <c r="CJ12" s="619"/>
      <c r="CK12" s="619"/>
      <c r="CL12" s="619"/>
      <c r="CM12" s="619"/>
      <c r="CN12" s="619"/>
      <c r="CO12" s="619"/>
      <c r="CP12" s="619"/>
      <c r="CQ12" s="620"/>
      <c r="CR12" s="621">
        <v>171918</v>
      </c>
      <c r="CS12" s="622"/>
      <c r="CT12" s="622"/>
      <c r="CU12" s="622"/>
      <c r="CV12" s="622"/>
      <c r="CW12" s="622"/>
      <c r="CX12" s="622"/>
      <c r="CY12" s="623"/>
      <c r="CZ12" s="659">
        <v>1.9</v>
      </c>
      <c r="DA12" s="659"/>
      <c r="DB12" s="659"/>
      <c r="DC12" s="659"/>
      <c r="DD12" s="627" t="s">
        <v>239</v>
      </c>
      <c r="DE12" s="622"/>
      <c r="DF12" s="622"/>
      <c r="DG12" s="622"/>
      <c r="DH12" s="622"/>
      <c r="DI12" s="622"/>
      <c r="DJ12" s="622"/>
      <c r="DK12" s="622"/>
      <c r="DL12" s="622"/>
      <c r="DM12" s="622"/>
      <c r="DN12" s="622"/>
      <c r="DO12" s="622"/>
      <c r="DP12" s="623"/>
      <c r="DQ12" s="627">
        <v>57305</v>
      </c>
      <c r="DR12" s="622"/>
      <c r="DS12" s="622"/>
      <c r="DT12" s="622"/>
      <c r="DU12" s="622"/>
      <c r="DV12" s="622"/>
      <c r="DW12" s="622"/>
      <c r="DX12" s="622"/>
      <c r="DY12" s="622"/>
      <c r="DZ12" s="622"/>
      <c r="EA12" s="622"/>
      <c r="EB12" s="622"/>
      <c r="EC12" s="658"/>
    </row>
    <row r="13" spans="2:143" ht="11.25" customHeight="1">
      <c r="B13" s="618" t="s">
        <v>258</v>
      </c>
      <c r="C13" s="619"/>
      <c r="D13" s="619"/>
      <c r="E13" s="619"/>
      <c r="F13" s="619"/>
      <c r="G13" s="619"/>
      <c r="H13" s="619"/>
      <c r="I13" s="619"/>
      <c r="J13" s="619"/>
      <c r="K13" s="619"/>
      <c r="L13" s="619"/>
      <c r="M13" s="619"/>
      <c r="N13" s="619"/>
      <c r="O13" s="619"/>
      <c r="P13" s="619"/>
      <c r="Q13" s="620"/>
      <c r="R13" s="621" t="s">
        <v>239</v>
      </c>
      <c r="S13" s="622"/>
      <c r="T13" s="622"/>
      <c r="U13" s="622"/>
      <c r="V13" s="622"/>
      <c r="W13" s="622"/>
      <c r="X13" s="622"/>
      <c r="Y13" s="623"/>
      <c r="Z13" s="659" t="s">
        <v>189</v>
      </c>
      <c r="AA13" s="659"/>
      <c r="AB13" s="659"/>
      <c r="AC13" s="659"/>
      <c r="AD13" s="660" t="s">
        <v>239</v>
      </c>
      <c r="AE13" s="660"/>
      <c r="AF13" s="660"/>
      <c r="AG13" s="660"/>
      <c r="AH13" s="660"/>
      <c r="AI13" s="660"/>
      <c r="AJ13" s="660"/>
      <c r="AK13" s="660"/>
      <c r="AL13" s="624" t="s">
        <v>239</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1487232</v>
      </c>
      <c r="BH13" s="622"/>
      <c r="BI13" s="622"/>
      <c r="BJ13" s="622"/>
      <c r="BK13" s="622"/>
      <c r="BL13" s="622"/>
      <c r="BM13" s="622"/>
      <c r="BN13" s="623"/>
      <c r="BO13" s="659">
        <v>54.9</v>
      </c>
      <c r="BP13" s="659"/>
      <c r="BQ13" s="659"/>
      <c r="BR13" s="659"/>
      <c r="BS13" s="660" t="s">
        <v>189</v>
      </c>
      <c r="BT13" s="660"/>
      <c r="BU13" s="660"/>
      <c r="BV13" s="660"/>
      <c r="BW13" s="660"/>
      <c r="BX13" s="660"/>
      <c r="BY13" s="660"/>
      <c r="BZ13" s="660"/>
      <c r="CA13" s="660"/>
      <c r="CB13" s="698"/>
      <c r="CD13" s="618" t="s">
        <v>260</v>
      </c>
      <c r="CE13" s="619"/>
      <c r="CF13" s="619"/>
      <c r="CG13" s="619"/>
      <c r="CH13" s="619"/>
      <c r="CI13" s="619"/>
      <c r="CJ13" s="619"/>
      <c r="CK13" s="619"/>
      <c r="CL13" s="619"/>
      <c r="CM13" s="619"/>
      <c r="CN13" s="619"/>
      <c r="CO13" s="619"/>
      <c r="CP13" s="619"/>
      <c r="CQ13" s="620"/>
      <c r="CR13" s="621">
        <v>484395</v>
      </c>
      <c r="CS13" s="622"/>
      <c r="CT13" s="622"/>
      <c r="CU13" s="622"/>
      <c r="CV13" s="622"/>
      <c r="CW13" s="622"/>
      <c r="CX13" s="622"/>
      <c r="CY13" s="623"/>
      <c r="CZ13" s="659">
        <v>5.5</v>
      </c>
      <c r="DA13" s="659"/>
      <c r="DB13" s="659"/>
      <c r="DC13" s="659"/>
      <c r="DD13" s="627">
        <v>130414</v>
      </c>
      <c r="DE13" s="622"/>
      <c r="DF13" s="622"/>
      <c r="DG13" s="622"/>
      <c r="DH13" s="622"/>
      <c r="DI13" s="622"/>
      <c r="DJ13" s="622"/>
      <c r="DK13" s="622"/>
      <c r="DL13" s="622"/>
      <c r="DM13" s="622"/>
      <c r="DN13" s="622"/>
      <c r="DO13" s="622"/>
      <c r="DP13" s="623"/>
      <c r="DQ13" s="627">
        <v>386665</v>
      </c>
      <c r="DR13" s="622"/>
      <c r="DS13" s="622"/>
      <c r="DT13" s="622"/>
      <c r="DU13" s="622"/>
      <c r="DV13" s="622"/>
      <c r="DW13" s="622"/>
      <c r="DX13" s="622"/>
      <c r="DY13" s="622"/>
      <c r="DZ13" s="622"/>
      <c r="EA13" s="622"/>
      <c r="EB13" s="622"/>
      <c r="EC13" s="658"/>
    </row>
    <row r="14" spans="2:143" ht="11.25" customHeight="1">
      <c r="B14" s="618" t="s">
        <v>261</v>
      </c>
      <c r="C14" s="619"/>
      <c r="D14" s="619"/>
      <c r="E14" s="619"/>
      <c r="F14" s="619"/>
      <c r="G14" s="619"/>
      <c r="H14" s="619"/>
      <c r="I14" s="619"/>
      <c r="J14" s="619"/>
      <c r="K14" s="619"/>
      <c r="L14" s="619"/>
      <c r="M14" s="619"/>
      <c r="N14" s="619"/>
      <c r="O14" s="619"/>
      <c r="P14" s="619"/>
      <c r="Q14" s="620"/>
      <c r="R14" s="621">
        <v>40</v>
      </c>
      <c r="S14" s="622"/>
      <c r="T14" s="622"/>
      <c r="U14" s="622"/>
      <c r="V14" s="622"/>
      <c r="W14" s="622"/>
      <c r="X14" s="622"/>
      <c r="Y14" s="623"/>
      <c r="Z14" s="659">
        <v>0</v>
      </c>
      <c r="AA14" s="659"/>
      <c r="AB14" s="659"/>
      <c r="AC14" s="659"/>
      <c r="AD14" s="660">
        <v>40</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68677</v>
      </c>
      <c r="BH14" s="622"/>
      <c r="BI14" s="622"/>
      <c r="BJ14" s="622"/>
      <c r="BK14" s="622"/>
      <c r="BL14" s="622"/>
      <c r="BM14" s="622"/>
      <c r="BN14" s="623"/>
      <c r="BO14" s="659">
        <v>2.5</v>
      </c>
      <c r="BP14" s="659"/>
      <c r="BQ14" s="659"/>
      <c r="BR14" s="659"/>
      <c r="BS14" s="660" t="s">
        <v>239</v>
      </c>
      <c r="BT14" s="660"/>
      <c r="BU14" s="660"/>
      <c r="BV14" s="660"/>
      <c r="BW14" s="660"/>
      <c r="BX14" s="660"/>
      <c r="BY14" s="660"/>
      <c r="BZ14" s="660"/>
      <c r="CA14" s="660"/>
      <c r="CB14" s="698"/>
      <c r="CD14" s="618" t="s">
        <v>263</v>
      </c>
      <c r="CE14" s="619"/>
      <c r="CF14" s="619"/>
      <c r="CG14" s="619"/>
      <c r="CH14" s="619"/>
      <c r="CI14" s="619"/>
      <c r="CJ14" s="619"/>
      <c r="CK14" s="619"/>
      <c r="CL14" s="619"/>
      <c r="CM14" s="619"/>
      <c r="CN14" s="619"/>
      <c r="CO14" s="619"/>
      <c r="CP14" s="619"/>
      <c r="CQ14" s="620"/>
      <c r="CR14" s="621">
        <v>264838</v>
      </c>
      <c r="CS14" s="622"/>
      <c r="CT14" s="622"/>
      <c r="CU14" s="622"/>
      <c r="CV14" s="622"/>
      <c r="CW14" s="622"/>
      <c r="CX14" s="622"/>
      <c r="CY14" s="623"/>
      <c r="CZ14" s="659">
        <v>3</v>
      </c>
      <c r="DA14" s="659"/>
      <c r="DB14" s="659"/>
      <c r="DC14" s="659"/>
      <c r="DD14" s="627" t="s">
        <v>239</v>
      </c>
      <c r="DE14" s="622"/>
      <c r="DF14" s="622"/>
      <c r="DG14" s="622"/>
      <c r="DH14" s="622"/>
      <c r="DI14" s="622"/>
      <c r="DJ14" s="622"/>
      <c r="DK14" s="622"/>
      <c r="DL14" s="622"/>
      <c r="DM14" s="622"/>
      <c r="DN14" s="622"/>
      <c r="DO14" s="622"/>
      <c r="DP14" s="623"/>
      <c r="DQ14" s="627">
        <v>263438</v>
      </c>
      <c r="DR14" s="622"/>
      <c r="DS14" s="622"/>
      <c r="DT14" s="622"/>
      <c r="DU14" s="622"/>
      <c r="DV14" s="622"/>
      <c r="DW14" s="622"/>
      <c r="DX14" s="622"/>
      <c r="DY14" s="622"/>
      <c r="DZ14" s="622"/>
      <c r="EA14" s="622"/>
      <c r="EB14" s="622"/>
      <c r="EC14" s="658"/>
    </row>
    <row r="15" spans="2:143" ht="11.25" customHeight="1">
      <c r="B15" s="618" t="s">
        <v>264</v>
      </c>
      <c r="C15" s="619"/>
      <c r="D15" s="619"/>
      <c r="E15" s="619"/>
      <c r="F15" s="619"/>
      <c r="G15" s="619"/>
      <c r="H15" s="619"/>
      <c r="I15" s="619"/>
      <c r="J15" s="619"/>
      <c r="K15" s="619"/>
      <c r="L15" s="619"/>
      <c r="M15" s="619"/>
      <c r="N15" s="619"/>
      <c r="O15" s="619"/>
      <c r="P15" s="619"/>
      <c r="Q15" s="620"/>
      <c r="R15" s="621" t="s">
        <v>189</v>
      </c>
      <c r="S15" s="622"/>
      <c r="T15" s="622"/>
      <c r="U15" s="622"/>
      <c r="V15" s="622"/>
      <c r="W15" s="622"/>
      <c r="X15" s="622"/>
      <c r="Y15" s="623"/>
      <c r="Z15" s="659" t="s">
        <v>239</v>
      </c>
      <c r="AA15" s="659"/>
      <c r="AB15" s="659"/>
      <c r="AC15" s="659"/>
      <c r="AD15" s="660" t="s">
        <v>239</v>
      </c>
      <c r="AE15" s="660"/>
      <c r="AF15" s="660"/>
      <c r="AG15" s="660"/>
      <c r="AH15" s="660"/>
      <c r="AI15" s="660"/>
      <c r="AJ15" s="660"/>
      <c r="AK15" s="660"/>
      <c r="AL15" s="624" t="s">
        <v>239</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127565</v>
      </c>
      <c r="BH15" s="622"/>
      <c r="BI15" s="622"/>
      <c r="BJ15" s="622"/>
      <c r="BK15" s="622"/>
      <c r="BL15" s="622"/>
      <c r="BM15" s="622"/>
      <c r="BN15" s="623"/>
      <c r="BO15" s="659">
        <v>4.7</v>
      </c>
      <c r="BP15" s="659"/>
      <c r="BQ15" s="659"/>
      <c r="BR15" s="659"/>
      <c r="BS15" s="660" t="s">
        <v>239</v>
      </c>
      <c r="BT15" s="660"/>
      <c r="BU15" s="660"/>
      <c r="BV15" s="660"/>
      <c r="BW15" s="660"/>
      <c r="BX15" s="660"/>
      <c r="BY15" s="660"/>
      <c r="BZ15" s="660"/>
      <c r="CA15" s="660"/>
      <c r="CB15" s="698"/>
      <c r="CD15" s="618" t="s">
        <v>266</v>
      </c>
      <c r="CE15" s="619"/>
      <c r="CF15" s="619"/>
      <c r="CG15" s="619"/>
      <c r="CH15" s="619"/>
      <c r="CI15" s="619"/>
      <c r="CJ15" s="619"/>
      <c r="CK15" s="619"/>
      <c r="CL15" s="619"/>
      <c r="CM15" s="619"/>
      <c r="CN15" s="619"/>
      <c r="CO15" s="619"/>
      <c r="CP15" s="619"/>
      <c r="CQ15" s="620"/>
      <c r="CR15" s="621">
        <v>1028489</v>
      </c>
      <c r="CS15" s="622"/>
      <c r="CT15" s="622"/>
      <c r="CU15" s="622"/>
      <c r="CV15" s="622"/>
      <c r="CW15" s="622"/>
      <c r="CX15" s="622"/>
      <c r="CY15" s="623"/>
      <c r="CZ15" s="659">
        <v>11.7</v>
      </c>
      <c r="DA15" s="659"/>
      <c r="DB15" s="659"/>
      <c r="DC15" s="659"/>
      <c r="DD15" s="627">
        <v>24996</v>
      </c>
      <c r="DE15" s="622"/>
      <c r="DF15" s="622"/>
      <c r="DG15" s="622"/>
      <c r="DH15" s="622"/>
      <c r="DI15" s="622"/>
      <c r="DJ15" s="622"/>
      <c r="DK15" s="622"/>
      <c r="DL15" s="622"/>
      <c r="DM15" s="622"/>
      <c r="DN15" s="622"/>
      <c r="DO15" s="622"/>
      <c r="DP15" s="623"/>
      <c r="DQ15" s="627">
        <v>699817</v>
      </c>
      <c r="DR15" s="622"/>
      <c r="DS15" s="622"/>
      <c r="DT15" s="622"/>
      <c r="DU15" s="622"/>
      <c r="DV15" s="622"/>
      <c r="DW15" s="622"/>
      <c r="DX15" s="622"/>
      <c r="DY15" s="622"/>
      <c r="DZ15" s="622"/>
      <c r="EA15" s="622"/>
      <c r="EB15" s="622"/>
      <c r="EC15" s="658"/>
    </row>
    <row r="16" spans="2:143" ht="11.25" customHeight="1">
      <c r="B16" s="618" t="s">
        <v>267</v>
      </c>
      <c r="C16" s="619"/>
      <c r="D16" s="619"/>
      <c r="E16" s="619"/>
      <c r="F16" s="619"/>
      <c r="G16" s="619"/>
      <c r="H16" s="619"/>
      <c r="I16" s="619"/>
      <c r="J16" s="619"/>
      <c r="K16" s="619"/>
      <c r="L16" s="619"/>
      <c r="M16" s="619"/>
      <c r="N16" s="619"/>
      <c r="O16" s="619"/>
      <c r="P16" s="619"/>
      <c r="Q16" s="620"/>
      <c r="R16" s="621">
        <v>3703</v>
      </c>
      <c r="S16" s="622"/>
      <c r="T16" s="622"/>
      <c r="U16" s="622"/>
      <c r="V16" s="622"/>
      <c r="W16" s="622"/>
      <c r="X16" s="622"/>
      <c r="Y16" s="623"/>
      <c r="Z16" s="659">
        <v>0</v>
      </c>
      <c r="AA16" s="659"/>
      <c r="AB16" s="659"/>
      <c r="AC16" s="659"/>
      <c r="AD16" s="660">
        <v>3703</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59" t="s">
        <v>239</v>
      </c>
      <c r="BP16" s="659"/>
      <c r="BQ16" s="659"/>
      <c r="BR16" s="659"/>
      <c r="BS16" s="660" t="s">
        <v>239</v>
      </c>
      <c r="BT16" s="660"/>
      <c r="BU16" s="660"/>
      <c r="BV16" s="660"/>
      <c r="BW16" s="660"/>
      <c r="BX16" s="660"/>
      <c r="BY16" s="660"/>
      <c r="BZ16" s="660"/>
      <c r="CA16" s="660"/>
      <c r="CB16" s="698"/>
      <c r="CD16" s="618" t="s">
        <v>269</v>
      </c>
      <c r="CE16" s="619"/>
      <c r="CF16" s="619"/>
      <c r="CG16" s="619"/>
      <c r="CH16" s="619"/>
      <c r="CI16" s="619"/>
      <c r="CJ16" s="619"/>
      <c r="CK16" s="619"/>
      <c r="CL16" s="619"/>
      <c r="CM16" s="619"/>
      <c r="CN16" s="619"/>
      <c r="CO16" s="619"/>
      <c r="CP16" s="619"/>
      <c r="CQ16" s="620"/>
      <c r="CR16" s="621" t="s">
        <v>239</v>
      </c>
      <c r="CS16" s="622"/>
      <c r="CT16" s="622"/>
      <c r="CU16" s="622"/>
      <c r="CV16" s="622"/>
      <c r="CW16" s="622"/>
      <c r="CX16" s="622"/>
      <c r="CY16" s="623"/>
      <c r="CZ16" s="659" t="s">
        <v>239</v>
      </c>
      <c r="DA16" s="659"/>
      <c r="DB16" s="659"/>
      <c r="DC16" s="659"/>
      <c r="DD16" s="627" t="s">
        <v>239</v>
      </c>
      <c r="DE16" s="622"/>
      <c r="DF16" s="622"/>
      <c r="DG16" s="622"/>
      <c r="DH16" s="622"/>
      <c r="DI16" s="622"/>
      <c r="DJ16" s="622"/>
      <c r="DK16" s="622"/>
      <c r="DL16" s="622"/>
      <c r="DM16" s="622"/>
      <c r="DN16" s="622"/>
      <c r="DO16" s="622"/>
      <c r="DP16" s="623"/>
      <c r="DQ16" s="627" t="s">
        <v>239</v>
      </c>
      <c r="DR16" s="622"/>
      <c r="DS16" s="622"/>
      <c r="DT16" s="622"/>
      <c r="DU16" s="622"/>
      <c r="DV16" s="622"/>
      <c r="DW16" s="622"/>
      <c r="DX16" s="622"/>
      <c r="DY16" s="622"/>
      <c r="DZ16" s="622"/>
      <c r="EA16" s="622"/>
      <c r="EB16" s="622"/>
      <c r="EC16" s="658"/>
    </row>
    <row r="17" spans="2:133" ht="11.25" customHeight="1">
      <c r="B17" s="618" t="s">
        <v>270</v>
      </c>
      <c r="C17" s="619"/>
      <c r="D17" s="619"/>
      <c r="E17" s="619"/>
      <c r="F17" s="619"/>
      <c r="G17" s="619"/>
      <c r="H17" s="619"/>
      <c r="I17" s="619"/>
      <c r="J17" s="619"/>
      <c r="K17" s="619"/>
      <c r="L17" s="619"/>
      <c r="M17" s="619"/>
      <c r="N17" s="619"/>
      <c r="O17" s="619"/>
      <c r="P17" s="619"/>
      <c r="Q17" s="620"/>
      <c r="R17" s="621">
        <v>24391</v>
      </c>
      <c r="S17" s="622"/>
      <c r="T17" s="622"/>
      <c r="U17" s="622"/>
      <c r="V17" s="622"/>
      <c r="W17" s="622"/>
      <c r="X17" s="622"/>
      <c r="Y17" s="623"/>
      <c r="Z17" s="659">
        <v>0.3</v>
      </c>
      <c r="AA17" s="659"/>
      <c r="AB17" s="659"/>
      <c r="AC17" s="659"/>
      <c r="AD17" s="660">
        <v>24391</v>
      </c>
      <c r="AE17" s="660"/>
      <c r="AF17" s="660"/>
      <c r="AG17" s="660"/>
      <c r="AH17" s="660"/>
      <c r="AI17" s="660"/>
      <c r="AJ17" s="660"/>
      <c r="AK17" s="660"/>
      <c r="AL17" s="624">
        <v>0.5</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59" t="s">
        <v>239</v>
      </c>
      <c r="BP17" s="659"/>
      <c r="BQ17" s="659"/>
      <c r="BR17" s="659"/>
      <c r="BS17" s="660" t="s">
        <v>239</v>
      </c>
      <c r="BT17" s="660"/>
      <c r="BU17" s="660"/>
      <c r="BV17" s="660"/>
      <c r="BW17" s="660"/>
      <c r="BX17" s="660"/>
      <c r="BY17" s="660"/>
      <c r="BZ17" s="660"/>
      <c r="CA17" s="660"/>
      <c r="CB17" s="698"/>
      <c r="CD17" s="618" t="s">
        <v>272</v>
      </c>
      <c r="CE17" s="619"/>
      <c r="CF17" s="619"/>
      <c r="CG17" s="619"/>
      <c r="CH17" s="619"/>
      <c r="CI17" s="619"/>
      <c r="CJ17" s="619"/>
      <c r="CK17" s="619"/>
      <c r="CL17" s="619"/>
      <c r="CM17" s="619"/>
      <c r="CN17" s="619"/>
      <c r="CO17" s="619"/>
      <c r="CP17" s="619"/>
      <c r="CQ17" s="620"/>
      <c r="CR17" s="621">
        <v>441795</v>
      </c>
      <c r="CS17" s="622"/>
      <c r="CT17" s="622"/>
      <c r="CU17" s="622"/>
      <c r="CV17" s="622"/>
      <c r="CW17" s="622"/>
      <c r="CX17" s="622"/>
      <c r="CY17" s="623"/>
      <c r="CZ17" s="659">
        <v>5</v>
      </c>
      <c r="DA17" s="659"/>
      <c r="DB17" s="659"/>
      <c r="DC17" s="659"/>
      <c r="DD17" s="627" t="s">
        <v>189</v>
      </c>
      <c r="DE17" s="622"/>
      <c r="DF17" s="622"/>
      <c r="DG17" s="622"/>
      <c r="DH17" s="622"/>
      <c r="DI17" s="622"/>
      <c r="DJ17" s="622"/>
      <c r="DK17" s="622"/>
      <c r="DL17" s="622"/>
      <c r="DM17" s="622"/>
      <c r="DN17" s="622"/>
      <c r="DO17" s="622"/>
      <c r="DP17" s="623"/>
      <c r="DQ17" s="627">
        <v>441795</v>
      </c>
      <c r="DR17" s="622"/>
      <c r="DS17" s="622"/>
      <c r="DT17" s="622"/>
      <c r="DU17" s="622"/>
      <c r="DV17" s="622"/>
      <c r="DW17" s="622"/>
      <c r="DX17" s="622"/>
      <c r="DY17" s="622"/>
      <c r="DZ17" s="622"/>
      <c r="EA17" s="622"/>
      <c r="EB17" s="622"/>
      <c r="EC17" s="658"/>
    </row>
    <row r="18" spans="2:133" ht="11.25" customHeight="1">
      <c r="B18" s="618" t="s">
        <v>273</v>
      </c>
      <c r="C18" s="619"/>
      <c r="D18" s="619"/>
      <c r="E18" s="619"/>
      <c r="F18" s="619"/>
      <c r="G18" s="619"/>
      <c r="H18" s="619"/>
      <c r="I18" s="619"/>
      <c r="J18" s="619"/>
      <c r="K18" s="619"/>
      <c r="L18" s="619"/>
      <c r="M18" s="619"/>
      <c r="N18" s="619"/>
      <c r="O18" s="619"/>
      <c r="P18" s="619"/>
      <c r="Q18" s="620"/>
      <c r="R18" s="621">
        <v>16000</v>
      </c>
      <c r="S18" s="622"/>
      <c r="T18" s="622"/>
      <c r="U18" s="622"/>
      <c r="V18" s="622"/>
      <c r="W18" s="622"/>
      <c r="X18" s="622"/>
      <c r="Y18" s="623"/>
      <c r="Z18" s="659">
        <v>0.2</v>
      </c>
      <c r="AA18" s="659"/>
      <c r="AB18" s="659"/>
      <c r="AC18" s="659"/>
      <c r="AD18" s="660">
        <v>16000</v>
      </c>
      <c r="AE18" s="660"/>
      <c r="AF18" s="660"/>
      <c r="AG18" s="660"/>
      <c r="AH18" s="660"/>
      <c r="AI18" s="660"/>
      <c r="AJ18" s="660"/>
      <c r="AK18" s="660"/>
      <c r="AL18" s="624">
        <v>0.3</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239</v>
      </c>
      <c r="BP18" s="659"/>
      <c r="BQ18" s="659"/>
      <c r="BR18" s="659"/>
      <c r="BS18" s="660" t="s">
        <v>239</v>
      </c>
      <c r="BT18" s="660"/>
      <c r="BU18" s="660"/>
      <c r="BV18" s="660"/>
      <c r="BW18" s="660"/>
      <c r="BX18" s="660"/>
      <c r="BY18" s="660"/>
      <c r="BZ18" s="660"/>
      <c r="CA18" s="660"/>
      <c r="CB18" s="698"/>
      <c r="CD18" s="618" t="s">
        <v>275</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59" t="s">
        <v>239</v>
      </c>
      <c r="DA18" s="659"/>
      <c r="DB18" s="659"/>
      <c r="DC18" s="659"/>
      <c r="DD18" s="627" t="s">
        <v>239</v>
      </c>
      <c r="DE18" s="622"/>
      <c r="DF18" s="622"/>
      <c r="DG18" s="622"/>
      <c r="DH18" s="622"/>
      <c r="DI18" s="622"/>
      <c r="DJ18" s="622"/>
      <c r="DK18" s="622"/>
      <c r="DL18" s="622"/>
      <c r="DM18" s="622"/>
      <c r="DN18" s="622"/>
      <c r="DO18" s="622"/>
      <c r="DP18" s="623"/>
      <c r="DQ18" s="627" t="s">
        <v>239</v>
      </c>
      <c r="DR18" s="622"/>
      <c r="DS18" s="622"/>
      <c r="DT18" s="622"/>
      <c r="DU18" s="622"/>
      <c r="DV18" s="622"/>
      <c r="DW18" s="622"/>
      <c r="DX18" s="622"/>
      <c r="DY18" s="622"/>
      <c r="DZ18" s="622"/>
      <c r="EA18" s="622"/>
      <c r="EB18" s="622"/>
      <c r="EC18" s="658"/>
    </row>
    <row r="19" spans="2:133" ht="11.25" customHeight="1">
      <c r="B19" s="618" t="s">
        <v>276</v>
      </c>
      <c r="C19" s="619"/>
      <c r="D19" s="619"/>
      <c r="E19" s="619"/>
      <c r="F19" s="619"/>
      <c r="G19" s="619"/>
      <c r="H19" s="619"/>
      <c r="I19" s="619"/>
      <c r="J19" s="619"/>
      <c r="K19" s="619"/>
      <c r="L19" s="619"/>
      <c r="M19" s="619"/>
      <c r="N19" s="619"/>
      <c r="O19" s="619"/>
      <c r="P19" s="619"/>
      <c r="Q19" s="620"/>
      <c r="R19" s="621">
        <v>16000</v>
      </c>
      <c r="S19" s="622"/>
      <c r="T19" s="622"/>
      <c r="U19" s="622"/>
      <c r="V19" s="622"/>
      <c r="W19" s="622"/>
      <c r="X19" s="622"/>
      <c r="Y19" s="623"/>
      <c r="Z19" s="659">
        <v>0.2</v>
      </c>
      <c r="AA19" s="659"/>
      <c r="AB19" s="659"/>
      <c r="AC19" s="659"/>
      <c r="AD19" s="660">
        <v>16000</v>
      </c>
      <c r="AE19" s="660"/>
      <c r="AF19" s="660"/>
      <c r="AG19" s="660"/>
      <c r="AH19" s="660"/>
      <c r="AI19" s="660"/>
      <c r="AJ19" s="660"/>
      <c r="AK19" s="660"/>
      <c r="AL19" s="624">
        <v>0.3</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t="s">
        <v>239</v>
      </c>
      <c r="BH19" s="622"/>
      <c r="BI19" s="622"/>
      <c r="BJ19" s="622"/>
      <c r="BK19" s="622"/>
      <c r="BL19" s="622"/>
      <c r="BM19" s="622"/>
      <c r="BN19" s="623"/>
      <c r="BO19" s="659" t="s">
        <v>239</v>
      </c>
      <c r="BP19" s="659"/>
      <c r="BQ19" s="659"/>
      <c r="BR19" s="659"/>
      <c r="BS19" s="660" t="s">
        <v>239</v>
      </c>
      <c r="BT19" s="660"/>
      <c r="BU19" s="660"/>
      <c r="BV19" s="660"/>
      <c r="BW19" s="660"/>
      <c r="BX19" s="660"/>
      <c r="BY19" s="660"/>
      <c r="BZ19" s="660"/>
      <c r="CA19" s="660"/>
      <c r="CB19" s="698"/>
      <c r="CD19" s="618" t="s">
        <v>278</v>
      </c>
      <c r="CE19" s="619"/>
      <c r="CF19" s="619"/>
      <c r="CG19" s="619"/>
      <c r="CH19" s="619"/>
      <c r="CI19" s="619"/>
      <c r="CJ19" s="619"/>
      <c r="CK19" s="619"/>
      <c r="CL19" s="619"/>
      <c r="CM19" s="619"/>
      <c r="CN19" s="619"/>
      <c r="CO19" s="619"/>
      <c r="CP19" s="619"/>
      <c r="CQ19" s="620"/>
      <c r="CR19" s="621" t="s">
        <v>189</v>
      </c>
      <c r="CS19" s="622"/>
      <c r="CT19" s="622"/>
      <c r="CU19" s="622"/>
      <c r="CV19" s="622"/>
      <c r="CW19" s="622"/>
      <c r="CX19" s="622"/>
      <c r="CY19" s="623"/>
      <c r="CZ19" s="659" t="s">
        <v>239</v>
      </c>
      <c r="DA19" s="659"/>
      <c r="DB19" s="659"/>
      <c r="DC19" s="659"/>
      <c r="DD19" s="627" t="s">
        <v>239</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58"/>
    </row>
    <row r="20" spans="2:133" ht="11.25" customHeight="1">
      <c r="B20" s="688" t="s">
        <v>279</v>
      </c>
      <c r="C20" s="689"/>
      <c r="D20" s="689"/>
      <c r="E20" s="689"/>
      <c r="F20" s="689"/>
      <c r="G20" s="689"/>
      <c r="H20" s="689"/>
      <c r="I20" s="689"/>
      <c r="J20" s="689"/>
      <c r="K20" s="689"/>
      <c r="L20" s="689"/>
      <c r="M20" s="689"/>
      <c r="N20" s="689"/>
      <c r="O20" s="689"/>
      <c r="P20" s="689"/>
      <c r="Q20" s="690"/>
      <c r="R20" s="621" t="s">
        <v>189</v>
      </c>
      <c r="S20" s="622"/>
      <c r="T20" s="622"/>
      <c r="U20" s="622"/>
      <c r="V20" s="622"/>
      <c r="W20" s="622"/>
      <c r="X20" s="622"/>
      <c r="Y20" s="623"/>
      <c r="Z20" s="659" t="s">
        <v>239</v>
      </c>
      <c r="AA20" s="659"/>
      <c r="AB20" s="659"/>
      <c r="AC20" s="659"/>
      <c r="AD20" s="660" t="s">
        <v>189</v>
      </c>
      <c r="AE20" s="660"/>
      <c r="AF20" s="660"/>
      <c r="AG20" s="660"/>
      <c r="AH20" s="660"/>
      <c r="AI20" s="660"/>
      <c r="AJ20" s="660"/>
      <c r="AK20" s="660"/>
      <c r="AL20" s="624" t="s">
        <v>239</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t="s">
        <v>239</v>
      </c>
      <c r="BH20" s="622"/>
      <c r="BI20" s="622"/>
      <c r="BJ20" s="622"/>
      <c r="BK20" s="622"/>
      <c r="BL20" s="622"/>
      <c r="BM20" s="622"/>
      <c r="BN20" s="623"/>
      <c r="BO20" s="659" t="s">
        <v>239</v>
      </c>
      <c r="BP20" s="659"/>
      <c r="BQ20" s="659"/>
      <c r="BR20" s="659"/>
      <c r="BS20" s="660" t="s">
        <v>239</v>
      </c>
      <c r="BT20" s="660"/>
      <c r="BU20" s="660"/>
      <c r="BV20" s="660"/>
      <c r="BW20" s="660"/>
      <c r="BX20" s="660"/>
      <c r="BY20" s="660"/>
      <c r="BZ20" s="660"/>
      <c r="CA20" s="660"/>
      <c r="CB20" s="698"/>
      <c r="CD20" s="618" t="s">
        <v>281</v>
      </c>
      <c r="CE20" s="619"/>
      <c r="CF20" s="619"/>
      <c r="CG20" s="619"/>
      <c r="CH20" s="619"/>
      <c r="CI20" s="619"/>
      <c r="CJ20" s="619"/>
      <c r="CK20" s="619"/>
      <c r="CL20" s="619"/>
      <c r="CM20" s="619"/>
      <c r="CN20" s="619"/>
      <c r="CO20" s="619"/>
      <c r="CP20" s="619"/>
      <c r="CQ20" s="620"/>
      <c r="CR20" s="621">
        <v>8819650</v>
      </c>
      <c r="CS20" s="622"/>
      <c r="CT20" s="622"/>
      <c r="CU20" s="622"/>
      <c r="CV20" s="622"/>
      <c r="CW20" s="622"/>
      <c r="CX20" s="622"/>
      <c r="CY20" s="623"/>
      <c r="CZ20" s="659">
        <v>100</v>
      </c>
      <c r="DA20" s="659"/>
      <c r="DB20" s="659"/>
      <c r="DC20" s="659"/>
      <c r="DD20" s="627">
        <v>344399</v>
      </c>
      <c r="DE20" s="622"/>
      <c r="DF20" s="622"/>
      <c r="DG20" s="622"/>
      <c r="DH20" s="622"/>
      <c r="DI20" s="622"/>
      <c r="DJ20" s="622"/>
      <c r="DK20" s="622"/>
      <c r="DL20" s="622"/>
      <c r="DM20" s="622"/>
      <c r="DN20" s="622"/>
      <c r="DO20" s="622"/>
      <c r="DP20" s="623"/>
      <c r="DQ20" s="627">
        <v>5291700</v>
      </c>
      <c r="DR20" s="622"/>
      <c r="DS20" s="622"/>
      <c r="DT20" s="622"/>
      <c r="DU20" s="622"/>
      <c r="DV20" s="622"/>
      <c r="DW20" s="622"/>
      <c r="DX20" s="622"/>
      <c r="DY20" s="622"/>
      <c r="DZ20" s="622"/>
      <c r="EA20" s="622"/>
      <c r="EB20" s="622"/>
      <c r="EC20" s="658"/>
    </row>
    <row r="21" spans="2:133" ht="11.25" customHeight="1">
      <c r="B21" s="618" t="s">
        <v>282</v>
      </c>
      <c r="C21" s="619"/>
      <c r="D21" s="619"/>
      <c r="E21" s="619"/>
      <c r="F21" s="619"/>
      <c r="G21" s="619"/>
      <c r="H21" s="619"/>
      <c r="I21" s="619"/>
      <c r="J21" s="619"/>
      <c r="K21" s="619"/>
      <c r="L21" s="619"/>
      <c r="M21" s="619"/>
      <c r="N21" s="619"/>
      <c r="O21" s="619"/>
      <c r="P21" s="619"/>
      <c r="Q21" s="620"/>
      <c r="R21" s="621">
        <v>1514619</v>
      </c>
      <c r="S21" s="622"/>
      <c r="T21" s="622"/>
      <c r="U21" s="622"/>
      <c r="V21" s="622"/>
      <c r="W21" s="622"/>
      <c r="X21" s="622"/>
      <c r="Y21" s="623"/>
      <c r="Z21" s="659">
        <v>16.399999999999999</v>
      </c>
      <c r="AA21" s="659"/>
      <c r="AB21" s="659"/>
      <c r="AC21" s="659"/>
      <c r="AD21" s="660">
        <v>1414439</v>
      </c>
      <c r="AE21" s="660"/>
      <c r="AF21" s="660"/>
      <c r="AG21" s="660"/>
      <c r="AH21" s="660"/>
      <c r="AI21" s="660"/>
      <c r="AJ21" s="660"/>
      <c r="AK21" s="660"/>
      <c r="AL21" s="624">
        <v>28.6</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t="s">
        <v>189</v>
      </c>
      <c r="BH21" s="622"/>
      <c r="BI21" s="622"/>
      <c r="BJ21" s="622"/>
      <c r="BK21" s="622"/>
      <c r="BL21" s="622"/>
      <c r="BM21" s="622"/>
      <c r="BN21" s="623"/>
      <c r="BO21" s="659" t="s">
        <v>239</v>
      </c>
      <c r="BP21" s="659"/>
      <c r="BQ21" s="659"/>
      <c r="BR21" s="659"/>
      <c r="BS21" s="660" t="s">
        <v>239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284</v>
      </c>
      <c r="C22" s="619"/>
      <c r="D22" s="619"/>
      <c r="E22" s="619"/>
      <c r="F22" s="619"/>
      <c r="G22" s="619"/>
      <c r="H22" s="619"/>
      <c r="I22" s="619"/>
      <c r="J22" s="619"/>
      <c r="K22" s="619"/>
      <c r="L22" s="619"/>
      <c r="M22" s="619"/>
      <c r="N22" s="619"/>
      <c r="O22" s="619"/>
      <c r="P22" s="619"/>
      <c r="Q22" s="620"/>
      <c r="R22" s="621">
        <v>1414439</v>
      </c>
      <c r="S22" s="622"/>
      <c r="T22" s="622"/>
      <c r="U22" s="622"/>
      <c r="V22" s="622"/>
      <c r="W22" s="622"/>
      <c r="X22" s="622"/>
      <c r="Y22" s="623"/>
      <c r="Z22" s="659">
        <v>15.3</v>
      </c>
      <c r="AA22" s="659"/>
      <c r="AB22" s="659"/>
      <c r="AC22" s="659"/>
      <c r="AD22" s="660">
        <v>1414439</v>
      </c>
      <c r="AE22" s="660"/>
      <c r="AF22" s="660"/>
      <c r="AG22" s="660"/>
      <c r="AH22" s="660"/>
      <c r="AI22" s="660"/>
      <c r="AJ22" s="660"/>
      <c r="AK22" s="660"/>
      <c r="AL22" s="624">
        <v>28.6</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189</v>
      </c>
      <c r="BH22" s="622"/>
      <c r="BI22" s="622"/>
      <c r="BJ22" s="622"/>
      <c r="BK22" s="622"/>
      <c r="BL22" s="622"/>
      <c r="BM22" s="622"/>
      <c r="BN22" s="623"/>
      <c r="BO22" s="659" t="s">
        <v>239</v>
      </c>
      <c r="BP22" s="659"/>
      <c r="BQ22" s="659"/>
      <c r="BR22" s="659"/>
      <c r="BS22" s="660" t="s">
        <v>239</v>
      </c>
      <c r="BT22" s="660"/>
      <c r="BU22" s="660"/>
      <c r="BV22" s="660"/>
      <c r="BW22" s="660"/>
      <c r="BX22" s="660"/>
      <c r="BY22" s="660"/>
      <c r="BZ22" s="660"/>
      <c r="CA22" s="660"/>
      <c r="CB22" s="698"/>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287</v>
      </c>
      <c r="C23" s="619"/>
      <c r="D23" s="619"/>
      <c r="E23" s="619"/>
      <c r="F23" s="619"/>
      <c r="G23" s="619"/>
      <c r="H23" s="619"/>
      <c r="I23" s="619"/>
      <c r="J23" s="619"/>
      <c r="K23" s="619"/>
      <c r="L23" s="619"/>
      <c r="M23" s="619"/>
      <c r="N23" s="619"/>
      <c r="O23" s="619"/>
      <c r="P23" s="619"/>
      <c r="Q23" s="620"/>
      <c r="R23" s="621">
        <v>100180</v>
      </c>
      <c r="S23" s="622"/>
      <c r="T23" s="622"/>
      <c r="U23" s="622"/>
      <c r="V23" s="622"/>
      <c r="W23" s="622"/>
      <c r="X23" s="622"/>
      <c r="Y23" s="623"/>
      <c r="Z23" s="659">
        <v>1.1000000000000001</v>
      </c>
      <c r="AA23" s="659"/>
      <c r="AB23" s="659"/>
      <c r="AC23" s="659"/>
      <c r="AD23" s="660" t="s">
        <v>189</v>
      </c>
      <c r="AE23" s="660"/>
      <c r="AF23" s="660"/>
      <c r="AG23" s="660"/>
      <c r="AH23" s="660"/>
      <c r="AI23" s="660"/>
      <c r="AJ23" s="660"/>
      <c r="AK23" s="660"/>
      <c r="AL23" s="624" t="s">
        <v>239</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239</v>
      </c>
      <c r="BH23" s="622"/>
      <c r="BI23" s="622"/>
      <c r="BJ23" s="622"/>
      <c r="BK23" s="622"/>
      <c r="BL23" s="622"/>
      <c r="BM23" s="622"/>
      <c r="BN23" s="623"/>
      <c r="BO23" s="659" t="s">
        <v>239</v>
      </c>
      <c r="BP23" s="659"/>
      <c r="BQ23" s="659"/>
      <c r="BR23" s="659"/>
      <c r="BS23" s="660" t="s">
        <v>239</v>
      </c>
      <c r="BT23" s="660"/>
      <c r="BU23" s="660"/>
      <c r="BV23" s="660"/>
      <c r="BW23" s="660"/>
      <c r="BX23" s="660"/>
      <c r="BY23" s="660"/>
      <c r="BZ23" s="660"/>
      <c r="CA23" s="660"/>
      <c r="CB23" s="698"/>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c r="B24" s="618" t="s">
        <v>294</v>
      </c>
      <c r="C24" s="619"/>
      <c r="D24" s="619"/>
      <c r="E24" s="619"/>
      <c r="F24" s="619"/>
      <c r="G24" s="619"/>
      <c r="H24" s="619"/>
      <c r="I24" s="619"/>
      <c r="J24" s="619"/>
      <c r="K24" s="619"/>
      <c r="L24" s="619"/>
      <c r="M24" s="619"/>
      <c r="N24" s="619"/>
      <c r="O24" s="619"/>
      <c r="P24" s="619"/>
      <c r="Q24" s="620"/>
      <c r="R24" s="621" t="s">
        <v>239</v>
      </c>
      <c r="S24" s="622"/>
      <c r="T24" s="622"/>
      <c r="U24" s="622"/>
      <c r="V24" s="622"/>
      <c r="W24" s="622"/>
      <c r="X24" s="622"/>
      <c r="Y24" s="623"/>
      <c r="Z24" s="659" t="s">
        <v>239</v>
      </c>
      <c r="AA24" s="659"/>
      <c r="AB24" s="659"/>
      <c r="AC24" s="659"/>
      <c r="AD24" s="660" t="s">
        <v>239</v>
      </c>
      <c r="AE24" s="660"/>
      <c r="AF24" s="660"/>
      <c r="AG24" s="660"/>
      <c r="AH24" s="660"/>
      <c r="AI24" s="660"/>
      <c r="AJ24" s="660"/>
      <c r="AK24" s="660"/>
      <c r="AL24" s="624" t="s">
        <v>239</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239</v>
      </c>
      <c r="BH24" s="622"/>
      <c r="BI24" s="622"/>
      <c r="BJ24" s="622"/>
      <c r="BK24" s="622"/>
      <c r="BL24" s="622"/>
      <c r="BM24" s="622"/>
      <c r="BN24" s="623"/>
      <c r="BO24" s="659" t="s">
        <v>239</v>
      </c>
      <c r="BP24" s="659"/>
      <c r="BQ24" s="659"/>
      <c r="BR24" s="659"/>
      <c r="BS24" s="660" t="s">
        <v>239</v>
      </c>
      <c r="BT24" s="660"/>
      <c r="BU24" s="660"/>
      <c r="BV24" s="660"/>
      <c r="BW24" s="660"/>
      <c r="BX24" s="660"/>
      <c r="BY24" s="660"/>
      <c r="BZ24" s="660"/>
      <c r="CA24" s="660"/>
      <c r="CB24" s="698"/>
      <c r="CD24" s="679" t="s">
        <v>296</v>
      </c>
      <c r="CE24" s="680"/>
      <c r="CF24" s="680"/>
      <c r="CG24" s="680"/>
      <c r="CH24" s="680"/>
      <c r="CI24" s="680"/>
      <c r="CJ24" s="680"/>
      <c r="CK24" s="680"/>
      <c r="CL24" s="680"/>
      <c r="CM24" s="680"/>
      <c r="CN24" s="680"/>
      <c r="CO24" s="680"/>
      <c r="CP24" s="680"/>
      <c r="CQ24" s="681"/>
      <c r="CR24" s="676">
        <v>3866577</v>
      </c>
      <c r="CS24" s="677"/>
      <c r="CT24" s="677"/>
      <c r="CU24" s="677"/>
      <c r="CV24" s="677"/>
      <c r="CW24" s="677"/>
      <c r="CX24" s="677"/>
      <c r="CY24" s="702"/>
      <c r="CZ24" s="703">
        <v>43.8</v>
      </c>
      <c r="DA24" s="685"/>
      <c r="DB24" s="685"/>
      <c r="DC24" s="705"/>
      <c r="DD24" s="701">
        <v>2209259</v>
      </c>
      <c r="DE24" s="677"/>
      <c r="DF24" s="677"/>
      <c r="DG24" s="677"/>
      <c r="DH24" s="677"/>
      <c r="DI24" s="677"/>
      <c r="DJ24" s="677"/>
      <c r="DK24" s="702"/>
      <c r="DL24" s="701">
        <v>1966116</v>
      </c>
      <c r="DM24" s="677"/>
      <c r="DN24" s="677"/>
      <c r="DO24" s="677"/>
      <c r="DP24" s="677"/>
      <c r="DQ24" s="677"/>
      <c r="DR24" s="677"/>
      <c r="DS24" s="677"/>
      <c r="DT24" s="677"/>
      <c r="DU24" s="677"/>
      <c r="DV24" s="702"/>
      <c r="DW24" s="703">
        <v>39</v>
      </c>
      <c r="DX24" s="685"/>
      <c r="DY24" s="685"/>
      <c r="DZ24" s="685"/>
      <c r="EA24" s="685"/>
      <c r="EB24" s="685"/>
      <c r="EC24" s="704"/>
    </row>
    <row r="25" spans="2:133" ht="11.25" customHeight="1">
      <c r="B25" s="618" t="s">
        <v>297</v>
      </c>
      <c r="C25" s="619"/>
      <c r="D25" s="619"/>
      <c r="E25" s="619"/>
      <c r="F25" s="619"/>
      <c r="G25" s="619"/>
      <c r="H25" s="619"/>
      <c r="I25" s="619"/>
      <c r="J25" s="619"/>
      <c r="K25" s="619"/>
      <c r="L25" s="619"/>
      <c r="M25" s="619"/>
      <c r="N25" s="619"/>
      <c r="O25" s="619"/>
      <c r="P25" s="619"/>
      <c r="Q25" s="620"/>
      <c r="R25" s="621">
        <v>4712742</v>
      </c>
      <c r="S25" s="622"/>
      <c r="T25" s="622"/>
      <c r="U25" s="622"/>
      <c r="V25" s="622"/>
      <c r="W25" s="622"/>
      <c r="X25" s="622"/>
      <c r="Y25" s="623"/>
      <c r="Z25" s="659">
        <v>50.9</v>
      </c>
      <c r="AA25" s="659"/>
      <c r="AB25" s="659"/>
      <c r="AC25" s="659"/>
      <c r="AD25" s="660">
        <v>4612562</v>
      </c>
      <c r="AE25" s="660"/>
      <c r="AF25" s="660"/>
      <c r="AG25" s="660"/>
      <c r="AH25" s="660"/>
      <c r="AI25" s="660"/>
      <c r="AJ25" s="660"/>
      <c r="AK25" s="660"/>
      <c r="AL25" s="624">
        <v>93.4</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239</v>
      </c>
      <c r="BH25" s="622"/>
      <c r="BI25" s="622"/>
      <c r="BJ25" s="622"/>
      <c r="BK25" s="622"/>
      <c r="BL25" s="622"/>
      <c r="BM25" s="622"/>
      <c r="BN25" s="623"/>
      <c r="BO25" s="659" t="s">
        <v>239</v>
      </c>
      <c r="BP25" s="659"/>
      <c r="BQ25" s="659"/>
      <c r="BR25" s="659"/>
      <c r="BS25" s="660" t="s">
        <v>239</v>
      </c>
      <c r="BT25" s="660"/>
      <c r="BU25" s="660"/>
      <c r="BV25" s="660"/>
      <c r="BW25" s="660"/>
      <c r="BX25" s="660"/>
      <c r="BY25" s="660"/>
      <c r="BZ25" s="660"/>
      <c r="CA25" s="660"/>
      <c r="CB25" s="698"/>
      <c r="CD25" s="618" t="s">
        <v>299</v>
      </c>
      <c r="CE25" s="619"/>
      <c r="CF25" s="619"/>
      <c r="CG25" s="619"/>
      <c r="CH25" s="619"/>
      <c r="CI25" s="619"/>
      <c r="CJ25" s="619"/>
      <c r="CK25" s="619"/>
      <c r="CL25" s="619"/>
      <c r="CM25" s="619"/>
      <c r="CN25" s="619"/>
      <c r="CO25" s="619"/>
      <c r="CP25" s="619"/>
      <c r="CQ25" s="620"/>
      <c r="CR25" s="621">
        <v>1497397</v>
      </c>
      <c r="CS25" s="634"/>
      <c r="CT25" s="634"/>
      <c r="CU25" s="634"/>
      <c r="CV25" s="634"/>
      <c r="CW25" s="634"/>
      <c r="CX25" s="634"/>
      <c r="CY25" s="635"/>
      <c r="CZ25" s="624">
        <v>17</v>
      </c>
      <c r="DA25" s="636"/>
      <c r="DB25" s="636"/>
      <c r="DC25" s="637"/>
      <c r="DD25" s="627">
        <v>1252683</v>
      </c>
      <c r="DE25" s="634"/>
      <c r="DF25" s="634"/>
      <c r="DG25" s="634"/>
      <c r="DH25" s="634"/>
      <c r="DI25" s="634"/>
      <c r="DJ25" s="634"/>
      <c r="DK25" s="635"/>
      <c r="DL25" s="627">
        <v>1025096</v>
      </c>
      <c r="DM25" s="634"/>
      <c r="DN25" s="634"/>
      <c r="DO25" s="634"/>
      <c r="DP25" s="634"/>
      <c r="DQ25" s="634"/>
      <c r="DR25" s="634"/>
      <c r="DS25" s="634"/>
      <c r="DT25" s="634"/>
      <c r="DU25" s="634"/>
      <c r="DV25" s="635"/>
      <c r="DW25" s="624">
        <v>20.3</v>
      </c>
      <c r="DX25" s="636"/>
      <c r="DY25" s="636"/>
      <c r="DZ25" s="636"/>
      <c r="EA25" s="636"/>
      <c r="EB25" s="636"/>
      <c r="EC25" s="648"/>
    </row>
    <row r="26" spans="2:133" ht="11.25" customHeight="1">
      <c r="B26" s="618" t="s">
        <v>300</v>
      </c>
      <c r="C26" s="619"/>
      <c r="D26" s="619"/>
      <c r="E26" s="619"/>
      <c r="F26" s="619"/>
      <c r="G26" s="619"/>
      <c r="H26" s="619"/>
      <c r="I26" s="619"/>
      <c r="J26" s="619"/>
      <c r="K26" s="619"/>
      <c r="L26" s="619"/>
      <c r="M26" s="619"/>
      <c r="N26" s="619"/>
      <c r="O26" s="619"/>
      <c r="P26" s="619"/>
      <c r="Q26" s="620"/>
      <c r="R26" s="621">
        <v>2715</v>
      </c>
      <c r="S26" s="622"/>
      <c r="T26" s="622"/>
      <c r="U26" s="622"/>
      <c r="V26" s="622"/>
      <c r="W26" s="622"/>
      <c r="X26" s="622"/>
      <c r="Y26" s="623"/>
      <c r="Z26" s="659">
        <v>0</v>
      </c>
      <c r="AA26" s="659"/>
      <c r="AB26" s="659"/>
      <c r="AC26" s="659"/>
      <c r="AD26" s="660">
        <v>2715</v>
      </c>
      <c r="AE26" s="660"/>
      <c r="AF26" s="660"/>
      <c r="AG26" s="660"/>
      <c r="AH26" s="660"/>
      <c r="AI26" s="660"/>
      <c r="AJ26" s="660"/>
      <c r="AK26" s="660"/>
      <c r="AL26" s="624">
        <v>0.1</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59" t="s">
        <v>239</v>
      </c>
      <c r="BP26" s="659"/>
      <c r="BQ26" s="659"/>
      <c r="BR26" s="659"/>
      <c r="BS26" s="660" t="s">
        <v>239</v>
      </c>
      <c r="BT26" s="660"/>
      <c r="BU26" s="660"/>
      <c r="BV26" s="660"/>
      <c r="BW26" s="660"/>
      <c r="BX26" s="660"/>
      <c r="BY26" s="660"/>
      <c r="BZ26" s="660"/>
      <c r="CA26" s="660"/>
      <c r="CB26" s="698"/>
      <c r="CD26" s="618" t="s">
        <v>302</v>
      </c>
      <c r="CE26" s="619"/>
      <c r="CF26" s="619"/>
      <c r="CG26" s="619"/>
      <c r="CH26" s="619"/>
      <c r="CI26" s="619"/>
      <c r="CJ26" s="619"/>
      <c r="CK26" s="619"/>
      <c r="CL26" s="619"/>
      <c r="CM26" s="619"/>
      <c r="CN26" s="619"/>
      <c r="CO26" s="619"/>
      <c r="CP26" s="619"/>
      <c r="CQ26" s="620"/>
      <c r="CR26" s="621">
        <v>756430</v>
      </c>
      <c r="CS26" s="622"/>
      <c r="CT26" s="622"/>
      <c r="CU26" s="622"/>
      <c r="CV26" s="622"/>
      <c r="CW26" s="622"/>
      <c r="CX26" s="622"/>
      <c r="CY26" s="623"/>
      <c r="CZ26" s="624">
        <v>8.6</v>
      </c>
      <c r="DA26" s="636"/>
      <c r="DB26" s="636"/>
      <c r="DC26" s="637"/>
      <c r="DD26" s="627">
        <v>673006</v>
      </c>
      <c r="DE26" s="622"/>
      <c r="DF26" s="622"/>
      <c r="DG26" s="622"/>
      <c r="DH26" s="622"/>
      <c r="DI26" s="622"/>
      <c r="DJ26" s="622"/>
      <c r="DK26" s="623"/>
      <c r="DL26" s="627" t="s">
        <v>239</v>
      </c>
      <c r="DM26" s="622"/>
      <c r="DN26" s="622"/>
      <c r="DO26" s="622"/>
      <c r="DP26" s="622"/>
      <c r="DQ26" s="622"/>
      <c r="DR26" s="622"/>
      <c r="DS26" s="622"/>
      <c r="DT26" s="622"/>
      <c r="DU26" s="622"/>
      <c r="DV26" s="623"/>
      <c r="DW26" s="624" t="s">
        <v>239</v>
      </c>
      <c r="DX26" s="636"/>
      <c r="DY26" s="636"/>
      <c r="DZ26" s="636"/>
      <c r="EA26" s="636"/>
      <c r="EB26" s="636"/>
      <c r="EC26" s="648"/>
    </row>
    <row r="27" spans="2:133" ht="11.25" customHeight="1">
      <c r="B27" s="618" t="s">
        <v>303</v>
      </c>
      <c r="C27" s="619"/>
      <c r="D27" s="619"/>
      <c r="E27" s="619"/>
      <c r="F27" s="619"/>
      <c r="G27" s="619"/>
      <c r="H27" s="619"/>
      <c r="I27" s="619"/>
      <c r="J27" s="619"/>
      <c r="K27" s="619"/>
      <c r="L27" s="619"/>
      <c r="M27" s="619"/>
      <c r="N27" s="619"/>
      <c r="O27" s="619"/>
      <c r="P27" s="619"/>
      <c r="Q27" s="620"/>
      <c r="R27" s="621">
        <v>71756</v>
      </c>
      <c r="S27" s="622"/>
      <c r="T27" s="622"/>
      <c r="U27" s="622"/>
      <c r="V27" s="622"/>
      <c r="W27" s="622"/>
      <c r="X27" s="622"/>
      <c r="Y27" s="623"/>
      <c r="Z27" s="659">
        <v>0.8</v>
      </c>
      <c r="AA27" s="659"/>
      <c r="AB27" s="659"/>
      <c r="AC27" s="659"/>
      <c r="AD27" s="660" t="s">
        <v>239</v>
      </c>
      <c r="AE27" s="660"/>
      <c r="AF27" s="660"/>
      <c r="AG27" s="660"/>
      <c r="AH27" s="660"/>
      <c r="AI27" s="660"/>
      <c r="AJ27" s="660"/>
      <c r="AK27" s="660"/>
      <c r="AL27" s="624" t="s">
        <v>239</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2708215</v>
      </c>
      <c r="BH27" s="622"/>
      <c r="BI27" s="622"/>
      <c r="BJ27" s="622"/>
      <c r="BK27" s="622"/>
      <c r="BL27" s="622"/>
      <c r="BM27" s="622"/>
      <c r="BN27" s="623"/>
      <c r="BO27" s="659">
        <v>100</v>
      </c>
      <c r="BP27" s="659"/>
      <c r="BQ27" s="659"/>
      <c r="BR27" s="659"/>
      <c r="BS27" s="660" t="s">
        <v>239</v>
      </c>
      <c r="BT27" s="660"/>
      <c r="BU27" s="660"/>
      <c r="BV27" s="660"/>
      <c r="BW27" s="660"/>
      <c r="BX27" s="660"/>
      <c r="BY27" s="660"/>
      <c r="BZ27" s="660"/>
      <c r="CA27" s="660"/>
      <c r="CB27" s="698"/>
      <c r="CD27" s="618" t="s">
        <v>305</v>
      </c>
      <c r="CE27" s="619"/>
      <c r="CF27" s="619"/>
      <c r="CG27" s="619"/>
      <c r="CH27" s="619"/>
      <c r="CI27" s="619"/>
      <c r="CJ27" s="619"/>
      <c r="CK27" s="619"/>
      <c r="CL27" s="619"/>
      <c r="CM27" s="619"/>
      <c r="CN27" s="619"/>
      <c r="CO27" s="619"/>
      <c r="CP27" s="619"/>
      <c r="CQ27" s="620"/>
      <c r="CR27" s="621">
        <v>1927385</v>
      </c>
      <c r="CS27" s="634"/>
      <c r="CT27" s="634"/>
      <c r="CU27" s="634"/>
      <c r="CV27" s="634"/>
      <c r="CW27" s="634"/>
      <c r="CX27" s="634"/>
      <c r="CY27" s="635"/>
      <c r="CZ27" s="624">
        <v>21.9</v>
      </c>
      <c r="DA27" s="636"/>
      <c r="DB27" s="636"/>
      <c r="DC27" s="637"/>
      <c r="DD27" s="627">
        <v>514781</v>
      </c>
      <c r="DE27" s="634"/>
      <c r="DF27" s="634"/>
      <c r="DG27" s="634"/>
      <c r="DH27" s="634"/>
      <c r="DI27" s="634"/>
      <c r="DJ27" s="634"/>
      <c r="DK27" s="635"/>
      <c r="DL27" s="627">
        <v>499225</v>
      </c>
      <c r="DM27" s="634"/>
      <c r="DN27" s="634"/>
      <c r="DO27" s="634"/>
      <c r="DP27" s="634"/>
      <c r="DQ27" s="634"/>
      <c r="DR27" s="634"/>
      <c r="DS27" s="634"/>
      <c r="DT27" s="634"/>
      <c r="DU27" s="634"/>
      <c r="DV27" s="635"/>
      <c r="DW27" s="624">
        <v>9.9</v>
      </c>
      <c r="DX27" s="636"/>
      <c r="DY27" s="636"/>
      <c r="DZ27" s="636"/>
      <c r="EA27" s="636"/>
      <c r="EB27" s="636"/>
      <c r="EC27" s="648"/>
    </row>
    <row r="28" spans="2:133" ht="11.25" customHeight="1">
      <c r="B28" s="618" t="s">
        <v>306</v>
      </c>
      <c r="C28" s="619"/>
      <c r="D28" s="619"/>
      <c r="E28" s="619"/>
      <c r="F28" s="619"/>
      <c r="G28" s="619"/>
      <c r="H28" s="619"/>
      <c r="I28" s="619"/>
      <c r="J28" s="619"/>
      <c r="K28" s="619"/>
      <c r="L28" s="619"/>
      <c r="M28" s="619"/>
      <c r="N28" s="619"/>
      <c r="O28" s="619"/>
      <c r="P28" s="619"/>
      <c r="Q28" s="620"/>
      <c r="R28" s="621">
        <v>48839</v>
      </c>
      <c r="S28" s="622"/>
      <c r="T28" s="622"/>
      <c r="U28" s="622"/>
      <c r="V28" s="622"/>
      <c r="W28" s="622"/>
      <c r="X28" s="622"/>
      <c r="Y28" s="623"/>
      <c r="Z28" s="659">
        <v>0.5</v>
      </c>
      <c r="AA28" s="659"/>
      <c r="AB28" s="659"/>
      <c r="AC28" s="659"/>
      <c r="AD28" s="660" t="s">
        <v>239</v>
      </c>
      <c r="AE28" s="660"/>
      <c r="AF28" s="660"/>
      <c r="AG28" s="660"/>
      <c r="AH28" s="660"/>
      <c r="AI28" s="660"/>
      <c r="AJ28" s="660"/>
      <c r="AK28" s="660"/>
      <c r="AL28" s="624" t="s">
        <v>189</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441795</v>
      </c>
      <c r="CS28" s="622"/>
      <c r="CT28" s="622"/>
      <c r="CU28" s="622"/>
      <c r="CV28" s="622"/>
      <c r="CW28" s="622"/>
      <c r="CX28" s="622"/>
      <c r="CY28" s="623"/>
      <c r="CZ28" s="624">
        <v>5</v>
      </c>
      <c r="DA28" s="636"/>
      <c r="DB28" s="636"/>
      <c r="DC28" s="637"/>
      <c r="DD28" s="627">
        <v>441795</v>
      </c>
      <c r="DE28" s="622"/>
      <c r="DF28" s="622"/>
      <c r="DG28" s="622"/>
      <c r="DH28" s="622"/>
      <c r="DI28" s="622"/>
      <c r="DJ28" s="622"/>
      <c r="DK28" s="623"/>
      <c r="DL28" s="627">
        <v>441795</v>
      </c>
      <c r="DM28" s="622"/>
      <c r="DN28" s="622"/>
      <c r="DO28" s="622"/>
      <c r="DP28" s="622"/>
      <c r="DQ28" s="622"/>
      <c r="DR28" s="622"/>
      <c r="DS28" s="622"/>
      <c r="DT28" s="622"/>
      <c r="DU28" s="622"/>
      <c r="DV28" s="623"/>
      <c r="DW28" s="624">
        <v>8.8000000000000007</v>
      </c>
      <c r="DX28" s="636"/>
      <c r="DY28" s="636"/>
      <c r="DZ28" s="636"/>
      <c r="EA28" s="636"/>
      <c r="EB28" s="636"/>
      <c r="EC28" s="648"/>
    </row>
    <row r="29" spans="2:133" ht="11.25" customHeight="1">
      <c r="B29" s="618" t="s">
        <v>308</v>
      </c>
      <c r="C29" s="619"/>
      <c r="D29" s="619"/>
      <c r="E29" s="619"/>
      <c r="F29" s="619"/>
      <c r="G29" s="619"/>
      <c r="H29" s="619"/>
      <c r="I29" s="619"/>
      <c r="J29" s="619"/>
      <c r="K29" s="619"/>
      <c r="L29" s="619"/>
      <c r="M29" s="619"/>
      <c r="N29" s="619"/>
      <c r="O29" s="619"/>
      <c r="P29" s="619"/>
      <c r="Q29" s="620"/>
      <c r="R29" s="621">
        <v>29675</v>
      </c>
      <c r="S29" s="622"/>
      <c r="T29" s="622"/>
      <c r="U29" s="622"/>
      <c r="V29" s="622"/>
      <c r="W29" s="622"/>
      <c r="X29" s="622"/>
      <c r="Y29" s="623"/>
      <c r="Z29" s="659">
        <v>0.3</v>
      </c>
      <c r="AA29" s="659"/>
      <c r="AB29" s="659"/>
      <c r="AC29" s="659"/>
      <c r="AD29" s="660" t="s">
        <v>239</v>
      </c>
      <c r="AE29" s="660"/>
      <c r="AF29" s="660"/>
      <c r="AG29" s="660"/>
      <c r="AH29" s="660"/>
      <c r="AI29" s="660"/>
      <c r="AJ29" s="660"/>
      <c r="AK29" s="660"/>
      <c r="AL29" s="624" t="s">
        <v>239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309</v>
      </c>
      <c r="CE29" s="641"/>
      <c r="CF29" s="618" t="s">
        <v>310</v>
      </c>
      <c r="CG29" s="619"/>
      <c r="CH29" s="619"/>
      <c r="CI29" s="619"/>
      <c r="CJ29" s="619"/>
      <c r="CK29" s="619"/>
      <c r="CL29" s="619"/>
      <c r="CM29" s="619"/>
      <c r="CN29" s="619"/>
      <c r="CO29" s="619"/>
      <c r="CP29" s="619"/>
      <c r="CQ29" s="620"/>
      <c r="CR29" s="621">
        <v>441795</v>
      </c>
      <c r="CS29" s="634"/>
      <c r="CT29" s="634"/>
      <c r="CU29" s="634"/>
      <c r="CV29" s="634"/>
      <c r="CW29" s="634"/>
      <c r="CX29" s="634"/>
      <c r="CY29" s="635"/>
      <c r="CZ29" s="624">
        <v>5</v>
      </c>
      <c r="DA29" s="636"/>
      <c r="DB29" s="636"/>
      <c r="DC29" s="637"/>
      <c r="DD29" s="627">
        <v>441795</v>
      </c>
      <c r="DE29" s="634"/>
      <c r="DF29" s="634"/>
      <c r="DG29" s="634"/>
      <c r="DH29" s="634"/>
      <c r="DI29" s="634"/>
      <c r="DJ29" s="634"/>
      <c r="DK29" s="635"/>
      <c r="DL29" s="627">
        <v>441795</v>
      </c>
      <c r="DM29" s="634"/>
      <c r="DN29" s="634"/>
      <c r="DO29" s="634"/>
      <c r="DP29" s="634"/>
      <c r="DQ29" s="634"/>
      <c r="DR29" s="634"/>
      <c r="DS29" s="634"/>
      <c r="DT29" s="634"/>
      <c r="DU29" s="634"/>
      <c r="DV29" s="635"/>
      <c r="DW29" s="624">
        <v>8.8000000000000007</v>
      </c>
      <c r="DX29" s="636"/>
      <c r="DY29" s="636"/>
      <c r="DZ29" s="636"/>
      <c r="EA29" s="636"/>
      <c r="EB29" s="636"/>
      <c r="EC29" s="648"/>
    </row>
    <row r="30" spans="2:133" ht="11.25" customHeight="1">
      <c r="B30" s="618" t="s">
        <v>311</v>
      </c>
      <c r="C30" s="619"/>
      <c r="D30" s="619"/>
      <c r="E30" s="619"/>
      <c r="F30" s="619"/>
      <c r="G30" s="619"/>
      <c r="H30" s="619"/>
      <c r="I30" s="619"/>
      <c r="J30" s="619"/>
      <c r="K30" s="619"/>
      <c r="L30" s="619"/>
      <c r="M30" s="619"/>
      <c r="N30" s="619"/>
      <c r="O30" s="619"/>
      <c r="P30" s="619"/>
      <c r="Q30" s="620"/>
      <c r="R30" s="621">
        <v>1865149</v>
      </c>
      <c r="S30" s="622"/>
      <c r="T30" s="622"/>
      <c r="U30" s="622"/>
      <c r="V30" s="622"/>
      <c r="W30" s="622"/>
      <c r="X30" s="622"/>
      <c r="Y30" s="623"/>
      <c r="Z30" s="659">
        <v>20.2</v>
      </c>
      <c r="AA30" s="659"/>
      <c r="AB30" s="659"/>
      <c r="AC30" s="659"/>
      <c r="AD30" s="660" t="s">
        <v>239</v>
      </c>
      <c r="AE30" s="660"/>
      <c r="AF30" s="660"/>
      <c r="AG30" s="660"/>
      <c r="AH30" s="660"/>
      <c r="AI30" s="660"/>
      <c r="AJ30" s="660"/>
      <c r="AK30" s="660"/>
      <c r="AL30" s="624" t="s">
        <v>239</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422139</v>
      </c>
      <c r="CS30" s="622"/>
      <c r="CT30" s="622"/>
      <c r="CU30" s="622"/>
      <c r="CV30" s="622"/>
      <c r="CW30" s="622"/>
      <c r="CX30" s="622"/>
      <c r="CY30" s="623"/>
      <c r="CZ30" s="624">
        <v>4.8</v>
      </c>
      <c r="DA30" s="636"/>
      <c r="DB30" s="636"/>
      <c r="DC30" s="637"/>
      <c r="DD30" s="627">
        <v>422139</v>
      </c>
      <c r="DE30" s="622"/>
      <c r="DF30" s="622"/>
      <c r="DG30" s="622"/>
      <c r="DH30" s="622"/>
      <c r="DI30" s="622"/>
      <c r="DJ30" s="622"/>
      <c r="DK30" s="623"/>
      <c r="DL30" s="627">
        <v>422139</v>
      </c>
      <c r="DM30" s="622"/>
      <c r="DN30" s="622"/>
      <c r="DO30" s="622"/>
      <c r="DP30" s="622"/>
      <c r="DQ30" s="622"/>
      <c r="DR30" s="622"/>
      <c r="DS30" s="622"/>
      <c r="DT30" s="622"/>
      <c r="DU30" s="622"/>
      <c r="DV30" s="623"/>
      <c r="DW30" s="624">
        <v>8.4</v>
      </c>
      <c r="DX30" s="636"/>
      <c r="DY30" s="636"/>
      <c r="DZ30" s="636"/>
      <c r="EA30" s="636"/>
      <c r="EB30" s="636"/>
      <c r="EC30" s="648"/>
    </row>
    <row r="31" spans="2:133" ht="11.25" customHeight="1">
      <c r="B31" s="688" t="s">
        <v>315</v>
      </c>
      <c r="C31" s="689"/>
      <c r="D31" s="689"/>
      <c r="E31" s="689"/>
      <c r="F31" s="689"/>
      <c r="G31" s="689"/>
      <c r="H31" s="689"/>
      <c r="I31" s="689"/>
      <c r="J31" s="689"/>
      <c r="K31" s="689"/>
      <c r="L31" s="689"/>
      <c r="M31" s="689"/>
      <c r="N31" s="689"/>
      <c r="O31" s="689"/>
      <c r="P31" s="689"/>
      <c r="Q31" s="690"/>
      <c r="R31" s="621">
        <v>323805</v>
      </c>
      <c r="S31" s="622"/>
      <c r="T31" s="622"/>
      <c r="U31" s="622"/>
      <c r="V31" s="622"/>
      <c r="W31" s="622"/>
      <c r="X31" s="622"/>
      <c r="Y31" s="623"/>
      <c r="Z31" s="659">
        <v>3.5</v>
      </c>
      <c r="AA31" s="659"/>
      <c r="AB31" s="659"/>
      <c r="AC31" s="659"/>
      <c r="AD31" s="660">
        <v>323805</v>
      </c>
      <c r="AE31" s="660"/>
      <c r="AF31" s="660"/>
      <c r="AG31" s="660"/>
      <c r="AH31" s="660"/>
      <c r="AI31" s="660"/>
      <c r="AJ31" s="660"/>
      <c r="AK31" s="660"/>
      <c r="AL31" s="624">
        <v>6.6</v>
      </c>
      <c r="AM31" s="625"/>
      <c r="AN31" s="625"/>
      <c r="AO31" s="661"/>
      <c r="AP31" s="691" t="s">
        <v>316</v>
      </c>
      <c r="AQ31" s="692"/>
      <c r="AR31" s="692"/>
      <c r="AS31" s="692"/>
      <c r="AT31" s="693" t="s">
        <v>317</v>
      </c>
      <c r="AU31" s="218"/>
      <c r="AV31" s="218"/>
      <c r="AW31" s="218"/>
      <c r="AX31" s="679" t="s">
        <v>192</v>
      </c>
      <c r="AY31" s="680"/>
      <c r="AZ31" s="680"/>
      <c r="BA31" s="680"/>
      <c r="BB31" s="680"/>
      <c r="BC31" s="680"/>
      <c r="BD31" s="680"/>
      <c r="BE31" s="680"/>
      <c r="BF31" s="681"/>
      <c r="BG31" s="683">
        <v>98.7</v>
      </c>
      <c r="BH31" s="684"/>
      <c r="BI31" s="684"/>
      <c r="BJ31" s="684"/>
      <c r="BK31" s="684"/>
      <c r="BL31" s="684"/>
      <c r="BM31" s="685">
        <v>97.3</v>
      </c>
      <c r="BN31" s="684"/>
      <c r="BO31" s="684"/>
      <c r="BP31" s="684"/>
      <c r="BQ31" s="686"/>
      <c r="BR31" s="683">
        <v>99.1</v>
      </c>
      <c r="BS31" s="684"/>
      <c r="BT31" s="684"/>
      <c r="BU31" s="684"/>
      <c r="BV31" s="684"/>
      <c r="BW31" s="684"/>
      <c r="BX31" s="685">
        <v>97.7</v>
      </c>
      <c r="BY31" s="684"/>
      <c r="BZ31" s="684"/>
      <c r="CA31" s="684"/>
      <c r="CB31" s="686"/>
      <c r="CD31" s="642"/>
      <c r="CE31" s="643"/>
      <c r="CF31" s="618" t="s">
        <v>318</v>
      </c>
      <c r="CG31" s="619"/>
      <c r="CH31" s="619"/>
      <c r="CI31" s="619"/>
      <c r="CJ31" s="619"/>
      <c r="CK31" s="619"/>
      <c r="CL31" s="619"/>
      <c r="CM31" s="619"/>
      <c r="CN31" s="619"/>
      <c r="CO31" s="619"/>
      <c r="CP31" s="619"/>
      <c r="CQ31" s="620"/>
      <c r="CR31" s="621">
        <v>19656</v>
      </c>
      <c r="CS31" s="634"/>
      <c r="CT31" s="634"/>
      <c r="CU31" s="634"/>
      <c r="CV31" s="634"/>
      <c r="CW31" s="634"/>
      <c r="CX31" s="634"/>
      <c r="CY31" s="635"/>
      <c r="CZ31" s="624">
        <v>0.2</v>
      </c>
      <c r="DA31" s="636"/>
      <c r="DB31" s="636"/>
      <c r="DC31" s="637"/>
      <c r="DD31" s="627">
        <v>19656</v>
      </c>
      <c r="DE31" s="634"/>
      <c r="DF31" s="634"/>
      <c r="DG31" s="634"/>
      <c r="DH31" s="634"/>
      <c r="DI31" s="634"/>
      <c r="DJ31" s="634"/>
      <c r="DK31" s="635"/>
      <c r="DL31" s="627">
        <v>19656</v>
      </c>
      <c r="DM31" s="634"/>
      <c r="DN31" s="634"/>
      <c r="DO31" s="634"/>
      <c r="DP31" s="634"/>
      <c r="DQ31" s="634"/>
      <c r="DR31" s="634"/>
      <c r="DS31" s="634"/>
      <c r="DT31" s="634"/>
      <c r="DU31" s="634"/>
      <c r="DV31" s="635"/>
      <c r="DW31" s="624">
        <v>0.4</v>
      </c>
      <c r="DX31" s="636"/>
      <c r="DY31" s="636"/>
      <c r="DZ31" s="636"/>
      <c r="EA31" s="636"/>
      <c r="EB31" s="636"/>
      <c r="EC31" s="648"/>
    </row>
    <row r="32" spans="2:133" ht="11.25" customHeight="1">
      <c r="B32" s="618" t="s">
        <v>319</v>
      </c>
      <c r="C32" s="619"/>
      <c r="D32" s="619"/>
      <c r="E32" s="619"/>
      <c r="F32" s="619"/>
      <c r="G32" s="619"/>
      <c r="H32" s="619"/>
      <c r="I32" s="619"/>
      <c r="J32" s="619"/>
      <c r="K32" s="619"/>
      <c r="L32" s="619"/>
      <c r="M32" s="619"/>
      <c r="N32" s="619"/>
      <c r="O32" s="619"/>
      <c r="P32" s="619"/>
      <c r="Q32" s="620"/>
      <c r="R32" s="621">
        <v>957317</v>
      </c>
      <c r="S32" s="622"/>
      <c r="T32" s="622"/>
      <c r="U32" s="622"/>
      <c r="V32" s="622"/>
      <c r="W32" s="622"/>
      <c r="X32" s="622"/>
      <c r="Y32" s="623"/>
      <c r="Z32" s="659">
        <v>10.3</v>
      </c>
      <c r="AA32" s="659"/>
      <c r="AB32" s="659"/>
      <c r="AC32" s="659"/>
      <c r="AD32" s="660" t="s">
        <v>239</v>
      </c>
      <c r="AE32" s="660"/>
      <c r="AF32" s="660"/>
      <c r="AG32" s="660"/>
      <c r="AH32" s="660"/>
      <c r="AI32" s="660"/>
      <c r="AJ32" s="660"/>
      <c r="AK32" s="660"/>
      <c r="AL32" s="624" t="s">
        <v>239</v>
      </c>
      <c r="AM32" s="625"/>
      <c r="AN32" s="625"/>
      <c r="AO32" s="661"/>
      <c r="AP32" s="662"/>
      <c r="AQ32" s="663"/>
      <c r="AR32" s="663"/>
      <c r="AS32" s="663"/>
      <c r="AT32" s="694"/>
      <c r="AU32" s="214" t="s">
        <v>320</v>
      </c>
      <c r="AX32" s="618" t="s">
        <v>321</v>
      </c>
      <c r="AY32" s="619"/>
      <c r="AZ32" s="619"/>
      <c r="BA32" s="619"/>
      <c r="BB32" s="619"/>
      <c r="BC32" s="619"/>
      <c r="BD32" s="619"/>
      <c r="BE32" s="619"/>
      <c r="BF32" s="620"/>
      <c r="BG32" s="687">
        <v>98.5</v>
      </c>
      <c r="BH32" s="634"/>
      <c r="BI32" s="634"/>
      <c r="BJ32" s="634"/>
      <c r="BK32" s="634"/>
      <c r="BL32" s="634"/>
      <c r="BM32" s="625">
        <v>96.8</v>
      </c>
      <c r="BN32" s="634"/>
      <c r="BO32" s="634"/>
      <c r="BP32" s="634"/>
      <c r="BQ32" s="657"/>
      <c r="BR32" s="687">
        <v>98.9</v>
      </c>
      <c r="BS32" s="634"/>
      <c r="BT32" s="634"/>
      <c r="BU32" s="634"/>
      <c r="BV32" s="634"/>
      <c r="BW32" s="634"/>
      <c r="BX32" s="625">
        <v>97.1</v>
      </c>
      <c r="BY32" s="634"/>
      <c r="BZ32" s="634"/>
      <c r="CA32" s="634"/>
      <c r="CB32" s="657"/>
      <c r="CD32" s="644"/>
      <c r="CE32" s="645"/>
      <c r="CF32" s="618" t="s">
        <v>322</v>
      </c>
      <c r="CG32" s="619"/>
      <c r="CH32" s="619"/>
      <c r="CI32" s="619"/>
      <c r="CJ32" s="619"/>
      <c r="CK32" s="619"/>
      <c r="CL32" s="619"/>
      <c r="CM32" s="619"/>
      <c r="CN32" s="619"/>
      <c r="CO32" s="619"/>
      <c r="CP32" s="619"/>
      <c r="CQ32" s="620"/>
      <c r="CR32" s="621" t="s">
        <v>239</v>
      </c>
      <c r="CS32" s="622"/>
      <c r="CT32" s="622"/>
      <c r="CU32" s="622"/>
      <c r="CV32" s="622"/>
      <c r="CW32" s="622"/>
      <c r="CX32" s="622"/>
      <c r="CY32" s="623"/>
      <c r="CZ32" s="624" t="s">
        <v>239</v>
      </c>
      <c r="DA32" s="636"/>
      <c r="DB32" s="636"/>
      <c r="DC32" s="637"/>
      <c r="DD32" s="627" t="s">
        <v>239</v>
      </c>
      <c r="DE32" s="622"/>
      <c r="DF32" s="622"/>
      <c r="DG32" s="622"/>
      <c r="DH32" s="622"/>
      <c r="DI32" s="622"/>
      <c r="DJ32" s="622"/>
      <c r="DK32" s="623"/>
      <c r="DL32" s="627" t="s">
        <v>239</v>
      </c>
      <c r="DM32" s="622"/>
      <c r="DN32" s="622"/>
      <c r="DO32" s="622"/>
      <c r="DP32" s="622"/>
      <c r="DQ32" s="622"/>
      <c r="DR32" s="622"/>
      <c r="DS32" s="622"/>
      <c r="DT32" s="622"/>
      <c r="DU32" s="622"/>
      <c r="DV32" s="623"/>
      <c r="DW32" s="624" t="s">
        <v>239</v>
      </c>
      <c r="DX32" s="636"/>
      <c r="DY32" s="636"/>
      <c r="DZ32" s="636"/>
      <c r="EA32" s="636"/>
      <c r="EB32" s="636"/>
      <c r="EC32" s="648"/>
    </row>
    <row r="33" spans="2:133" ht="11.25" customHeight="1">
      <c r="B33" s="618" t="s">
        <v>323</v>
      </c>
      <c r="C33" s="619"/>
      <c r="D33" s="619"/>
      <c r="E33" s="619"/>
      <c r="F33" s="619"/>
      <c r="G33" s="619"/>
      <c r="H33" s="619"/>
      <c r="I33" s="619"/>
      <c r="J33" s="619"/>
      <c r="K33" s="619"/>
      <c r="L33" s="619"/>
      <c r="M33" s="619"/>
      <c r="N33" s="619"/>
      <c r="O33" s="619"/>
      <c r="P33" s="619"/>
      <c r="Q33" s="620"/>
      <c r="R33" s="621">
        <v>60585</v>
      </c>
      <c r="S33" s="622"/>
      <c r="T33" s="622"/>
      <c r="U33" s="622"/>
      <c r="V33" s="622"/>
      <c r="W33" s="622"/>
      <c r="X33" s="622"/>
      <c r="Y33" s="623"/>
      <c r="Z33" s="659">
        <v>0.7</v>
      </c>
      <c r="AA33" s="659"/>
      <c r="AB33" s="659"/>
      <c r="AC33" s="659"/>
      <c r="AD33" s="660" t="s">
        <v>239</v>
      </c>
      <c r="AE33" s="660"/>
      <c r="AF33" s="660"/>
      <c r="AG33" s="660"/>
      <c r="AH33" s="660"/>
      <c r="AI33" s="660"/>
      <c r="AJ33" s="660"/>
      <c r="AK33" s="660"/>
      <c r="AL33" s="624" t="s">
        <v>239</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98.9</v>
      </c>
      <c r="BH33" s="606"/>
      <c r="BI33" s="606"/>
      <c r="BJ33" s="606"/>
      <c r="BK33" s="606"/>
      <c r="BL33" s="606"/>
      <c r="BM33" s="652">
        <v>97.5</v>
      </c>
      <c r="BN33" s="606"/>
      <c r="BO33" s="606"/>
      <c r="BP33" s="606"/>
      <c r="BQ33" s="669"/>
      <c r="BR33" s="682">
        <v>99.2</v>
      </c>
      <c r="BS33" s="606"/>
      <c r="BT33" s="606"/>
      <c r="BU33" s="606"/>
      <c r="BV33" s="606"/>
      <c r="BW33" s="606"/>
      <c r="BX33" s="652">
        <v>98</v>
      </c>
      <c r="BY33" s="606"/>
      <c r="BZ33" s="606"/>
      <c r="CA33" s="606"/>
      <c r="CB33" s="669"/>
      <c r="CD33" s="618" t="s">
        <v>325</v>
      </c>
      <c r="CE33" s="619"/>
      <c r="CF33" s="619"/>
      <c r="CG33" s="619"/>
      <c r="CH33" s="619"/>
      <c r="CI33" s="619"/>
      <c r="CJ33" s="619"/>
      <c r="CK33" s="619"/>
      <c r="CL33" s="619"/>
      <c r="CM33" s="619"/>
      <c r="CN33" s="619"/>
      <c r="CO33" s="619"/>
      <c r="CP33" s="619"/>
      <c r="CQ33" s="620"/>
      <c r="CR33" s="621">
        <v>4608674</v>
      </c>
      <c r="CS33" s="634"/>
      <c r="CT33" s="634"/>
      <c r="CU33" s="634"/>
      <c r="CV33" s="634"/>
      <c r="CW33" s="634"/>
      <c r="CX33" s="634"/>
      <c r="CY33" s="635"/>
      <c r="CZ33" s="624">
        <v>52.3</v>
      </c>
      <c r="DA33" s="636"/>
      <c r="DB33" s="636"/>
      <c r="DC33" s="637"/>
      <c r="DD33" s="627">
        <v>3022266</v>
      </c>
      <c r="DE33" s="634"/>
      <c r="DF33" s="634"/>
      <c r="DG33" s="634"/>
      <c r="DH33" s="634"/>
      <c r="DI33" s="634"/>
      <c r="DJ33" s="634"/>
      <c r="DK33" s="635"/>
      <c r="DL33" s="627">
        <v>2115305</v>
      </c>
      <c r="DM33" s="634"/>
      <c r="DN33" s="634"/>
      <c r="DO33" s="634"/>
      <c r="DP33" s="634"/>
      <c r="DQ33" s="634"/>
      <c r="DR33" s="634"/>
      <c r="DS33" s="634"/>
      <c r="DT33" s="634"/>
      <c r="DU33" s="634"/>
      <c r="DV33" s="635"/>
      <c r="DW33" s="624">
        <v>42</v>
      </c>
      <c r="DX33" s="636"/>
      <c r="DY33" s="636"/>
      <c r="DZ33" s="636"/>
      <c r="EA33" s="636"/>
      <c r="EB33" s="636"/>
      <c r="EC33" s="648"/>
    </row>
    <row r="34" spans="2:133" ht="11.25" customHeight="1">
      <c r="B34" s="618" t="s">
        <v>326</v>
      </c>
      <c r="C34" s="619"/>
      <c r="D34" s="619"/>
      <c r="E34" s="619"/>
      <c r="F34" s="619"/>
      <c r="G34" s="619"/>
      <c r="H34" s="619"/>
      <c r="I34" s="619"/>
      <c r="J34" s="619"/>
      <c r="K34" s="619"/>
      <c r="L34" s="619"/>
      <c r="M34" s="619"/>
      <c r="N34" s="619"/>
      <c r="O34" s="619"/>
      <c r="P34" s="619"/>
      <c r="Q34" s="620"/>
      <c r="R34" s="621">
        <v>236246</v>
      </c>
      <c r="S34" s="622"/>
      <c r="T34" s="622"/>
      <c r="U34" s="622"/>
      <c r="V34" s="622"/>
      <c r="W34" s="622"/>
      <c r="X34" s="622"/>
      <c r="Y34" s="623"/>
      <c r="Z34" s="659">
        <v>2.6</v>
      </c>
      <c r="AA34" s="659"/>
      <c r="AB34" s="659"/>
      <c r="AC34" s="659"/>
      <c r="AD34" s="660" t="s">
        <v>239</v>
      </c>
      <c r="AE34" s="660"/>
      <c r="AF34" s="660"/>
      <c r="AG34" s="660"/>
      <c r="AH34" s="660"/>
      <c r="AI34" s="660"/>
      <c r="AJ34" s="660"/>
      <c r="AK34" s="660"/>
      <c r="AL34" s="624" t="s">
        <v>239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1634799</v>
      </c>
      <c r="CS34" s="622"/>
      <c r="CT34" s="622"/>
      <c r="CU34" s="622"/>
      <c r="CV34" s="622"/>
      <c r="CW34" s="622"/>
      <c r="CX34" s="622"/>
      <c r="CY34" s="623"/>
      <c r="CZ34" s="624">
        <v>18.5</v>
      </c>
      <c r="DA34" s="636"/>
      <c r="DB34" s="636"/>
      <c r="DC34" s="637"/>
      <c r="DD34" s="627">
        <v>988868</v>
      </c>
      <c r="DE34" s="622"/>
      <c r="DF34" s="622"/>
      <c r="DG34" s="622"/>
      <c r="DH34" s="622"/>
      <c r="DI34" s="622"/>
      <c r="DJ34" s="622"/>
      <c r="DK34" s="623"/>
      <c r="DL34" s="627">
        <v>793611</v>
      </c>
      <c r="DM34" s="622"/>
      <c r="DN34" s="622"/>
      <c r="DO34" s="622"/>
      <c r="DP34" s="622"/>
      <c r="DQ34" s="622"/>
      <c r="DR34" s="622"/>
      <c r="DS34" s="622"/>
      <c r="DT34" s="622"/>
      <c r="DU34" s="622"/>
      <c r="DV34" s="623"/>
      <c r="DW34" s="624">
        <v>15.7</v>
      </c>
      <c r="DX34" s="636"/>
      <c r="DY34" s="636"/>
      <c r="DZ34" s="636"/>
      <c r="EA34" s="636"/>
      <c r="EB34" s="636"/>
      <c r="EC34" s="648"/>
    </row>
    <row r="35" spans="2:133" ht="11.25" customHeight="1">
      <c r="B35" s="618" t="s">
        <v>328</v>
      </c>
      <c r="C35" s="619"/>
      <c r="D35" s="619"/>
      <c r="E35" s="619"/>
      <c r="F35" s="619"/>
      <c r="G35" s="619"/>
      <c r="H35" s="619"/>
      <c r="I35" s="619"/>
      <c r="J35" s="619"/>
      <c r="K35" s="619"/>
      <c r="L35" s="619"/>
      <c r="M35" s="619"/>
      <c r="N35" s="619"/>
      <c r="O35" s="619"/>
      <c r="P35" s="619"/>
      <c r="Q35" s="620"/>
      <c r="R35" s="621">
        <v>294945</v>
      </c>
      <c r="S35" s="622"/>
      <c r="T35" s="622"/>
      <c r="U35" s="622"/>
      <c r="V35" s="622"/>
      <c r="W35" s="622"/>
      <c r="X35" s="622"/>
      <c r="Y35" s="623"/>
      <c r="Z35" s="659">
        <v>3.2</v>
      </c>
      <c r="AA35" s="659"/>
      <c r="AB35" s="659"/>
      <c r="AC35" s="659"/>
      <c r="AD35" s="660" t="s">
        <v>239</v>
      </c>
      <c r="AE35" s="660"/>
      <c r="AF35" s="660"/>
      <c r="AG35" s="660"/>
      <c r="AH35" s="660"/>
      <c r="AI35" s="660"/>
      <c r="AJ35" s="660"/>
      <c r="AK35" s="660"/>
      <c r="AL35" s="624" t="s">
        <v>239</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42242</v>
      </c>
      <c r="CS35" s="634"/>
      <c r="CT35" s="634"/>
      <c r="CU35" s="634"/>
      <c r="CV35" s="634"/>
      <c r="CW35" s="634"/>
      <c r="CX35" s="634"/>
      <c r="CY35" s="635"/>
      <c r="CZ35" s="624">
        <v>0.5</v>
      </c>
      <c r="DA35" s="636"/>
      <c r="DB35" s="636"/>
      <c r="DC35" s="637"/>
      <c r="DD35" s="627">
        <v>37828</v>
      </c>
      <c r="DE35" s="634"/>
      <c r="DF35" s="634"/>
      <c r="DG35" s="634"/>
      <c r="DH35" s="634"/>
      <c r="DI35" s="634"/>
      <c r="DJ35" s="634"/>
      <c r="DK35" s="635"/>
      <c r="DL35" s="627">
        <v>27876</v>
      </c>
      <c r="DM35" s="634"/>
      <c r="DN35" s="634"/>
      <c r="DO35" s="634"/>
      <c r="DP35" s="634"/>
      <c r="DQ35" s="634"/>
      <c r="DR35" s="634"/>
      <c r="DS35" s="634"/>
      <c r="DT35" s="634"/>
      <c r="DU35" s="634"/>
      <c r="DV35" s="635"/>
      <c r="DW35" s="624">
        <v>0.6</v>
      </c>
      <c r="DX35" s="636"/>
      <c r="DY35" s="636"/>
      <c r="DZ35" s="636"/>
      <c r="EA35" s="636"/>
      <c r="EB35" s="636"/>
      <c r="EC35" s="648"/>
    </row>
    <row r="36" spans="2:133" ht="11.25" customHeight="1">
      <c r="B36" s="618" t="s">
        <v>332</v>
      </c>
      <c r="C36" s="619"/>
      <c r="D36" s="619"/>
      <c r="E36" s="619"/>
      <c r="F36" s="619"/>
      <c r="G36" s="619"/>
      <c r="H36" s="619"/>
      <c r="I36" s="619"/>
      <c r="J36" s="619"/>
      <c r="K36" s="619"/>
      <c r="L36" s="619"/>
      <c r="M36" s="619"/>
      <c r="N36" s="619"/>
      <c r="O36" s="619"/>
      <c r="P36" s="619"/>
      <c r="Q36" s="620"/>
      <c r="R36" s="621">
        <v>373638</v>
      </c>
      <c r="S36" s="622"/>
      <c r="T36" s="622"/>
      <c r="U36" s="622"/>
      <c r="V36" s="622"/>
      <c r="W36" s="622"/>
      <c r="X36" s="622"/>
      <c r="Y36" s="623"/>
      <c r="Z36" s="659">
        <v>4</v>
      </c>
      <c r="AA36" s="659"/>
      <c r="AB36" s="659"/>
      <c r="AC36" s="659"/>
      <c r="AD36" s="660" t="s">
        <v>189</v>
      </c>
      <c r="AE36" s="660"/>
      <c r="AF36" s="660"/>
      <c r="AG36" s="660"/>
      <c r="AH36" s="660"/>
      <c r="AI36" s="660"/>
      <c r="AJ36" s="660"/>
      <c r="AK36" s="660"/>
      <c r="AL36" s="624" t="s">
        <v>239</v>
      </c>
      <c r="AM36" s="625"/>
      <c r="AN36" s="625"/>
      <c r="AO36" s="661"/>
      <c r="AP36" s="222"/>
      <c r="AQ36" s="670" t="s">
        <v>333</v>
      </c>
      <c r="AR36" s="671"/>
      <c r="AS36" s="671"/>
      <c r="AT36" s="671"/>
      <c r="AU36" s="671"/>
      <c r="AV36" s="671"/>
      <c r="AW36" s="671"/>
      <c r="AX36" s="671"/>
      <c r="AY36" s="672"/>
      <c r="AZ36" s="676">
        <v>854952</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-101643</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1553144</v>
      </c>
      <c r="CS36" s="622"/>
      <c r="CT36" s="622"/>
      <c r="CU36" s="622"/>
      <c r="CV36" s="622"/>
      <c r="CW36" s="622"/>
      <c r="CX36" s="622"/>
      <c r="CY36" s="623"/>
      <c r="CZ36" s="624">
        <v>17.600000000000001</v>
      </c>
      <c r="DA36" s="636"/>
      <c r="DB36" s="636"/>
      <c r="DC36" s="637"/>
      <c r="DD36" s="627">
        <v>1083599</v>
      </c>
      <c r="DE36" s="622"/>
      <c r="DF36" s="622"/>
      <c r="DG36" s="622"/>
      <c r="DH36" s="622"/>
      <c r="DI36" s="622"/>
      <c r="DJ36" s="622"/>
      <c r="DK36" s="623"/>
      <c r="DL36" s="627">
        <v>872147</v>
      </c>
      <c r="DM36" s="622"/>
      <c r="DN36" s="622"/>
      <c r="DO36" s="622"/>
      <c r="DP36" s="622"/>
      <c r="DQ36" s="622"/>
      <c r="DR36" s="622"/>
      <c r="DS36" s="622"/>
      <c r="DT36" s="622"/>
      <c r="DU36" s="622"/>
      <c r="DV36" s="623"/>
      <c r="DW36" s="624">
        <v>17.3</v>
      </c>
      <c r="DX36" s="636"/>
      <c r="DY36" s="636"/>
      <c r="DZ36" s="636"/>
      <c r="EA36" s="636"/>
      <c r="EB36" s="636"/>
      <c r="EC36" s="648"/>
    </row>
    <row r="37" spans="2:133" ht="11.25" customHeight="1">
      <c r="B37" s="618" t="s">
        <v>336</v>
      </c>
      <c r="C37" s="619"/>
      <c r="D37" s="619"/>
      <c r="E37" s="619"/>
      <c r="F37" s="619"/>
      <c r="G37" s="619"/>
      <c r="H37" s="619"/>
      <c r="I37" s="619"/>
      <c r="J37" s="619"/>
      <c r="K37" s="619"/>
      <c r="L37" s="619"/>
      <c r="M37" s="619"/>
      <c r="N37" s="619"/>
      <c r="O37" s="619"/>
      <c r="P37" s="619"/>
      <c r="Q37" s="620"/>
      <c r="R37" s="621">
        <v>122294</v>
      </c>
      <c r="S37" s="622"/>
      <c r="T37" s="622"/>
      <c r="U37" s="622"/>
      <c r="V37" s="622"/>
      <c r="W37" s="622"/>
      <c r="X37" s="622"/>
      <c r="Y37" s="623"/>
      <c r="Z37" s="659">
        <v>1.3</v>
      </c>
      <c r="AA37" s="659"/>
      <c r="AB37" s="659"/>
      <c r="AC37" s="659"/>
      <c r="AD37" s="660" t="s">
        <v>239</v>
      </c>
      <c r="AE37" s="660"/>
      <c r="AF37" s="660"/>
      <c r="AG37" s="660"/>
      <c r="AH37" s="660"/>
      <c r="AI37" s="660"/>
      <c r="AJ37" s="660"/>
      <c r="AK37" s="660"/>
      <c r="AL37" s="624" t="s">
        <v>239</v>
      </c>
      <c r="AM37" s="625"/>
      <c r="AN37" s="625"/>
      <c r="AO37" s="661"/>
      <c r="AQ37" s="654" t="s">
        <v>337</v>
      </c>
      <c r="AR37" s="655"/>
      <c r="AS37" s="655"/>
      <c r="AT37" s="655"/>
      <c r="AU37" s="655"/>
      <c r="AV37" s="655"/>
      <c r="AW37" s="655"/>
      <c r="AX37" s="655"/>
      <c r="AY37" s="656"/>
      <c r="AZ37" s="621">
        <v>195000</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-193439</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524311</v>
      </c>
      <c r="CS37" s="634"/>
      <c r="CT37" s="634"/>
      <c r="CU37" s="634"/>
      <c r="CV37" s="634"/>
      <c r="CW37" s="634"/>
      <c r="CX37" s="634"/>
      <c r="CY37" s="635"/>
      <c r="CZ37" s="624">
        <v>5.9</v>
      </c>
      <c r="DA37" s="636"/>
      <c r="DB37" s="636"/>
      <c r="DC37" s="637"/>
      <c r="DD37" s="627">
        <v>522151</v>
      </c>
      <c r="DE37" s="634"/>
      <c r="DF37" s="634"/>
      <c r="DG37" s="634"/>
      <c r="DH37" s="634"/>
      <c r="DI37" s="634"/>
      <c r="DJ37" s="634"/>
      <c r="DK37" s="635"/>
      <c r="DL37" s="627">
        <v>490347</v>
      </c>
      <c r="DM37" s="634"/>
      <c r="DN37" s="634"/>
      <c r="DO37" s="634"/>
      <c r="DP37" s="634"/>
      <c r="DQ37" s="634"/>
      <c r="DR37" s="634"/>
      <c r="DS37" s="634"/>
      <c r="DT37" s="634"/>
      <c r="DU37" s="634"/>
      <c r="DV37" s="635"/>
      <c r="DW37" s="624">
        <v>9.6999999999999993</v>
      </c>
      <c r="DX37" s="636"/>
      <c r="DY37" s="636"/>
      <c r="DZ37" s="636"/>
      <c r="EA37" s="636"/>
      <c r="EB37" s="636"/>
      <c r="EC37" s="648"/>
    </row>
    <row r="38" spans="2:133" ht="11.25" customHeight="1">
      <c r="B38" s="618" t="s">
        <v>340</v>
      </c>
      <c r="C38" s="619"/>
      <c r="D38" s="619"/>
      <c r="E38" s="619"/>
      <c r="F38" s="619"/>
      <c r="G38" s="619"/>
      <c r="H38" s="619"/>
      <c r="I38" s="619"/>
      <c r="J38" s="619"/>
      <c r="K38" s="619"/>
      <c r="L38" s="619"/>
      <c r="M38" s="619"/>
      <c r="N38" s="619"/>
      <c r="O38" s="619"/>
      <c r="P38" s="619"/>
      <c r="Q38" s="620"/>
      <c r="R38" s="621">
        <v>156578</v>
      </c>
      <c r="S38" s="622"/>
      <c r="T38" s="622"/>
      <c r="U38" s="622"/>
      <c r="V38" s="622"/>
      <c r="W38" s="622"/>
      <c r="X38" s="622"/>
      <c r="Y38" s="623"/>
      <c r="Z38" s="659">
        <v>1.7</v>
      </c>
      <c r="AA38" s="659"/>
      <c r="AB38" s="659"/>
      <c r="AC38" s="659"/>
      <c r="AD38" s="660" t="s">
        <v>239</v>
      </c>
      <c r="AE38" s="660"/>
      <c r="AF38" s="660"/>
      <c r="AG38" s="660"/>
      <c r="AH38" s="660"/>
      <c r="AI38" s="660"/>
      <c r="AJ38" s="660"/>
      <c r="AK38" s="660"/>
      <c r="AL38" s="624" t="s">
        <v>239</v>
      </c>
      <c r="AM38" s="625"/>
      <c r="AN38" s="625"/>
      <c r="AO38" s="661"/>
      <c r="AQ38" s="654" t="s">
        <v>341</v>
      </c>
      <c r="AR38" s="655"/>
      <c r="AS38" s="655"/>
      <c r="AT38" s="655"/>
      <c r="AU38" s="655"/>
      <c r="AV38" s="655"/>
      <c r="AW38" s="655"/>
      <c r="AX38" s="655"/>
      <c r="AY38" s="656"/>
      <c r="AZ38" s="621">
        <v>13000</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2873</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646952</v>
      </c>
      <c r="CS38" s="622"/>
      <c r="CT38" s="622"/>
      <c r="CU38" s="622"/>
      <c r="CV38" s="622"/>
      <c r="CW38" s="622"/>
      <c r="CX38" s="622"/>
      <c r="CY38" s="623"/>
      <c r="CZ38" s="624">
        <v>7.3</v>
      </c>
      <c r="DA38" s="636"/>
      <c r="DB38" s="636"/>
      <c r="DC38" s="637"/>
      <c r="DD38" s="627">
        <v>523961</v>
      </c>
      <c r="DE38" s="622"/>
      <c r="DF38" s="622"/>
      <c r="DG38" s="622"/>
      <c r="DH38" s="622"/>
      <c r="DI38" s="622"/>
      <c r="DJ38" s="622"/>
      <c r="DK38" s="623"/>
      <c r="DL38" s="627">
        <v>421671</v>
      </c>
      <c r="DM38" s="622"/>
      <c r="DN38" s="622"/>
      <c r="DO38" s="622"/>
      <c r="DP38" s="622"/>
      <c r="DQ38" s="622"/>
      <c r="DR38" s="622"/>
      <c r="DS38" s="622"/>
      <c r="DT38" s="622"/>
      <c r="DU38" s="622"/>
      <c r="DV38" s="623"/>
      <c r="DW38" s="624">
        <v>8.4</v>
      </c>
      <c r="DX38" s="636"/>
      <c r="DY38" s="636"/>
      <c r="DZ38" s="636"/>
      <c r="EA38" s="636"/>
      <c r="EB38" s="636"/>
      <c r="EC38" s="648"/>
    </row>
    <row r="39" spans="2:133" ht="11.25" customHeight="1">
      <c r="B39" s="618" t="s">
        <v>344</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59" t="s">
        <v>239</v>
      </c>
      <c r="AA39" s="659"/>
      <c r="AB39" s="659"/>
      <c r="AC39" s="659"/>
      <c r="AD39" s="660" t="s">
        <v>239</v>
      </c>
      <c r="AE39" s="660"/>
      <c r="AF39" s="660"/>
      <c r="AG39" s="660"/>
      <c r="AH39" s="660"/>
      <c r="AI39" s="660"/>
      <c r="AJ39" s="660"/>
      <c r="AK39" s="660"/>
      <c r="AL39" s="624" t="s">
        <v>189</v>
      </c>
      <c r="AM39" s="625"/>
      <c r="AN39" s="625"/>
      <c r="AO39" s="661"/>
      <c r="AQ39" s="654" t="s">
        <v>345</v>
      </c>
      <c r="AR39" s="655"/>
      <c r="AS39" s="655"/>
      <c r="AT39" s="655"/>
      <c r="AU39" s="655"/>
      <c r="AV39" s="655"/>
      <c r="AW39" s="655"/>
      <c r="AX39" s="655"/>
      <c r="AY39" s="656"/>
      <c r="AZ39" s="621" t="s">
        <v>239</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4958</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731537</v>
      </c>
      <c r="CS39" s="634"/>
      <c r="CT39" s="634"/>
      <c r="CU39" s="634"/>
      <c r="CV39" s="634"/>
      <c r="CW39" s="634"/>
      <c r="CX39" s="634"/>
      <c r="CY39" s="635"/>
      <c r="CZ39" s="624">
        <v>8.3000000000000007</v>
      </c>
      <c r="DA39" s="636"/>
      <c r="DB39" s="636"/>
      <c r="DC39" s="637"/>
      <c r="DD39" s="627">
        <v>388010</v>
      </c>
      <c r="DE39" s="634"/>
      <c r="DF39" s="634"/>
      <c r="DG39" s="634"/>
      <c r="DH39" s="634"/>
      <c r="DI39" s="634"/>
      <c r="DJ39" s="634"/>
      <c r="DK39" s="635"/>
      <c r="DL39" s="627" t="s">
        <v>239</v>
      </c>
      <c r="DM39" s="634"/>
      <c r="DN39" s="634"/>
      <c r="DO39" s="634"/>
      <c r="DP39" s="634"/>
      <c r="DQ39" s="634"/>
      <c r="DR39" s="634"/>
      <c r="DS39" s="634"/>
      <c r="DT39" s="634"/>
      <c r="DU39" s="634"/>
      <c r="DV39" s="635"/>
      <c r="DW39" s="624" t="s">
        <v>239</v>
      </c>
      <c r="DX39" s="636"/>
      <c r="DY39" s="636"/>
      <c r="DZ39" s="636"/>
      <c r="EA39" s="636"/>
      <c r="EB39" s="636"/>
      <c r="EC39" s="648"/>
    </row>
    <row r="40" spans="2:133" ht="11.25" customHeight="1">
      <c r="B40" s="618" t="s">
        <v>348</v>
      </c>
      <c r="C40" s="619"/>
      <c r="D40" s="619"/>
      <c r="E40" s="619"/>
      <c r="F40" s="619"/>
      <c r="G40" s="619"/>
      <c r="H40" s="619"/>
      <c r="I40" s="619"/>
      <c r="J40" s="619"/>
      <c r="K40" s="619"/>
      <c r="L40" s="619"/>
      <c r="M40" s="619"/>
      <c r="N40" s="619"/>
      <c r="O40" s="619"/>
      <c r="P40" s="619"/>
      <c r="Q40" s="620"/>
      <c r="R40" s="621">
        <v>102178</v>
      </c>
      <c r="S40" s="622"/>
      <c r="T40" s="622"/>
      <c r="U40" s="622"/>
      <c r="V40" s="622"/>
      <c r="W40" s="622"/>
      <c r="X40" s="622"/>
      <c r="Y40" s="623"/>
      <c r="Z40" s="659">
        <v>1.1000000000000001</v>
      </c>
      <c r="AA40" s="659"/>
      <c r="AB40" s="659"/>
      <c r="AC40" s="659"/>
      <c r="AD40" s="660" t="s">
        <v>239</v>
      </c>
      <c r="AE40" s="660"/>
      <c r="AF40" s="660"/>
      <c r="AG40" s="660"/>
      <c r="AH40" s="660"/>
      <c r="AI40" s="660"/>
      <c r="AJ40" s="660"/>
      <c r="AK40" s="660"/>
      <c r="AL40" s="624" t="s">
        <v>239</v>
      </c>
      <c r="AM40" s="625"/>
      <c r="AN40" s="625"/>
      <c r="AO40" s="661"/>
      <c r="AQ40" s="654" t="s">
        <v>349</v>
      </c>
      <c r="AR40" s="655"/>
      <c r="AS40" s="655"/>
      <c r="AT40" s="655"/>
      <c r="AU40" s="655"/>
      <c r="AV40" s="655"/>
      <c r="AW40" s="655"/>
      <c r="AX40" s="655"/>
      <c r="AY40" s="656"/>
      <c r="AZ40" s="621" t="s">
        <v>239</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81</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t="s">
        <v>239</v>
      </c>
      <c r="CS40" s="622"/>
      <c r="CT40" s="622"/>
      <c r="CU40" s="622"/>
      <c r="CV40" s="622"/>
      <c r="CW40" s="622"/>
      <c r="CX40" s="622"/>
      <c r="CY40" s="623"/>
      <c r="CZ40" s="624" t="s">
        <v>239</v>
      </c>
      <c r="DA40" s="636"/>
      <c r="DB40" s="636"/>
      <c r="DC40" s="637"/>
      <c r="DD40" s="627" t="s">
        <v>239</v>
      </c>
      <c r="DE40" s="622"/>
      <c r="DF40" s="622"/>
      <c r="DG40" s="622"/>
      <c r="DH40" s="622"/>
      <c r="DI40" s="622"/>
      <c r="DJ40" s="622"/>
      <c r="DK40" s="623"/>
      <c r="DL40" s="627" t="s">
        <v>239</v>
      </c>
      <c r="DM40" s="622"/>
      <c r="DN40" s="622"/>
      <c r="DO40" s="622"/>
      <c r="DP40" s="622"/>
      <c r="DQ40" s="622"/>
      <c r="DR40" s="622"/>
      <c r="DS40" s="622"/>
      <c r="DT40" s="622"/>
      <c r="DU40" s="622"/>
      <c r="DV40" s="623"/>
      <c r="DW40" s="624" t="s">
        <v>239</v>
      </c>
      <c r="DX40" s="636"/>
      <c r="DY40" s="636"/>
      <c r="DZ40" s="636"/>
      <c r="EA40" s="636"/>
      <c r="EB40" s="636"/>
      <c r="EC40" s="648"/>
    </row>
    <row r="41" spans="2:133" ht="11.25" customHeight="1">
      <c r="B41" s="602" t="s">
        <v>353</v>
      </c>
      <c r="C41" s="603"/>
      <c r="D41" s="603"/>
      <c r="E41" s="603"/>
      <c r="F41" s="603"/>
      <c r="G41" s="603"/>
      <c r="H41" s="603"/>
      <c r="I41" s="603"/>
      <c r="J41" s="603"/>
      <c r="K41" s="603"/>
      <c r="L41" s="603"/>
      <c r="M41" s="603"/>
      <c r="N41" s="603"/>
      <c r="O41" s="603"/>
      <c r="P41" s="603"/>
      <c r="Q41" s="604"/>
      <c r="R41" s="605">
        <v>9256284</v>
      </c>
      <c r="S41" s="646"/>
      <c r="T41" s="646"/>
      <c r="U41" s="646"/>
      <c r="V41" s="646"/>
      <c r="W41" s="646"/>
      <c r="X41" s="646"/>
      <c r="Y41" s="649"/>
      <c r="Z41" s="650">
        <v>100</v>
      </c>
      <c r="AA41" s="650"/>
      <c r="AB41" s="650"/>
      <c r="AC41" s="650"/>
      <c r="AD41" s="651">
        <v>4939082</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283567</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189</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239</v>
      </c>
      <c r="CS41" s="634"/>
      <c r="CT41" s="634"/>
      <c r="CU41" s="634"/>
      <c r="CV41" s="634"/>
      <c r="CW41" s="634"/>
      <c r="CX41" s="634"/>
      <c r="CY41" s="635"/>
      <c r="CZ41" s="624" t="s">
        <v>189</v>
      </c>
      <c r="DA41" s="636"/>
      <c r="DB41" s="636"/>
      <c r="DC41" s="637"/>
      <c r="DD41" s="627" t="s">
        <v>239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357</v>
      </c>
      <c r="AR42" s="667"/>
      <c r="AS42" s="667"/>
      <c r="AT42" s="667"/>
      <c r="AU42" s="667"/>
      <c r="AV42" s="667"/>
      <c r="AW42" s="667"/>
      <c r="AX42" s="667"/>
      <c r="AY42" s="668"/>
      <c r="AZ42" s="605">
        <v>363385</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270</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344399</v>
      </c>
      <c r="CS42" s="634"/>
      <c r="CT42" s="634"/>
      <c r="CU42" s="634"/>
      <c r="CV42" s="634"/>
      <c r="CW42" s="634"/>
      <c r="CX42" s="634"/>
      <c r="CY42" s="635"/>
      <c r="CZ42" s="624">
        <v>3.9</v>
      </c>
      <c r="DA42" s="636"/>
      <c r="DB42" s="636"/>
      <c r="DC42" s="637"/>
      <c r="DD42" s="627">
        <v>60175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360</v>
      </c>
      <c r="CD43" s="618" t="s">
        <v>361</v>
      </c>
      <c r="CE43" s="619"/>
      <c r="CF43" s="619"/>
      <c r="CG43" s="619"/>
      <c r="CH43" s="619"/>
      <c r="CI43" s="619"/>
      <c r="CJ43" s="619"/>
      <c r="CK43" s="619"/>
      <c r="CL43" s="619"/>
      <c r="CM43" s="619"/>
      <c r="CN43" s="619"/>
      <c r="CO43" s="619"/>
      <c r="CP43" s="619"/>
      <c r="CQ43" s="620"/>
      <c r="CR43" s="621" t="s">
        <v>189</v>
      </c>
      <c r="CS43" s="634"/>
      <c r="CT43" s="634"/>
      <c r="CU43" s="634"/>
      <c r="CV43" s="634"/>
      <c r="CW43" s="634"/>
      <c r="CX43" s="634"/>
      <c r="CY43" s="635"/>
      <c r="CZ43" s="624" t="s">
        <v>189</v>
      </c>
      <c r="DA43" s="636"/>
      <c r="DB43" s="636"/>
      <c r="DC43" s="637"/>
      <c r="DD43" s="627" t="s">
        <v>239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344399</v>
      </c>
      <c r="CS44" s="622"/>
      <c r="CT44" s="622"/>
      <c r="CU44" s="622"/>
      <c r="CV44" s="622"/>
      <c r="CW44" s="622"/>
      <c r="CX44" s="622"/>
      <c r="CY44" s="623"/>
      <c r="CZ44" s="624">
        <v>3.9</v>
      </c>
      <c r="DA44" s="625"/>
      <c r="DB44" s="625"/>
      <c r="DC44" s="626"/>
      <c r="DD44" s="627">
        <v>60175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242706</v>
      </c>
      <c r="CS45" s="634"/>
      <c r="CT45" s="634"/>
      <c r="CU45" s="634"/>
      <c r="CV45" s="634"/>
      <c r="CW45" s="634"/>
      <c r="CX45" s="634"/>
      <c r="CY45" s="635"/>
      <c r="CZ45" s="624">
        <v>2.8</v>
      </c>
      <c r="DA45" s="636"/>
      <c r="DB45" s="636"/>
      <c r="DC45" s="637"/>
      <c r="DD45" s="627">
        <v>29907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366</v>
      </c>
      <c r="CG46" s="619"/>
      <c r="CH46" s="619"/>
      <c r="CI46" s="619"/>
      <c r="CJ46" s="619"/>
      <c r="CK46" s="619"/>
      <c r="CL46" s="619"/>
      <c r="CM46" s="619"/>
      <c r="CN46" s="619"/>
      <c r="CO46" s="619"/>
      <c r="CP46" s="619"/>
      <c r="CQ46" s="620"/>
      <c r="CR46" s="621">
        <v>101693</v>
      </c>
      <c r="CS46" s="622"/>
      <c r="CT46" s="622"/>
      <c r="CU46" s="622"/>
      <c r="CV46" s="622"/>
      <c r="CW46" s="622"/>
      <c r="CX46" s="622"/>
      <c r="CY46" s="623"/>
      <c r="CZ46" s="624">
        <v>1.2</v>
      </c>
      <c r="DA46" s="625"/>
      <c r="DB46" s="625"/>
      <c r="DC46" s="626"/>
      <c r="DD46" s="627">
        <v>30268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367</v>
      </c>
      <c r="CG47" s="619"/>
      <c r="CH47" s="619"/>
      <c r="CI47" s="619"/>
      <c r="CJ47" s="619"/>
      <c r="CK47" s="619"/>
      <c r="CL47" s="619"/>
      <c r="CM47" s="619"/>
      <c r="CN47" s="619"/>
      <c r="CO47" s="619"/>
      <c r="CP47" s="619"/>
      <c r="CQ47" s="620"/>
      <c r="CR47" s="621" t="s">
        <v>189</v>
      </c>
      <c r="CS47" s="634"/>
      <c r="CT47" s="634"/>
      <c r="CU47" s="634"/>
      <c r="CV47" s="634"/>
      <c r="CW47" s="634"/>
      <c r="CX47" s="634"/>
      <c r="CY47" s="635"/>
      <c r="CZ47" s="624" t="s">
        <v>239</v>
      </c>
      <c r="DA47" s="636"/>
      <c r="DB47" s="636"/>
      <c r="DC47" s="637"/>
      <c r="DD47" s="627" t="s">
        <v>239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368</v>
      </c>
      <c r="CG48" s="619"/>
      <c r="CH48" s="619"/>
      <c r="CI48" s="619"/>
      <c r="CJ48" s="619"/>
      <c r="CK48" s="619"/>
      <c r="CL48" s="619"/>
      <c r="CM48" s="619"/>
      <c r="CN48" s="619"/>
      <c r="CO48" s="619"/>
      <c r="CP48" s="619"/>
      <c r="CQ48" s="620"/>
      <c r="CR48" s="621" t="s">
        <v>189</v>
      </c>
      <c r="CS48" s="622"/>
      <c r="CT48" s="622"/>
      <c r="CU48" s="622"/>
      <c r="CV48" s="622"/>
      <c r="CW48" s="622"/>
      <c r="CX48" s="622"/>
      <c r="CY48" s="623"/>
      <c r="CZ48" s="624" t="s">
        <v>189</v>
      </c>
      <c r="DA48" s="625"/>
      <c r="DB48" s="625"/>
      <c r="DC48" s="626"/>
      <c r="DD48" s="627" t="s">
        <v>189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369</v>
      </c>
      <c r="CE49" s="603"/>
      <c r="CF49" s="603"/>
      <c r="CG49" s="603"/>
      <c r="CH49" s="603"/>
      <c r="CI49" s="603"/>
      <c r="CJ49" s="603"/>
      <c r="CK49" s="603"/>
      <c r="CL49" s="603"/>
      <c r="CM49" s="603"/>
      <c r="CN49" s="603"/>
      <c r="CO49" s="603"/>
      <c r="CP49" s="603"/>
      <c r="CQ49" s="604"/>
      <c r="CR49" s="605">
        <v>8819650</v>
      </c>
      <c r="CS49" s="606"/>
      <c r="CT49" s="606"/>
      <c r="CU49" s="606"/>
      <c r="CV49" s="606"/>
      <c r="CW49" s="606"/>
      <c r="CX49" s="606"/>
      <c r="CY49" s="607"/>
      <c r="CZ49" s="608">
        <v>100</v>
      </c>
      <c r="DA49" s="609"/>
      <c r="DB49" s="609"/>
      <c r="DC49" s="610"/>
      <c r="DD49" s="611">
        <v>5291700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EPb/qqgjDRFUzJJ4gQDiQoVkdsrkhUUFP1I+UASVObL80lM4n409euRe6MxfEhxIXHHdwAtTAfhzkueLU65JQ==" saltValue="ye6mx6ctNGysNR0EVYVlZ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3" zoomScale="70" zoomScaleNormal="25" zoomScaleSheetLayoutView="70" workbookViewId="0">
      <selection activeCell="B76" sqref="B76:P76"/>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392</v>
      </c>
      <c r="C7" s="1048"/>
      <c r="D7" s="1048"/>
      <c r="E7" s="1048"/>
      <c r="F7" s="1048"/>
      <c r="G7" s="1048"/>
      <c r="H7" s="1048"/>
      <c r="I7" s="1048"/>
      <c r="J7" s="1048"/>
      <c r="K7" s="1048"/>
      <c r="L7" s="1048"/>
      <c r="M7" s="1048"/>
      <c r="N7" s="1048"/>
      <c r="O7" s="1048"/>
      <c r="P7" s="1049"/>
      <c r="Q7" s="1102">
        <v>9256</v>
      </c>
      <c r="R7" s="1103"/>
      <c r="S7" s="1103"/>
      <c r="T7" s="1103"/>
      <c r="U7" s="1103"/>
      <c r="V7" s="1103">
        <v>8820</v>
      </c>
      <c r="W7" s="1103"/>
      <c r="X7" s="1103"/>
      <c r="Y7" s="1103"/>
      <c r="Z7" s="1103"/>
      <c r="AA7" s="1103">
        <v>437</v>
      </c>
      <c r="AB7" s="1103"/>
      <c r="AC7" s="1103"/>
      <c r="AD7" s="1103"/>
      <c r="AE7" s="1104"/>
      <c r="AF7" s="1105">
        <v>418</v>
      </c>
      <c r="AG7" s="1106"/>
      <c r="AH7" s="1106"/>
      <c r="AI7" s="1106"/>
      <c r="AJ7" s="1107"/>
      <c r="AK7" s="1108">
        <v>295</v>
      </c>
      <c r="AL7" s="1109"/>
      <c r="AM7" s="1109"/>
      <c r="AN7" s="1109"/>
      <c r="AO7" s="1109"/>
      <c r="AP7" s="1109">
        <v>4978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394</v>
      </c>
      <c r="B23" s="937" t="s">
        <v>395</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418</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407</v>
      </c>
      <c r="C28" s="1048"/>
      <c r="D28" s="1048"/>
      <c r="E28" s="1048"/>
      <c r="F28" s="1048"/>
      <c r="G28" s="1048"/>
      <c r="H28" s="1048"/>
      <c r="I28" s="1048"/>
      <c r="J28" s="1048"/>
      <c r="K28" s="1048"/>
      <c r="L28" s="1048"/>
      <c r="M28" s="1048"/>
      <c r="N28" s="1048"/>
      <c r="O28" s="1048"/>
      <c r="P28" s="1049"/>
      <c r="Q28" s="1050">
        <v>2141</v>
      </c>
      <c r="R28" s="1051"/>
      <c r="S28" s="1051"/>
      <c r="T28" s="1051"/>
      <c r="U28" s="1051"/>
      <c r="V28" s="1051">
        <v>2242</v>
      </c>
      <c r="W28" s="1051"/>
      <c r="X28" s="1051"/>
      <c r="Y28" s="1051"/>
      <c r="Z28" s="1051"/>
      <c r="AA28" s="1051">
        <v>-102</v>
      </c>
      <c r="AB28" s="1051"/>
      <c r="AC28" s="1051"/>
      <c r="AD28" s="1051"/>
      <c r="AE28" s="1052"/>
      <c r="AF28" s="1053">
        <v>-102</v>
      </c>
      <c r="AG28" s="1051"/>
      <c r="AH28" s="1051"/>
      <c r="AI28" s="1051"/>
      <c r="AJ28" s="1054"/>
      <c r="AK28" s="1042">
        <v>284</v>
      </c>
      <c r="AL28" s="1043"/>
      <c r="AM28" s="1043"/>
      <c r="AN28" s="1043"/>
      <c r="AO28" s="1043"/>
      <c r="AP28" s="1043" t="s">
        <v>599</v>
      </c>
      <c r="AQ28" s="1043"/>
      <c r="AR28" s="1043"/>
      <c r="AS28" s="1043"/>
      <c r="AT28" s="1043"/>
      <c r="AU28" s="1043" t="s">
        <v>599</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408</v>
      </c>
      <c r="C29" s="1031"/>
      <c r="D29" s="1031"/>
      <c r="E29" s="1031"/>
      <c r="F29" s="1031"/>
      <c r="G29" s="1031"/>
      <c r="H29" s="1031"/>
      <c r="I29" s="1031"/>
      <c r="J29" s="1031"/>
      <c r="K29" s="1031"/>
      <c r="L29" s="1031"/>
      <c r="M29" s="1031"/>
      <c r="N29" s="1031"/>
      <c r="O29" s="1031"/>
      <c r="P29" s="1032"/>
      <c r="Q29" s="1038">
        <v>234</v>
      </c>
      <c r="R29" s="1039"/>
      <c r="S29" s="1039"/>
      <c r="T29" s="1039"/>
      <c r="U29" s="1039"/>
      <c r="V29" s="1039">
        <v>232</v>
      </c>
      <c r="W29" s="1039"/>
      <c r="X29" s="1039"/>
      <c r="Y29" s="1039"/>
      <c r="Z29" s="1039"/>
      <c r="AA29" s="1039">
        <v>2</v>
      </c>
      <c r="AB29" s="1039"/>
      <c r="AC29" s="1039"/>
      <c r="AD29" s="1039"/>
      <c r="AE29" s="1040"/>
      <c r="AF29" s="1035">
        <v>2</v>
      </c>
      <c r="AG29" s="1036"/>
      <c r="AH29" s="1036"/>
      <c r="AI29" s="1036"/>
      <c r="AJ29" s="1037"/>
      <c r="AK29" s="980">
        <v>40</v>
      </c>
      <c r="AL29" s="971"/>
      <c r="AM29" s="971"/>
      <c r="AN29" s="971"/>
      <c r="AO29" s="971"/>
      <c r="AP29" s="971" t="s">
        <v>599</v>
      </c>
      <c r="AQ29" s="971"/>
      <c r="AR29" s="971"/>
      <c r="AS29" s="971"/>
      <c r="AT29" s="971"/>
      <c r="AU29" s="971" t="s">
        <v>599</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409</v>
      </c>
      <c r="C30" s="1031"/>
      <c r="D30" s="1031"/>
      <c r="E30" s="1031"/>
      <c r="F30" s="1031"/>
      <c r="G30" s="1031"/>
      <c r="H30" s="1031"/>
      <c r="I30" s="1031"/>
      <c r="J30" s="1031"/>
      <c r="K30" s="1031"/>
      <c r="L30" s="1031"/>
      <c r="M30" s="1031"/>
      <c r="N30" s="1031"/>
      <c r="O30" s="1031"/>
      <c r="P30" s="1032"/>
      <c r="Q30" s="1038">
        <v>582</v>
      </c>
      <c r="R30" s="1039"/>
      <c r="S30" s="1039"/>
      <c r="T30" s="1039"/>
      <c r="U30" s="1039"/>
      <c r="V30" s="1039">
        <v>516</v>
      </c>
      <c r="W30" s="1039"/>
      <c r="X30" s="1039"/>
      <c r="Y30" s="1039"/>
      <c r="Z30" s="1039"/>
      <c r="AA30" s="1039">
        <v>66</v>
      </c>
      <c r="AB30" s="1039"/>
      <c r="AC30" s="1039"/>
      <c r="AD30" s="1039"/>
      <c r="AE30" s="1040"/>
      <c r="AF30" s="1035">
        <v>1507</v>
      </c>
      <c r="AG30" s="1036"/>
      <c r="AH30" s="1036"/>
      <c r="AI30" s="1036"/>
      <c r="AJ30" s="1037"/>
      <c r="AK30" s="980">
        <v>1</v>
      </c>
      <c r="AL30" s="971"/>
      <c r="AM30" s="971"/>
      <c r="AN30" s="971"/>
      <c r="AO30" s="971"/>
      <c r="AP30" s="971">
        <v>80</v>
      </c>
      <c r="AQ30" s="971"/>
      <c r="AR30" s="971"/>
      <c r="AS30" s="971"/>
      <c r="AT30" s="971"/>
      <c r="AU30" s="971" t="s">
        <v>599</v>
      </c>
      <c r="AV30" s="971"/>
      <c r="AW30" s="971"/>
      <c r="AX30" s="971"/>
      <c r="AY30" s="971"/>
      <c r="AZ30" s="1041"/>
      <c r="BA30" s="1041"/>
      <c r="BB30" s="1041"/>
      <c r="BC30" s="1041"/>
      <c r="BD30" s="1041"/>
      <c r="BE30" s="972" t="s">
        <v>410</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411</v>
      </c>
      <c r="C31" s="1031"/>
      <c r="D31" s="1031"/>
      <c r="E31" s="1031"/>
      <c r="F31" s="1031"/>
      <c r="G31" s="1031"/>
      <c r="H31" s="1031"/>
      <c r="I31" s="1031"/>
      <c r="J31" s="1031"/>
      <c r="K31" s="1031"/>
      <c r="L31" s="1031"/>
      <c r="M31" s="1031"/>
      <c r="N31" s="1031"/>
      <c r="O31" s="1031"/>
      <c r="P31" s="1032"/>
      <c r="Q31" s="1038">
        <v>375</v>
      </c>
      <c r="R31" s="1039"/>
      <c r="S31" s="1039"/>
      <c r="T31" s="1039"/>
      <c r="U31" s="1039"/>
      <c r="V31" s="1039">
        <v>338</v>
      </c>
      <c r="W31" s="1039"/>
      <c r="X31" s="1039"/>
      <c r="Y31" s="1039"/>
      <c r="Z31" s="1039"/>
      <c r="AA31" s="1039">
        <v>37</v>
      </c>
      <c r="AB31" s="1039"/>
      <c r="AC31" s="1039"/>
      <c r="AD31" s="1039"/>
      <c r="AE31" s="1040"/>
      <c r="AF31" s="1035">
        <v>133</v>
      </c>
      <c r="AG31" s="1036"/>
      <c r="AH31" s="1036"/>
      <c r="AI31" s="1036"/>
      <c r="AJ31" s="1037"/>
      <c r="AK31" s="980">
        <v>85</v>
      </c>
      <c r="AL31" s="971"/>
      <c r="AM31" s="971"/>
      <c r="AN31" s="971"/>
      <c r="AO31" s="971"/>
      <c r="AP31" s="971">
        <v>1850</v>
      </c>
      <c r="AQ31" s="971"/>
      <c r="AR31" s="971"/>
      <c r="AS31" s="971"/>
      <c r="AT31" s="971"/>
      <c r="AU31" s="971">
        <v>166</v>
      </c>
      <c r="AV31" s="971"/>
      <c r="AW31" s="971"/>
      <c r="AX31" s="971"/>
      <c r="AY31" s="971"/>
      <c r="AZ31" s="1041"/>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394</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1540</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396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418</v>
      </c>
      <c r="W66" s="1002"/>
      <c r="X66" s="1002"/>
      <c r="Y66" s="1002"/>
      <c r="Z66" s="1003"/>
      <c r="AA66" s="1001" t="s">
        <v>419</v>
      </c>
      <c r="AB66" s="1002"/>
      <c r="AC66" s="1002"/>
      <c r="AD66" s="1002"/>
      <c r="AE66" s="1003"/>
      <c r="AF66" s="1007" t="s">
        <v>420</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589</v>
      </c>
      <c r="C68" s="986"/>
      <c r="D68" s="986"/>
      <c r="E68" s="986"/>
      <c r="F68" s="986"/>
      <c r="G68" s="986"/>
      <c r="H68" s="986"/>
      <c r="I68" s="986"/>
      <c r="J68" s="986"/>
      <c r="K68" s="986"/>
      <c r="L68" s="986"/>
      <c r="M68" s="986"/>
      <c r="N68" s="986"/>
      <c r="O68" s="986"/>
      <c r="P68" s="987"/>
      <c r="Q68" s="988">
        <v>184</v>
      </c>
      <c r="R68" s="982"/>
      <c r="S68" s="982"/>
      <c r="T68" s="982"/>
      <c r="U68" s="982"/>
      <c r="V68" s="982">
        <v>167</v>
      </c>
      <c r="W68" s="982"/>
      <c r="X68" s="982"/>
      <c r="Y68" s="982"/>
      <c r="Z68" s="982"/>
      <c r="AA68" s="982">
        <v>17</v>
      </c>
      <c r="AB68" s="982"/>
      <c r="AC68" s="982"/>
      <c r="AD68" s="982"/>
      <c r="AE68" s="982"/>
      <c r="AF68" s="982">
        <v>17</v>
      </c>
      <c r="AG68" s="982"/>
      <c r="AH68" s="982"/>
      <c r="AI68" s="982"/>
      <c r="AJ68" s="982"/>
      <c r="AK68" s="982">
        <v>0</v>
      </c>
      <c r="AL68" s="982"/>
      <c r="AM68" s="982"/>
      <c r="AN68" s="982"/>
      <c r="AO68" s="982"/>
      <c r="AP68" s="982">
        <v>0</v>
      </c>
      <c r="AQ68" s="982"/>
      <c r="AR68" s="982"/>
      <c r="AS68" s="982"/>
      <c r="AT68" s="982"/>
      <c r="AU68" s="982">
        <v>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590</v>
      </c>
      <c r="C69" s="975"/>
      <c r="D69" s="975"/>
      <c r="E69" s="975"/>
      <c r="F69" s="975"/>
      <c r="G69" s="975"/>
      <c r="H69" s="975"/>
      <c r="I69" s="975"/>
      <c r="J69" s="975"/>
      <c r="K69" s="975"/>
      <c r="L69" s="975"/>
      <c r="M69" s="975"/>
      <c r="N69" s="975"/>
      <c r="O69" s="975"/>
      <c r="P69" s="976"/>
      <c r="Q69" s="977">
        <v>7916</v>
      </c>
      <c r="R69" s="971"/>
      <c r="S69" s="971"/>
      <c r="T69" s="971"/>
      <c r="U69" s="971"/>
      <c r="V69" s="971">
        <v>7507</v>
      </c>
      <c r="W69" s="971"/>
      <c r="X69" s="971"/>
      <c r="Y69" s="971"/>
      <c r="Z69" s="971"/>
      <c r="AA69" s="971">
        <v>409</v>
      </c>
      <c r="AB69" s="971"/>
      <c r="AC69" s="971"/>
      <c r="AD69" s="971"/>
      <c r="AE69" s="971"/>
      <c r="AF69" s="971">
        <v>409</v>
      </c>
      <c r="AG69" s="971"/>
      <c r="AH69" s="971"/>
      <c r="AI69" s="971"/>
      <c r="AJ69" s="971"/>
      <c r="AK69" s="971">
        <v>0</v>
      </c>
      <c r="AL69" s="971"/>
      <c r="AM69" s="971"/>
      <c r="AN69" s="971"/>
      <c r="AO69" s="971"/>
      <c r="AP69" s="971">
        <v>0</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591</v>
      </c>
      <c r="C70" s="975"/>
      <c r="D70" s="975"/>
      <c r="E70" s="975"/>
      <c r="F70" s="975"/>
      <c r="G70" s="975"/>
      <c r="H70" s="975"/>
      <c r="I70" s="975"/>
      <c r="J70" s="975"/>
      <c r="K70" s="975"/>
      <c r="L70" s="975"/>
      <c r="M70" s="975"/>
      <c r="N70" s="975"/>
      <c r="O70" s="975"/>
      <c r="P70" s="976"/>
      <c r="Q70" s="977">
        <v>470</v>
      </c>
      <c r="R70" s="971"/>
      <c r="S70" s="971"/>
      <c r="T70" s="971"/>
      <c r="U70" s="971"/>
      <c r="V70" s="971">
        <v>449</v>
      </c>
      <c r="W70" s="971"/>
      <c r="X70" s="971"/>
      <c r="Y70" s="971"/>
      <c r="Z70" s="971"/>
      <c r="AA70" s="971">
        <v>21</v>
      </c>
      <c r="AB70" s="971"/>
      <c r="AC70" s="971"/>
      <c r="AD70" s="971"/>
      <c r="AE70" s="971"/>
      <c r="AF70" s="971">
        <v>21</v>
      </c>
      <c r="AG70" s="971"/>
      <c r="AH70" s="971"/>
      <c r="AI70" s="971"/>
      <c r="AJ70" s="971"/>
      <c r="AK70" s="971">
        <v>0</v>
      </c>
      <c r="AL70" s="971"/>
      <c r="AM70" s="971"/>
      <c r="AN70" s="971"/>
      <c r="AO70" s="971"/>
      <c r="AP70" s="971">
        <v>0</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592</v>
      </c>
      <c r="C71" s="975"/>
      <c r="D71" s="975"/>
      <c r="E71" s="975"/>
      <c r="F71" s="975"/>
      <c r="G71" s="975"/>
      <c r="H71" s="975"/>
      <c r="I71" s="975"/>
      <c r="J71" s="975"/>
      <c r="K71" s="975"/>
      <c r="L71" s="975"/>
      <c r="M71" s="975"/>
      <c r="N71" s="975"/>
      <c r="O71" s="975"/>
      <c r="P71" s="976"/>
      <c r="Q71" s="977">
        <v>606</v>
      </c>
      <c r="R71" s="971"/>
      <c r="S71" s="971"/>
      <c r="T71" s="971"/>
      <c r="U71" s="971"/>
      <c r="V71" s="971">
        <v>587</v>
      </c>
      <c r="W71" s="971"/>
      <c r="X71" s="971"/>
      <c r="Y71" s="971"/>
      <c r="Z71" s="971"/>
      <c r="AA71" s="971">
        <v>19</v>
      </c>
      <c r="AB71" s="971"/>
      <c r="AC71" s="971"/>
      <c r="AD71" s="971"/>
      <c r="AE71" s="971"/>
      <c r="AF71" s="971">
        <v>19</v>
      </c>
      <c r="AG71" s="971"/>
      <c r="AH71" s="971"/>
      <c r="AI71" s="971"/>
      <c r="AJ71" s="971"/>
      <c r="AK71" s="971">
        <v>1</v>
      </c>
      <c r="AL71" s="971"/>
      <c r="AM71" s="971"/>
      <c r="AN71" s="971"/>
      <c r="AO71" s="971"/>
      <c r="AP71" s="971">
        <v>245</v>
      </c>
      <c r="AQ71" s="971"/>
      <c r="AR71" s="971"/>
      <c r="AS71" s="971"/>
      <c r="AT71" s="971"/>
      <c r="AU71" s="971">
        <v>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593</v>
      </c>
      <c r="C72" s="975"/>
      <c r="D72" s="975"/>
      <c r="E72" s="975"/>
      <c r="F72" s="975"/>
      <c r="G72" s="975"/>
      <c r="H72" s="975"/>
      <c r="I72" s="975"/>
      <c r="J72" s="975"/>
      <c r="K72" s="975"/>
      <c r="L72" s="975"/>
      <c r="M72" s="975"/>
      <c r="N72" s="975"/>
      <c r="O72" s="975"/>
      <c r="P72" s="976"/>
      <c r="Q72" s="977">
        <v>3838</v>
      </c>
      <c r="R72" s="971"/>
      <c r="S72" s="971"/>
      <c r="T72" s="971"/>
      <c r="U72" s="971"/>
      <c r="V72" s="971">
        <v>3546</v>
      </c>
      <c r="W72" s="971"/>
      <c r="X72" s="971"/>
      <c r="Y72" s="971"/>
      <c r="Z72" s="971"/>
      <c r="AA72" s="971">
        <v>292</v>
      </c>
      <c r="AB72" s="971"/>
      <c r="AC72" s="971"/>
      <c r="AD72" s="971"/>
      <c r="AE72" s="971"/>
      <c r="AF72" s="971">
        <v>109</v>
      </c>
      <c r="AG72" s="971"/>
      <c r="AH72" s="971"/>
      <c r="AI72" s="971"/>
      <c r="AJ72" s="971"/>
      <c r="AK72" s="971">
        <v>109</v>
      </c>
      <c r="AL72" s="971"/>
      <c r="AM72" s="971"/>
      <c r="AN72" s="971"/>
      <c r="AO72" s="971"/>
      <c r="AP72" s="971">
        <v>315</v>
      </c>
      <c r="AQ72" s="971"/>
      <c r="AR72" s="971"/>
      <c r="AS72" s="971"/>
      <c r="AT72" s="971"/>
      <c r="AU72" s="971">
        <v>28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594</v>
      </c>
      <c r="C73" s="975"/>
      <c r="D73" s="975"/>
      <c r="E73" s="975"/>
      <c r="F73" s="975"/>
      <c r="G73" s="975"/>
      <c r="H73" s="975"/>
      <c r="I73" s="975"/>
      <c r="J73" s="975"/>
      <c r="K73" s="975"/>
      <c r="L73" s="975"/>
      <c r="M73" s="975"/>
      <c r="N73" s="975"/>
      <c r="O73" s="975"/>
      <c r="P73" s="976"/>
      <c r="Q73" s="977">
        <v>263</v>
      </c>
      <c r="R73" s="971"/>
      <c r="S73" s="971"/>
      <c r="T73" s="971"/>
      <c r="U73" s="971"/>
      <c r="V73" s="971">
        <v>207</v>
      </c>
      <c r="W73" s="971"/>
      <c r="X73" s="971"/>
      <c r="Y73" s="971"/>
      <c r="Z73" s="971"/>
      <c r="AA73" s="971">
        <v>56</v>
      </c>
      <c r="AB73" s="971"/>
      <c r="AC73" s="971"/>
      <c r="AD73" s="971"/>
      <c r="AE73" s="971"/>
      <c r="AF73" s="971">
        <v>56</v>
      </c>
      <c r="AG73" s="971"/>
      <c r="AH73" s="971"/>
      <c r="AI73" s="971"/>
      <c r="AJ73" s="971"/>
      <c r="AK73" s="971">
        <v>3</v>
      </c>
      <c r="AL73" s="971"/>
      <c r="AM73" s="971"/>
      <c r="AN73" s="971"/>
      <c r="AO73" s="971"/>
      <c r="AP73" s="971">
        <v>0</v>
      </c>
      <c r="AQ73" s="971"/>
      <c r="AR73" s="971"/>
      <c r="AS73" s="971"/>
      <c r="AT73" s="971"/>
      <c r="AU73" s="971">
        <v>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595</v>
      </c>
      <c r="C74" s="975"/>
      <c r="D74" s="975"/>
      <c r="E74" s="975"/>
      <c r="F74" s="975"/>
      <c r="G74" s="975"/>
      <c r="H74" s="975"/>
      <c r="I74" s="975"/>
      <c r="J74" s="975"/>
      <c r="K74" s="975"/>
      <c r="L74" s="975"/>
      <c r="M74" s="975"/>
      <c r="N74" s="975"/>
      <c r="O74" s="975"/>
      <c r="P74" s="976"/>
      <c r="Q74" s="977">
        <v>1682</v>
      </c>
      <c r="R74" s="971"/>
      <c r="S74" s="971"/>
      <c r="T74" s="971"/>
      <c r="U74" s="971"/>
      <c r="V74" s="971">
        <v>1626</v>
      </c>
      <c r="W74" s="971"/>
      <c r="X74" s="971"/>
      <c r="Y74" s="971"/>
      <c r="Z74" s="971"/>
      <c r="AA74" s="971">
        <v>56</v>
      </c>
      <c r="AB74" s="971"/>
      <c r="AC74" s="971"/>
      <c r="AD74" s="971"/>
      <c r="AE74" s="971"/>
      <c r="AF74" s="971">
        <v>56</v>
      </c>
      <c r="AG74" s="971"/>
      <c r="AH74" s="971"/>
      <c r="AI74" s="971"/>
      <c r="AJ74" s="971"/>
      <c r="AK74" s="971">
        <v>30</v>
      </c>
      <c r="AL74" s="971"/>
      <c r="AM74" s="971"/>
      <c r="AN74" s="971"/>
      <c r="AO74" s="971"/>
      <c r="AP74" s="971">
        <v>0</v>
      </c>
      <c r="AQ74" s="971"/>
      <c r="AR74" s="971"/>
      <c r="AS74" s="971"/>
      <c r="AT74" s="971"/>
      <c r="AU74" s="971">
        <v>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596</v>
      </c>
      <c r="C75" s="975"/>
      <c r="D75" s="975"/>
      <c r="E75" s="975"/>
      <c r="F75" s="975"/>
      <c r="G75" s="975"/>
      <c r="H75" s="975"/>
      <c r="I75" s="975"/>
      <c r="J75" s="975"/>
      <c r="K75" s="975"/>
      <c r="L75" s="975"/>
      <c r="M75" s="975"/>
      <c r="N75" s="975"/>
      <c r="O75" s="975"/>
      <c r="P75" s="976"/>
      <c r="Q75" s="978">
        <v>37762</v>
      </c>
      <c r="R75" s="979"/>
      <c r="S75" s="979"/>
      <c r="T75" s="979"/>
      <c r="U75" s="980"/>
      <c r="V75" s="981">
        <v>35999</v>
      </c>
      <c r="W75" s="979"/>
      <c r="X75" s="979"/>
      <c r="Y75" s="979"/>
      <c r="Z75" s="980"/>
      <c r="AA75" s="981">
        <v>1763</v>
      </c>
      <c r="AB75" s="979"/>
      <c r="AC75" s="979"/>
      <c r="AD75" s="979"/>
      <c r="AE75" s="980"/>
      <c r="AF75" s="981">
        <v>1763</v>
      </c>
      <c r="AG75" s="979"/>
      <c r="AH75" s="979"/>
      <c r="AI75" s="979"/>
      <c r="AJ75" s="980"/>
      <c r="AK75" s="981">
        <v>995</v>
      </c>
      <c r="AL75" s="979"/>
      <c r="AM75" s="979"/>
      <c r="AN75" s="979"/>
      <c r="AO75" s="980"/>
      <c r="AP75" s="981">
        <v>0</v>
      </c>
      <c r="AQ75" s="979"/>
      <c r="AR75" s="979"/>
      <c r="AS75" s="979"/>
      <c r="AT75" s="980"/>
      <c r="AU75" s="981">
        <v>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t="s">
        <v>597</v>
      </c>
      <c r="C76" s="975"/>
      <c r="D76" s="975"/>
      <c r="E76" s="975"/>
      <c r="F76" s="975"/>
      <c r="G76" s="975"/>
      <c r="H76" s="975"/>
      <c r="I76" s="975"/>
      <c r="J76" s="975"/>
      <c r="K76" s="975"/>
      <c r="L76" s="975"/>
      <c r="M76" s="975"/>
      <c r="N76" s="975"/>
      <c r="O76" s="975"/>
      <c r="P76" s="976"/>
      <c r="Q76" s="978">
        <v>152</v>
      </c>
      <c r="R76" s="979"/>
      <c r="S76" s="979"/>
      <c r="T76" s="979"/>
      <c r="U76" s="980"/>
      <c r="V76" s="981">
        <v>133</v>
      </c>
      <c r="W76" s="979"/>
      <c r="X76" s="979"/>
      <c r="Y76" s="979"/>
      <c r="Z76" s="980"/>
      <c r="AA76" s="981">
        <v>19</v>
      </c>
      <c r="AB76" s="979"/>
      <c r="AC76" s="979"/>
      <c r="AD76" s="979"/>
      <c r="AE76" s="980"/>
      <c r="AF76" s="981">
        <v>19</v>
      </c>
      <c r="AG76" s="979"/>
      <c r="AH76" s="979"/>
      <c r="AI76" s="979"/>
      <c r="AJ76" s="980"/>
      <c r="AK76" s="981">
        <v>0</v>
      </c>
      <c r="AL76" s="979"/>
      <c r="AM76" s="979"/>
      <c r="AN76" s="979"/>
      <c r="AO76" s="980"/>
      <c r="AP76" s="981">
        <v>0</v>
      </c>
      <c r="AQ76" s="979"/>
      <c r="AR76" s="979"/>
      <c r="AS76" s="979"/>
      <c r="AT76" s="980"/>
      <c r="AU76" s="981">
        <v>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t="s">
        <v>598</v>
      </c>
      <c r="C77" s="975"/>
      <c r="D77" s="975"/>
      <c r="E77" s="975"/>
      <c r="F77" s="975"/>
      <c r="G77" s="975"/>
      <c r="H77" s="975"/>
      <c r="I77" s="975"/>
      <c r="J77" s="975"/>
      <c r="K77" s="975"/>
      <c r="L77" s="975"/>
      <c r="M77" s="975"/>
      <c r="N77" s="975"/>
      <c r="O77" s="975"/>
      <c r="P77" s="976"/>
      <c r="Q77" s="978">
        <v>148063</v>
      </c>
      <c r="R77" s="979"/>
      <c r="S77" s="979"/>
      <c r="T77" s="979"/>
      <c r="U77" s="980"/>
      <c r="V77" s="981">
        <v>147545</v>
      </c>
      <c r="W77" s="979"/>
      <c r="X77" s="979"/>
      <c r="Y77" s="979"/>
      <c r="Z77" s="980"/>
      <c r="AA77" s="981">
        <v>518</v>
      </c>
      <c r="AB77" s="979"/>
      <c r="AC77" s="979"/>
      <c r="AD77" s="979"/>
      <c r="AE77" s="980"/>
      <c r="AF77" s="981">
        <v>518</v>
      </c>
      <c r="AG77" s="979"/>
      <c r="AH77" s="979"/>
      <c r="AI77" s="979"/>
      <c r="AJ77" s="980"/>
      <c r="AK77" s="981">
        <v>1058</v>
      </c>
      <c r="AL77" s="979"/>
      <c r="AM77" s="979"/>
      <c r="AN77" s="979"/>
      <c r="AO77" s="980"/>
      <c r="AP77" s="981">
        <v>0</v>
      </c>
      <c r="AQ77" s="979"/>
      <c r="AR77" s="979"/>
      <c r="AS77" s="979"/>
      <c r="AT77" s="980"/>
      <c r="AU77" s="981">
        <v>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394</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312</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312</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312</v>
      </c>
      <c r="DR109" s="896"/>
      <c r="DS109" s="896"/>
      <c r="DT109" s="896"/>
      <c r="DU109" s="897"/>
      <c r="DV109" s="898" t="s">
        <v>435</v>
      </c>
      <c r="DW109" s="896"/>
      <c r="DX109" s="896"/>
      <c r="DY109" s="896"/>
      <c r="DZ109" s="929"/>
    </row>
    <row r="110" spans="1:131" s="230" customFormat="1" ht="26.25" customHeight="1">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436916</v>
      </c>
      <c r="AB110" s="889"/>
      <c r="AC110" s="889"/>
      <c r="AD110" s="889"/>
      <c r="AE110" s="890"/>
      <c r="AF110" s="891">
        <v>449270</v>
      </c>
      <c r="AG110" s="889"/>
      <c r="AH110" s="889"/>
      <c r="AI110" s="889"/>
      <c r="AJ110" s="890"/>
      <c r="AK110" s="891">
        <v>441795</v>
      </c>
      <c r="AL110" s="889"/>
      <c r="AM110" s="889"/>
      <c r="AN110" s="889"/>
      <c r="AO110" s="890"/>
      <c r="AP110" s="892">
        <v>10.3</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5116721</v>
      </c>
      <c r="BR110" s="842"/>
      <c r="BS110" s="842"/>
      <c r="BT110" s="842"/>
      <c r="BU110" s="842"/>
      <c r="BV110" s="842">
        <v>5243591</v>
      </c>
      <c r="BW110" s="842"/>
      <c r="BX110" s="842"/>
      <c r="BY110" s="842"/>
      <c r="BZ110" s="842"/>
      <c r="CA110" s="842">
        <v>4978030</v>
      </c>
      <c r="CB110" s="842"/>
      <c r="CC110" s="842"/>
      <c r="CD110" s="842"/>
      <c r="CE110" s="842"/>
      <c r="CF110" s="866">
        <v>116.1</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442</v>
      </c>
      <c r="DM110" s="842"/>
      <c r="DN110" s="842"/>
      <c r="DO110" s="842"/>
      <c r="DP110" s="842"/>
      <c r="DQ110" s="842" t="s">
        <v>441</v>
      </c>
      <c r="DR110" s="842"/>
      <c r="DS110" s="842"/>
      <c r="DT110" s="842"/>
      <c r="DU110" s="842"/>
      <c r="DV110" s="843" t="s">
        <v>441</v>
      </c>
      <c r="DW110" s="843"/>
      <c r="DX110" s="843"/>
      <c r="DY110" s="843"/>
      <c r="DZ110" s="844"/>
    </row>
    <row r="111" spans="1:131" s="230" customFormat="1" ht="26.25" customHeight="1">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441</v>
      </c>
      <c r="AG111" s="919"/>
      <c r="AH111" s="919"/>
      <c r="AI111" s="919"/>
      <c r="AJ111" s="920"/>
      <c r="AK111" s="921" t="s">
        <v>441</v>
      </c>
      <c r="AL111" s="919"/>
      <c r="AM111" s="919"/>
      <c r="AN111" s="919"/>
      <c r="AO111" s="920"/>
      <c r="AP111" s="922" t="s">
        <v>441</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967021</v>
      </c>
      <c r="BR111" s="817"/>
      <c r="BS111" s="817"/>
      <c r="BT111" s="817"/>
      <c r="BU111" s="817"/>
      <c r="BV111" s="817">
        <v>974137</v>
      </c>
      <c r="BW111" s="817"/>
      <c r="BX111" s="817"/>
      <c r="BY111" s="817"/>
      <c r="BZ111" s="817"/>
      <c r="CA111" s="817">
        <v>972352</v>
      </c>
      <c r="CB111" s="817"/>
      <c r="CC111" s="817"/>
      <c r="CD111" s="817"/>
      <c r="CE111" s="817"/>
      <c r="CF111" s="875">
        <v>22.7</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441</v>
      </c>
      <c r="DM111" s="817"/>
      <c r="DN111" s="817"/>
      <c r="DO111" s="817"/>
      <c r="DP111" s="817"/>
      <c r="DQ111" s="817" t="s">
        <v>441</v>
      </c>
      <c r="DR111" s="817"/>
      <c r="DS111" s="817"/>
      <c r="DT111" s="817"/>
      <c r="DU111" s="817"/>
      <c r="DV111" s="794" t="s">
        <v>441</v>
      </c>
      <c r="DW111" s="794"/>
      <c r="DX111" s="794"/>
      <c r="DY111" s="794"/>
      <c r="DZ111" s="795"/>
    </row>
    <row r="112" spans="1:131" s="230" customFormat="1" ht="26.25" customHeight="1">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189</v>
      </c>
      <c r="AB112" s="780"/>
      <c r="AC112" s="780"/>
      <c r="AD112" s="780"/>
      <c r="AE112" s="781"/>
      <c r="AF112" s="782" t="s">
        <v>189</v>
      </c>
      <c r="AG112" s="780"/>
      <c r="AH112" s="780"/>
      <c r="AI112" s="780"/>
      <c r="AJ112" s="781"/>
      <c r="AK112" s="782" t="s">
        <v>189</v>
      </c>
      <c r="AL112" s="780"/>
      <c r="AM112" s="780"/>
      <c r="AN112" s="780"/>
      <c r="AO112" s="781"/>
      <c r="AP112" s="824" t="s">
        <v>189</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1611442</v>
      </c>
      <c r="BR112" s="817"/>
      <c r="BS112" s="817"/>
      <c r="BT112" s="817"/>
      <c r="BU112" s="817"/>
      <c r="BV112" s="817">
        <v>1598426</v>
      </c>
      <c r="BW112" s="817"/>
      <c r="BX112" s="817"/>
      <c r="BY112" s="817"/>
      <c r="BZ112" s="817"/>
      <c r="CA112" s="817">
        <v>1556751</v>
      </c>
      <c r="CB112" s="817"/>
      <c r="CC112" s="817"/>
      <c r="CD112" s="817"/>
      <c r="CE112" s="817"/>
      <c r="CF112" s="875">
        <v>36.299999999999997</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189</v>
      </c>
      <c r="DH112" s="817"/>
      <c r="DI112" s="817"/>
      <c r="DJ112" s="817"/>
      <c r="DK112" s="817"/>
      <c r="DL112" s="817" t="s">
        <v>189</v>
      </c>
      <c r="DM112" s="817"/>
      <c r="DN112" s="817"/>
      <c r="DO112" s="817"/>
      <c r="DP112" s="817"/>
      <c r="DQ112" s="817" t="s">
        <v>189</v>
      </c>
      <c r="DR112" s="817"/>
      <c r="DS112" s="817"/>
      <c r="DT112" s="817"/>
      <c r="DU112" s="817"/>
      <c r="DV112" s="794" t="s">
        <v>189</v>
      </c>
      <c r="DW112" s="794"/>
      <c r="DX112" s="794"/>
      <c r="DY112" s="794"/>
      <c r="DZ112" s="795"/>
    </row>
    <row r="113" spans="1:130" s="230" customFormat="1" ht="26.25" customHeight="1">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126347</v>
      </c>
      <c r="AB113" s="919"/>
      <c r="AC113" s="919"/>
      <c r="AD113" s="919"/>
      <c r="AE113" s="920"/>
      <c r="AF113" s="921">
        <v>127986</v>
      </c>
      <c r="AG113" s="919"/>
      <c r="AH113" s="919"/>
      <c r="AI113" s="919"/>
      <c r="AJ113" s="920"/>
      <c r="AK113" s="921">
        <v>130821</v>
      </c>
      <c r="AL113" s="919"/>
      <c r="AM113" s="919"/>
      <c r="AN113" s="919"/>
      <c r="AO113" s="920"/>
      <c r="AP113" s="922">
        <v>3.1</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125492</v>
      </c>
      <c r="BR113" s="817"/>
      <c r="BS113" s="817"/>
      <c r="BT113" s="817"/>
      <c r="BU113" s="817"/>
      <c r="BV113" s="817">
        <v>170969</v>
      </c>
      <c r="BW113" s="817"/>
      <c r="BX113" s="817"/>
      <c r="BY113" s="817"/>
      <c r="BZ113" s="817"/>
      <c r="CA113" s="817">
        <v>141226</v>
      </c>
      <c r="CB113" s="817"/>
      <c r="CC113" s="817"/>
      <c r="CD113" s="817"/>
      <c r="CE113" s="817"/>
      <c r="CF113" s="875">
        <v>3.3</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189</v>
      </c>
      <c r="DH113" s="780"/>
      <c r="DI113" s="780"/>
      <c r="DJ113" s="780"/>
      <c r="DK113" s="781"/>
      <c r="DL113" s="782" t="s">
        <v>189</v>
      </c>
      <c r="DM113" s="780"/>
      <c r="DN113" s="780"/>
      <c r="DO113" s="780"/>
      <c r="DP113" s="781"/>
      <c r="DQ113" s="782" t="s">
        <v>189</v>
      </c>
      <c r="DR113" s="780"/>
      <c r="DS113" s="780"/>
      <c r="DT113" s="780"/>
      <c r="DU113" s="781"/>
      <c r="DV113" s="824" t="s">
        <v>189</v>
      </c>
      <c r="DW113" s="825"/>
      <c r="DX113" s="825"/>
      <c r="DY113" s="825"/>
      <c r="DZ113" s="826"/>
    </row>
    <row r="114" spans="1:130" s="230" customFormat="1" ht="26.25" customHeight="1">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19363</v>
      </c>
      <c r="AB114" s="780"/>
      <c r="AC114" s="780"/>
      <c r="AD114" s="780"/>
      <c r="AE114" s="781"/>
      <c r="AF114" s="782">
        <v>21185</v>
      </c>
      <c r="AG114" s="780"/>
      <c r="AH114" s="780"/>
      <c r="AI114" s="780"/>
      <c r="AJ114" s="781"/>
      <c r="AK114" s="782">
        <v>22812</v>
      </c>
      <c r="AL114" s="780"/>
      <c r="AM114" s="780"/>
      <c r="AN114" s="780"/>
      <c r="AO114" s="781"/>
      <c r="AP114" s="824">
        <v>0.5</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50692</v>
      </c>
      <c r="BR114" s="817"/>
      <c r="BS114" s="817"/>
      <c r="BT114" s="817"/>
      <c r="BU114" s="817"/>
      <c r="BV114" s="817" t="s">
        <v>189</v>
      </c>
      <c r="BW114" s="817"/>
      <c r="BX114" s="817"/>
      <c r="BY114" s="817"/>
      <c r="BZ114" s="817"/>
      <c r="CA114" s="817" t="s">
        <v>189</v>
      </c>
      <c r="CB114" s="817"/>
      <c r="CC114" s="817"/>
      <c r="CD114" s="817"/>
      <c r="CE114" s="817"/>
      <c r="CF114" s="875" t="s">
        <v>189</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189</v>
      </c>
      <c r="DH114" s="780"/>
      <c r="DI114" s="780"/>
      <c r="DJ114" s="780"/>
      <c r="DK114" s="781"/>
      <c r="DL114" s="782" t="s">
        <v>189</v>
      </c>
      <c r="DM114" s="780"/>
      <c r="DN114" s="780"/>
      <c r="DO114" s="780"/>
      <c r="DP114" s="781"/>
      <c r="DQ114" s="782" t="s">
        <v>189</v>
      </c>
      <c r="DR114" s="780"/>
      <c r="DS114" s="780"/>
      <c r="DT114" s="780"/>
      <c r="DU114" s="781"/>
      <c r="DV114" s="824" t="s">
        <v>189</v>
      </c>
      <c r="DW114" s="825"/>
      <c r="DX114" s="825"/>
      <c r="DY114" s="825"/>
      <c r="DZ114" s="826"/>
    </row>
    <row r="115" spans="1:130" s="230" customFormat="1" ht="26.25" customHeight="1">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189</v>
      </c>
      <c r="AB115" s="919"/>
      <c r="AC115" s="919"/>
      <c r="AD115" s="919"/>
      <c r="AE115" s="920"/>
      <c r="AF115" s="921" t="s">
        <v>189</v>
      </c>
      <c r="AG115" s="919"/>
      <c r="AH115" s="919"/>
      <c r="AI115" s="919"/>
      <c r="AJ115" s="920"/>
      <c r="AK115" s="921" t="s">
        <v>189</v>
      </c>
      <c r="AL115" s="919"/>
      <c r="AM115" s="919"/>
      <c r="AN115" s="919"/>
      <c r="AO115" s="920"/>
      <c r="AP115" s="922" t="s">
        <v>189</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189</v>
      </c>
      <c r="BR115" s="817"/>
      <c r="BS115" s="817"/>
      <c r="BT115" s="817"/>
      <c r="BU115" s="817"/>
      <c r="BV115" s="817" t="s">
        <v>189</v>
      </c>
      <c r="BW115" s="817"/>
      <c r="BX115" s="817"/>
      <c r="BY115" s="817"/>
      <c r="BZ115" s="817"/>
      <c r="CA115" s="817" t="s">
        <v>189</v>
      </c>
      <c r="CB115" s="817"/>
      <c r="CC115" s="817"/>
      <c r="CD115" s="817"/>
      <c r="CE115" s="817"/>
      <c r="CF115" s="875" t="s">
        <v>189</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967021</v>
      </c>
      <c r="DH115" s="780"/>
      <c r="DI115" s="780"/>
      <c r="DJ115" s="780"/>
      <c r="DK115" s="781"/>
      <c r="DL115" s="782">
        <v>974137</v>
      </c>
      <c r="DM115" s="780"/>
      <c r="DN115" s="780"/>
      <c r="DO115" s="780"/>
      <c r="DP115" s="781"/>
      <c r="DQ115" s="782">
        <v>972352</v>
      </c>
      <c r="DR115" s="780"/>
      <c r="DS115" s="780"/>
      <c r="DT115" s="780"/>
      <c r="DU115" s="781"/>
      <c r="DV115" s="824">
        <v>22.7</v>
      </c>
      <c r="DW115" s="825"/>
      <c r="DX115" s="825"/>
      <c r="DY115" s="825"/>
      <c r="DZ115" s="826"/>
    </row>
    <row r="116" spans="1:130" s="230" customFormat="1" ht="26.25" customHeight="1">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29</v>
      </c>
      <c r="AB116" s="780"/>
      <c r="AC116" s="780"/>
      <c r="AD116" s="780"/>
      <c r="AE116" s="781"/>
      <c r="AF116" s="782" t="s">
        <v>189</v>
      </c>
      <c r="AG116" s="780"/>
      <c r="AH116" s="780"/>
      <c r="AI116" s="780"/>
      <c r="AJ116" s="781"/>
      <c r="AK116" s="782" t="s">
        <v>189</v>
      </c>
      <c r="AL116" s="780"/>
      <c r="AM116" s="780"/>
      <c r="AN116" s="780"/>
      <c r="AO116" s="781"/>
      <c r="AP116" s="824" t="s">
        <v>189</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189</v>
      </c>
      <c r="BR116" s="817"/>
      <c r="BS116" s="817"/>
      <c r="BT116" s="817"/>
      <c r="BU116" s="817"/>
      <c r="BV116" s="817" t="s">
        <v>189</v>
      </c>
      <c r="BW116" s="817"/>
      <c r="BX116" s="817"/>
      <c r="BY116" s="817"/>
      <c r="BZ116" s="817"/>
      <c r="CA116" s="817" t="s">
        <v>189</v>
      </c>
      <c r="CB116" s="817"/>
      <c r="CC116" s="817"/>
      <c r="CD116" s="817"/>
      <c r="CE116" s="817"/>
      <c r="CF116" s="875" t="s">
        <v>189</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189</v>
      </c>
      <c r="DH116" s="780"/>
      <c r="DI116" s="780"/>
      <c r="DJ116" s="780"/>
      <c r="DK116" s="781"/>
      <c r="DL116" s="782" t="s">
        <v>189</v>
      </c>
      <c r="DM116" s="780"/>
      <c r="DN116" s="780"/>
      <c r="DO116" s="780"/>
      <c r="DP116" s="781"/>
      <c r="DQ116" s="782" t="s">
        <v>189</v>
      </c>
      <c r="DR116" s="780"/>
      <c r="DS116" s="780"/>
      <c r="DT116" s="780"/>
      <c r="DU116" s="781"/>
      <c r="DV116" s="824" t="s">
        <v>189</v>
      </c>
      <c r="DW116" s="825"/>
      <c r="DX116" s="825"/>
      <c r="DY116" s="825"/>
      <c r="DZ116" s="826"/>
    </row>
    <row r="117" spans="1:130" s="230" customFormat="1" ht="26.25" customHeight="1">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582655</v>
      </c>
      <c r="AB117" s="903"/>
      <c r="AC117" s="903"/>
      <c r="AD117" s="903"/>
      <c r="AE117" s="904"/>
      <c r="AF117" s="905">
        <v>598441</v>
      </c>
      <c r="AG117" s="903"/>
      <c r="AH117" s="903"/>
      <c r="AI117" s="903"/>
      <c r="AJ117" s="904"/>
      <c r="AK117" s="905">
        <v>595428</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464</v>
      </c>
      <c r="BR117" s="817"/>
      <c r="BS117" s="817"/>
      <c r="BT117" s="817"/>
      <c r="BU117" s="817"/>
      <c r="BV117" s="817" t="s">
        <v>464</v>
      </c>
      <c r="BW117" s="817"/>
      <c r="BX117" s="817"/>
      <c r="BY117" s="817"/>
      <c r="BZ117" s="817"/>
      <c r="CA117" s="817" t="s">
        <v>464</v>
      </c>
      <c r="CB117" s="817"/>
      <c r="CC117" s="817"/>
      <c r="CD117" s="817"/>
      <c r="CE117" s="817"/>
      <c r="CF117" s="875" t="s">
        <v>464</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464</v>
      </c>
      <c r="DH117" s="780"/>
      <c r="DI117" s="780"/>
      <c r="DJ117" s="780"/>
      <c r="DK117" s="781"/>
      <c r="DL117" s="782" t="s">
        <v>466</v>
      </c>
      <c r="DM117" s="780"/>
      <c r="DN117" s="780"/>
      <c r="DO117" s="780"/>
      <c r="DP117" s="781"/>
      <c r="DQ117" s="782" t="s">
        <v>464</v>
      </c>
      <c r="DR117" s="780"/>
      <c r="DS117" s="780"/>
      <c r="DT117" s="780"/>
      <c r="DU117" s="781"/>
      <c r="DV117" s="824" t="s">
        <v>464</v>
      </c>
      <c r="DW117" s="825"/>
      <c r="DX117" s="825"/>
      <c r="DY117" s="825"/>
      <c r="DZ117" s="826"/>
    </row>
    <row r="118" spans="1:130" s="230" customFormat="1" ht="26.25" customHeight="1">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312</v>
      </c>
      <c r="AL118" s="896"/>
      <c r="AM118" s="896"/>
      <c r="AN118" s="896"/>
      <c r="AO118" s="897"/>
      <c r="AP118" s="899" t="s">
        <v>435</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468</v>
      </c>
      <c r="BR118" s="845"/>
      <c r="BS118" s="845"/>
      <c r="BT118" s="845"/>
      <c r="BU118" s="845"/>
      <c r="BV118" s="845" t="s">
        <v>469</v>
      </c>
      <c r="BW118" s="845"/>
      <c r="BX118" s="845"/>
      <c r="BY118" s="845"/>
      <c r="BZ118" s="845"/>
      <c r="CA118" s="845" t="s">
        <v>470</v>
      </c>
      <c r="CB118" s="845"/>
      <c r="CC118" s="845"/>
      <c r="CD118" s="845"/>
      <c r="CE118" s="845"/>
      <c r="CF118" s="875" t="s">
        <v>470</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468</v>
      </c>
      <c r="DH118" s="780"/>
      <c r="DI118" s="780"/>
      <c r="DJ118" s="780"/>
      <c r="DK118" s="781"/>
      <c r="DL118" s="782" t="s">
        <v>468</v>
      </c>
      <c r="DM118" s="780"/>
      <c r="DN118" s="780"/>
      <c r="DO118" s="780"/>
      <c r="DP118" s="781"/>
      <c r="DQ118" s="782" t="s">
        <v>470</v>
      </c>
      <c r="DR118" s="780"/>
      <c r="DS118" s="780"/>
      <c r="DT118" s="780"/>
      <c r="DU118" s="781"/>
      <c r="DV118" s="824" t="s">
        <v>469</v>
      </c>
      <c r="DW118" s="825"/>
      <c r="DX118" s="825"/>
      <c r="DY118" s="825"/>
      <c r="DZ118" s="826"/>
    </row>
    <row r="119" spans="1:130" s="230" customFormat="1" ht="26.25" customHeight="1">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468</v>
      </c>
      <c r="AB119" s="889"/>
      <c r="AC119" s="889"/>
      <c r="AD119" s="889"/>
      <c r="AE119" s="890"/>
      <c r="AF119" s="891" t="s">
        <v>468</v>
      </c>
      <c r="AG119" s="889"/>
      <c r="AH119" s="889"/>
      <c r="AI119" s="889"/>
      <c r="AJ119" s="890"/>
      <c r="AK119" s="891" t="s">
        <v>468</v>
      </c>
      <c r="AL119" s="889"/>
      <c r="AM119" s="889"/>
      <c r="AN119" s="889"/>
      <c r="AO119" s="890"/>
      <c r="AP119" s="892" t="s">
        <v>468</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472</v>
      </c>
      <c r="BP119" s="878"/>
      <c r="BQ119" s="879">
        <v>7871368</v>
      </c>
      <c r="BR119" s="845"/>
      <c r="BS119" s="845"/>
      <c r="BT119" s="845"/>
      <c r="BU119" s="845"/>
      <c r="BV119" s="845">
        <v>7987123</v>
      </c>
      <c r="BW119" s="845"/>
      <c r="BX119" s="845"/>
      <c r="BY119" s="845"/>
      <c r="BZ119" s="845"/>
      <c r="CA119" s="845">
        <v>7648359</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469</v>
      </c>
      <c r="DH119" s="764"/>
      <c r="DI119" s="764"/>
      <c r="DJ119" s="764"/>
      <c r="DK119" s="765"/>
      <c r="DL119" s="766" t="s">
        <v>470</v>
      </c>
      <c r="DM119" s="764"/>
      <c r="DN119" s="764"/>
      <c r="DO119" s="764"/>
      <c r="DP119" s="765"/>
      <c r="DQ119" s="766" t="s">
        <v>470</v>
      </c>
      <c r="DR119" s="764"/>
      <c r="DS119" s="764"/>
      <c r="DT119" s="764"/>
      <c r="DU119" s="765"/>
      <c r="DV119" s="848" t="s">
        <v>470</v>
      </c>
      <c r="DW119" s="849"/>
      <c r="DX119" s="849"/>
      <c r="DY119" s="849"/>
      <c r="DZ119" s="850"/>
    </row>
    <row r="120" spans="1:130" s="230" customFormat="1" ht="26.25" customHeight="1">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470</v>
      </c>
      <c r="AB120" s="780"/>
      <c r="AC120" s="780"/>
      <c r="AD120" s="780"/>
      <c r="AE120" s="781"/>
      <c r="AF120" s="782" t="s">
        <v>468</v>
      </c>
      <c r="AG120" s="780"/>
      <c r="AH120" s="780"/>
      <c r="AI120" s="780"/>
      <c r="AJ120" s="781"/>
      <c r="AK120" s="782" t="s">
        <v>470</v>
      </c>
      <c r="AL120" s="780"/>
      <c r="AM120" s="780"/>
      <c r="AN120" s="780"/>
      <c r="AO120" s="781"/>
      <c r="AP120" s="824" t="s">
        <v>469</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1197770</v>
      </c>
      <c r="BR120" s="842"/>
      <c r="BS120" s="842"/>
      <c r="BT120" s="842"/>
      <c r="BU120" s="842"/>
      <c r="BV120" s="842">
        <v>1404989</v>
      </c>
      <c r="BW120" s="842"/>
      <c r="BX120" s="842"/>
      <c r="BY120" s="842"/>
      <c r="BZ120" s="842"/>
      <c r="CA120" s="842">
        <v>1796342</v>
      </c>
      <c r="CB120" s="842"/>
      <c r="CC120" s="842"/>
      <c r="CD120" s="842"/>
      <c r="CE120" s="842"/>
      <c r="CF120" s="866">
        <v>41.9</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1610491</v>
      </c>
      <c r="DH120" s="842"/>
      <c r="DI120" s="842"/>
      <c r="DJ120" s="842"/>
      <c r="DK120" s="842"/>
      <c r="DL120" s="842">
        <v>1597560</v>
      </c>
      <c r="DM120" s="842"/>
      <c r="DN120" s="842"/>
      <c r="DO120" s="842"/>
      <c r="DP120" s="842"/>
      <c r="DQ120" s="842">
        <v>1555950</v>
      </c>
      <c r="DR120" s="842"/>
      <c r="DS120" s="842"/>
      <c r="DT120" s="842"/>
      <c r="DU120" s="842"/>
      <c r="DV120" s="843">
        <v>36.299999999999997</v>
      </c>
      <c r="DW120" s="843"/>
      <c r="DX120" s="843"/>
      <c r="DY120" s="843"/>
      <c r="DZ120" s="844"/>
    </row>
    <row r="121" spans="1:130" s="230" customFormat="1" ht="26.25" customHeight="1">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469</v>
      </c>
      <c r="AB121" s="780"/>
      <c r="AC121" s="780"/>
      <c r="AD121" s="780"/>
      <c r="AE121" s="781"/>
      <c r="AF121" s="782" t="s">
        <v>470</v>
      </c>
      <c r="AG121" s="780"/>
      <c r="AH121" s="780"/>
      <c r="AI121" s="780"/>
      <c r="AJ121" s="781"/>
      <c r="AK121" s="782" t="s">
        <v>468</v>
      </c>
      <c r="AL121" s="780"/>
      <c r="AM121" s="780"/>
      <c r="AN121" s="780"/>
      <c r="AO121" s="781"/>
      <c r="AP121" s="824" t="s">
        <v>469</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t="s">
        <v>470</v>
      </c>
      <c r="BR121" s="817"/>
      <c r="BS121" s="817"/>
      <c r="BT121" s="817"/>
      <c r="BU121" s="817"/>
      <c r="BV121" s="817" t="s">
        <v>469</v>
      </c>
      <c r="BW121" s="817"/>
      <c r="BX121" s="817"/>
      <c r="BY121" s="817"/>
      <c r="BZ121" s="817"/>
      <c r="CA121" s="817" t="s">
        <v>468</v>
      </c>
      <c r="CB121" s="817"/>
      <c r="CC121" s="817"/>
      <c r="CD121" s="817"/>
      <c r="CE121" s="817"/>
      <c r="CF121" s="875" t="s">
        <v>470</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951</v>
      </c>
      <c r="DH121" s="817"/>
      <c r="DI121" s="817"/>
      <c r="DJ121" s="817"/>
      <c r="DK121" s="817"/>
      <c r="DL121" s="817">
        <v>866</v>
      </c>
      <c r="DM121" s="817"/>
      <c r="DN121" s="817"/>
      <c r="DO121" s="817"/>
      <c r="DP121" s="817"/>
      <c r="DQ121" s="817">
        <v>801</v>
      </c>
      <c r="DR121" s="817"/>
      <c r="DS121" s="817"/>
      <c r="DT121" s="817"/>
      <c r="DU121" s="817"/>
      <c r="DV121" s="794">
        <v>0</v>
      </c>
      <c r="DW121" s="794"/>
      <c r="DX121" s="794"/>
      <c r="DY121" s="794"/>
      <c r="DZ121" s="795"/>
    </row>
    <row r="122" spans="1:130" s="230" customFormat="1" ht="26.25" customHeight="1">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468</v>
      </c>
      <c r="AB122" s="780"/>
      <c r="AC122" s="780"/>
      <c r="AD122" s="780"/>
      <c r="AE122" s="781"/>
      <c r="AF122" s="782" t="s">
        <v>470</v>
      </c>
      <c r="AG122" s="780"/>
      <c r="AH122" s="780"/>
      <c r="AI122" s="780"/>
      <c r="AJ122" s="781"/>
      <c r="AK122" s="782" t="s">
        <v>469</v>
      </c>
      <c r="AL122" s="780"/>
      <c r="AM122" s="780"/>
      <c r="AN122" s="780"/>
      <c r="AO122" s="781"/>
      <c r="AP122" s="824" t="s">
        <v>469</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4246311</v>
      </c>
      <c r="BR122" s="845"/>
      <c r="BS122" s="845"/>
      <c r="BT122" s="845"/>
      <c r="BU122" s="845"/>
      <c r="BV122" s="845">
        <v>4278105</v>
      </c>
      <c r="BW122" s="845"/>
      <c r="BX122" s="845"/>
      <c r="BY122" s="845"/>
      <c r="BZ122" s="845"/>
      <c r="CA122" s="845">
        <v>4073323</v>
      </c>
      <c r="CB122" s="845"/>
      <c r="CC122" s="845"/>
      <c r="CD122" s="845"/>
      <c r="CE122" s="845"/>
      <c r="CF122" s="846">
        <v>95</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t="s">
        <v>469</v>
      </c>
      <c r="DH122" s="817"/>
      <c r="DI122" s="817"/>
      <c r="DJ122" s="817"/>
      <c r="DK122" s="817"/>
      <c r="DL122" s="817" t="s">
        <v>469</v>
      </c>
      <c r="DM122" s="817"/>
      <c r="DN122" s="817"/>
      <c r="DO122" s="817"/>
      <c r="DP122" s="817"/>
      <c r="DQ122" s="817" t="s">
        <v>469</v>
      </c>
      <c r="DR122" s="817"/>
      <c r="DS122" s="817"/>
      <c r="DT122" s="817"/>
      <c r="DU122" s="817"/>
      <c r="DV122" s="794" t="s">
        <v>469</v>
      </c>
      <c r="DW122" s="794"/>
      <c r="DX122" s="794"/>
      <c r="DY122" s="794"/>
      <c r="DZ122" s="795"/>
    </row>
    <row r="123" spans="1:130" s="230" customFormat="1" ht="26.25" customHeight="1">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469</v>
      </c>
      <c r="AB123" s="780"/>
      <c r="AC123" s="780"/>
      <c r="AD123" s="780"/>
      <c r="AE123" s="781"/>
      <c r="AF123" s="782" t="s">
        <v>469</v>
      </c>
      <c r="AG123" s="780"/>
      <c r="AH123" s="780"/>
      <c r="AI123" s="780"/>
      <c r="AJ123" s="781"/>
      <c r="AK123" s="782" t="s">
        <v>469</v>
      </c>
      <c r="AL123" s="780"/>
      <c r="AM123" s="780"/>
      <c r="AN123" s="780"/>
      <c r="AO123" s="781"/>
      <c r="AP123" s="824" t="s">
        <v>470</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483</v>
      </c>
      <c r="BP123" s="878"/>
      <c r="BQ123" s="832">
        <v>5444081</v>
      </c>
      <c r="BR123" s="833"/>
      <c r="BS123" s="833"/>
      <c r="BT123" s="833"/>
      <c r="BU123" s="833"/>
      <c r="BV123" s="833">
        <v>5683094</v>
      </c>
      <c r="BW123" s="833"/>
      <c r="BX123" s="833"/>
      <c r="BY123" s="833"/>
      <c r="BZ123" s="833"/>
      <c r="CA123" s="833">
        <v>5869665</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469</v>
      </c>
      <c r="DH123" s="780"/>
      <c r="DI123" s="780"/>
      <c r="DJ123" s="780"/>
      <c r="DK123" s="781"/>
      <c r="DL123" s="782" t="s">
        <v>468</v>
      </c>
      <c r="DM123" s="780"/>
      <c r="DN123" s="780"/>
      <c r="DO123" s="780"/>
      <c r="DP123" s="781"/>
      <c r="DQ123" s="782" t="s">
        <v>469</v>
      </c>
      <c r="DR123" s="780"/>
      <c r="DS123" s="780"/>
      <c r="DT123" s="780"/>
      <c r="DU123" s="781"/>
      <c r="DV123" s="824" t="s">
        <v>470</v>
      </c>
      <c r="DW123" s="825"/>
      <c r="DX123" s="825"/>
      <c r="DY123" s="825"/>
      <c r="DZ123" s="826"/>
    </row>
    <row r="124" spans="1:130" s="230" customFormat="1" ht="26.25" customHeight="1" thickBot="1">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468</v>
      </c>
      <c r="AB124" s="780"/>
      <c r="AC124" s="780"/>
      <c r="AD124" s="780"/>
      <c r="AE124" s="781"/>
      <c r="AF124" s="782" t="s">
        <v>469</v>
      </c>
      <c r="AG124" s="780"/>
      <c r="AH124" s="780"/>
      <c r="AI124" s="780"/>
      <c r="AJ124" s="781"/>
      <c r="AK124" s="782" t="s">
        <v>469</v>
      </c>
      <c r="AL124" s="780"/>
      <c r="AM124" s="780"/>
      <c r="AN124" s="780"/>
      <c r="AO124" s="781"/>
      <c r="AP124" s="824" t="s">
        <v>470</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62.2</v>
      </c>
      <c r="BR124" s="831"/>
      <c r="BS124" s="831"/>
      <c r="BT124" s="831"/>
      <c r="BU124" s="831"/>
      <c r="BV124" s="831">
        <v>53.7</v>
      </c>
      <c r="BW124" s="831"/>
      <c r="BX124" s="831"/>
      <c r="BY124" s="831"/>
      <c r="BZ124" s="831"/>
      <c r="CA124" s="831">
        <v>41.4</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469</v>
      </c>
      <c r="DH124" s="764"/>
      <c r="DI124" s="764"/>
      <c r="DJ124" s="764"/>
      <c r="DK124" s="765"/>
      <c r="DL124" s="766" t="s">
        <v>468</v>
      </c>
      <c r="DM124" s="764"/>
      <c r="DN124" s="764"/>
      <c r="DO124" s="764"/>
      <c r="DP124" s="765"/>
      <c r="DQ124" s="766" t="s">
        <v>468</v>
      </c>
      <c r="DR124" s="764"/>
      <c r="DS124" s="764"/>
      <c r="DT124" s="764"/>
      <c r="DU124" s="765"/>
      <c r="DV124" s="848" t="s">
        <v>487</v>
      </c>
      <c r="DW124" s="849"/>
      <c r="DX124" s="849"/>
      <c r="DY124" s="849"/>
      <c r="DZ124" s="850"/>
    </row>
    <row r="125" spans="1:130" s="230" customFormat="1" ht="26.25" customHeight="1">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487</v>
      </c>
      <c r="AB125" s="780"/>
      <c r="AC125" s="780"/>
      <c r="AD125" s="780"/>
      <c r="AE125" s="781"/>
      <c r="AF125" s="782" t="s">
        <v>487</v>
      </c>
      <c r="AG125" s="780"/>
      <c r="AH125" s="780"/>
      <c r="AI125" s="780"/>
      <c r="AJ125" s="781"/>
      <c r="AK125" s="782" t="s">
        <v>469</v>
      </c>
      <c r="AL125" s="780"/>
      <c r="AM125" s="780"/>
      <c r="AN125" s="780"/>
      <c r="AO125" s="781"/>
      <c r="AP125" s="824" t="s">
        <v>469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469</v>
      </c>
      <c r="DH125" s="842"/>
      <c r="DI125" s="842"/>
      <c r="DJ125" s="842"/>
      <c r="DK125" s="842"/>
      <c r="DL125" s="842" t="s">
        <v>469</v>
      </c>
      <c r="DM125" s="842"/>
      <c r="DN125" s="842"/>
      <c r="DO125" s="842"/>
      <c r="DP125" s="842"/>
      <c r="DQ125" s="842" t="s">
        <v>469</v>
      </c>
      <c r="DR125" s="842"/>
      <c r="DS125" s="842"/>
      <c r="DT125" s="842"/>
      <c r="DU125" s="842"/>
      <c r="DV125" s="843" t="s">
        <v>487</v>
      </c>
      <c r="DW125" s="843"/>
      <c r="DX125" s="843"/>
      <c r="DY125" s="843"/>
      <c r="DZ125" s="844"/>
    </row>
    <row r="126" spans="1:130" s="230" customFormat="1" ht="26.25" customHeight="1" thickBot="1">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487</v>
      </c>
      <c r="AB126" s="780"/>
      <c r="AC126" s="780"/>
      <c r="AD126" s="780"/>
      <c r="AE126" s="781"/>
      <c r="AF126" s="782" t="s">
        <v>469</v>
      </c>
      <c r="AG126" s="780"/>
      <c r="AH126" s="780"/>
      <c r="AI126" s="780"/>
      <c r="AJ126" s="781"/>
      <c r="AK126" s="782" t="s">
        <v>469</v>
      </c>
      <c r="AL126" s="780"/>
      <c r="AM126" s="780"/>
      <c r="AN126" s="780"/>
      <c r="AO126" s="781"/>
      <c r="AP126" s="824" t="s">
        <v>468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490</v>
      </c>
      <c r="CQ126" s="752"/>
      <c r="CR126" s="752"/>
      <c r="CS126" s="752"/>
      <c r="CT126" s="752"/>
      <c r="CU126" s="752"/>
      <c r="CV126" s="752"/>
      <c r="CW126" s="752"/>
      <c r="CX126" s="752"/>
      <c r="CY126" s="752"/>
      <c r="CZ126" s="752"/>
      <c r="DA126" s="752"/>
      <c r="DB126" s="752"/>
      <c r="DC126" s="752"/>
      <c r="DD126" s="752"/>
      <c r="DE126" s="752"/>
      <c r="DF126" s="753"/>
      <c r="DG126" s="816" t="s">
        <v>469</v>
      </c>
      <c r="DH126" s="817"/>
      <c r="DI126" s="817"/>
      <c r="DJ126" s="817"/>
      <c r="DK126" s="817"/>
      <c r="DL126" s="817" t="s">
        <v>487</v>
      </c>
      <c r="DM126" s="817"/>
      <c r="DN126" s="817"/>
      <c r="DO126" s="817"/>
      <c r="DP126" s="817"/>
      <c r="DQ126" s="817" t="s">
        <v>468</v>
      </c>
      <c r="DR126" s="817"/>
      <c r="DS126" s="817"/>
      <c r="DT126" s="817"/>
      <c r="DU126" s="817"/>
      <c r="DV126" s="794" t="s">
        <v>469</v>
      </c>
      <c r="DW126" s="794"/>
      <c r="DX126" s="794"/>
      <c r="DY126" s="794"/>
      <c r="DZ126" s="795"/>
    </row>
    <row r="127" spans="1:130" s="230" customFormat="1" ht="26.25" customHeight="1">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469</v>
      </c>
      <c r="AB127" s="780"/>
      <c r="AC127" s="780"/>
      <c r="AD127" s="780"/>
      <c r="AE127" s="781"/>
      <c r="AF127" s="782" t="s">
        <v>468</v>
      </c>
      <c r="AG127" s="780"/>
      <c r="AH127" s="780"/>
      <c r="AI127" s="780"/>
      <c r="AJ127" s="781"/>
      <c r="AK127" s="782" t="s">
        <v>469</v>
      </c>
      <c r="AL127" s="780"/>
      <c r="AM127" s="780"/>
      <c r="AN127" s="780"/>
      <c r="AO127" s="781"/>
      <c r="AP127" s="824" t="s">
        <v>469</v>
      </c>
      <c r="AQ127" s="825"/>
      <c r="AR127" s="825"/>
      <c r="AS127" s="825"/>
      <c r="AT127" s="826"/>
      <c r="AU127" s="232"/>
      <c r="AV127" s="232"/>
      <c r="AW127" s="232"/>
      <c r="AX127" s="841"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496</v>
      </c>
      <c r="CQ127" s="752"/>
      <c r="CR127" s="752"/>
      <c r="CS127" s="752"/>
      <c r="CT127" s="752"/>
      <c r="CU127" s="752"/>
      <c r="CV127" s="752"/>
      <c r="CW127" s="752"/>
      <c r="CX127" s="752"/>
      <c r="CY127" s="752"/>
      <c r="CZ127" s="752"/>
      <c r="DA127" s="752"/>
      <c r="DB127" s="752"/>
      <c r="DC127" s="752"/>
      <c r="DD127" s="752"/>
      <c r="DE127" s="752"/>
      <c r="DF127" s="753"/>
      <c r="DG127" s="816" t="s">
        <v>487</v>
      </c>
      <c r="DH127" s="817"/>
      <c r="DI127" s="817"/>
      <c r="DJ127" s="817"/>
      <c r="DK127" s="817"/>
      <c r="DL127" s="817" t="s">
        <v>469</v>
      </c>
      <c r="DM127" s="817"/>
      <c r="DN127" s="817"/>
      <c r="DO127" s="817"/>
      <c r="DP127" s="817"/>
      <c r="DQ127" s="817" t="s">
        <v>487</v>
      </c>
      <c r="DR127" s="817"/>
      <c r="DS127" s="817"/>
      <c r="DT127" s="817"/>
      <c r="DU127" s="817"/>
      <c r="DV127" s="794" t="s">
        <v>487</v>
      </c>
      <c r="DW127" s="794"/>
      <c r="DX127" s="794"/>
      <c r="DY127" s="794"/>
      <c r="DZ127" s="795"/>
    </row>
    <row r="128" spans="1:130" s="230" customFormat="1" ht="26.25" customHeight="1" thickBot="1">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t="s">
        <v>469</v>
      </c>
      <c r="AB128" s="801"/>
      <c r="AC128" s="801"/>
      <c r="AD128" s="801"/>
      <c r="AE128" s="802"/>
      <c r="AF128" s="803" t="s">
        <v>468</v>
      </c>
      <c r="AG128" s="801"/>
      <c r="AH128" s="801"/>
      <c r="AI128" s="801"/>
      <c r="AJ128" s="802"/>
      <c r="AK128" s="803" t="s">
        <v>469</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500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502</v>
      </c>
      <c r="DH128" s="791"/>
      <c r="DI128" s="791"/>
      <c r="DJ128" s="791"/>
      <c r="DK128" s="791"/>
      <c r="DL128" s="791" t="s">
        <v>503</v>
      </c>
      <c r="DM128" s="791"/>
      <c r="DN128" s="791"/>
      <c r="DO128" s="791"/>
      <c r="DP128" s="791"/>
      <c r="DQ128" s="791" t="s">
        <v>503</v>
      </c>
      <c r="DR128" s="791"/>
      <c r="DS128" s="791"/>
      <c r="DT128" s="791"/>
      <c r="DU128" s="791"/>
      <c r="DV128" s="792" t="s">
        <v>502</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4259356</v>
      </c>
      <c r="AB129" s="780"/>
      <c r="AC129" s="780"/>
      <c r="AD129" s="780"/>
      <c r="AE129" s="781"/>
      <c r="AF129" s="782">
        <v>4650305</v>
      </c>
      <c r="AG129" s="780"/>
      <c r="AH129" s="780"/>
      <c r="AI129" s="780"/>
      <c r="AJ129" s="781"/>
      <c r="AK129" s="782">
        <v>4636238</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487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362394</v>
      </c>
      <c r="AB130" s="780"/>
      <c r="AC130" s="780"/>
      <c r="AD130" s="780"/>
      <c r="AE130" s="781"/>
      <c r="AF130" s="782">
        <v>360439</v>
      </c>
      <c r="AG130" s="780"/>
      <c r="AH130" s="780"/>
      <c r="AI130" s="780"/>
      <c r="AJ130" s="781"/>
      <c r="AK130" s="782">
        <v>349831</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5.6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3896962</v>
      </c>
      <c r="AB131" s="764"/>
      <c r="AC131" s="764"/>
      <c r="AD131" s="764"/>
      <c r="AE131" s="765"/>
      <c r="AF131" s="766">
        <v>4289866</v>
      </c>
      <c r="AG131" s="764"/>
      <c r="AH131" s="764"/>
      <c r="AI131" s="764"/>
      <c r="AJ131" s="765"/>
      <c r="AK131" s="766">
        <v>4286407</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41.4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5.6521208060000001</v>
      </c>
      <c r="AB132" s="745"/>
      <c r="AC132" s="745"/>
      <c r="AD132" s="745"/>
      <c r="AE132" s="746"/>
      <c r="AF132" s="747">
        <v>5.5480054619999999</v>
      </c>
      <c r="AG132" s="745"/>
      <c r="AH132" s="745"/>
      <c r="AI132" s="745"/>
      <c r="AJ132" s="746"/>
      <c r="AK132" s="747">
        <v>5.7296705609999998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5.6</v>
      </c>
      <c r="AB133" s="724"/>
      <c r="AC133" s="724"/>
      <c r="AD133" s="724"/>
      <c r="AE133" s="725"/>
      <c r="AF133" s="723">
        <v>5.6</v>
      </c>
      <c r="AG133" s="724"/>
      <c r="AH133" s="724"/>
      <c r="AI133" s="724"/>
      <c r="AJ133" s="725"/>
      <c r="AK133" s="723">
        <v>5.6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X2j+POaJ1RHVnIUJE2DWwGEcmapxne7kErdEb8AWBzxs7nvRHu/VLvEZf1fCwjuYYOZfrwUV0ku37Lh6iZXjg==" saltValue="GZ6bJ4Af5tbYxOIQ41MIz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zoomScaleNormal="85" zoomScaleSheetLayoutView="100" workbookViewId="0">
      <selection activeCell="AH96" sqref="AH96"/>
    </sheetView>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564</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GT8V7wecW3AHURowBrmh7/sEzh6KO/bgmk4kXylNYvtBRj1P7QZNhyLWMMqaHovUnJ1hQekjSBiOsftB00wmwQ==" saltValue="eofoaNhApYPUlklGlIc1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13" zoomScale="85" zoomScaleNormal="85"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3BWz2g78O0E1Y3Ye15DmDZ3Couw3GMWU1TPOu+T5sHO39pH4c0rBYK7pwzqEqS0b4BrWGM0ICKnrP7RFh+vrQ==" saltValue="wh/JSfmUzBi78aGzv/miIQ=="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1497397</v>
      </c>
      <c r="AP9" s="281">
        <v>83486</v>
      </c>
      <c r="AQ9" s="282">
        <v>91991</v>
      </c>
      <c r="AR9" s="283">
        <v>-9.1999999999999993</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227174</v>
      </c>
      <c r="AP10" s="284">
        <v>12666</v>
      </c>
      <c r="AQ10" s="285">
        <v>12405</v>
      </c>
      <c r="AR10" s="286">
        <v>2.1</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t="s">
        <v>524</v>
      </c>
      <c r="AP11" s="284" t="s">
        <v>524</v>
      </c>
      <c r="AQ11" s="285">
        <v>395</v>
      </c>
      <c r="AR11" s="286" t="s">
        <v>524</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524</v>
      </c>
      <c r="AP12" s="284" t="s">
        <v>524</v>
      </c>
      <c r="AQ12" s="285">
        <v>19</v>
      </c>
      <c r="AR12" s="286" t="s">
        <v>524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t="s">
        <v>524</v>
      </c>
      <c r="AP13" s="284" t="s">
        <v>524</v>
      </c>
      <c r="AQ13" s="285">
        <v>3751</v>
      </c>
      <c r="AR13" s="286" t="s">
        <v>524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t="s">
        <v>524</v>
      </c>
      <c r="AP14" s="284" t="s">
        <v>524</v>
      </c>
      <c r="AQ14" s="285">
        <v>1672</v>
      </c>
      <c r="AR14" s="286" t="s">
        <v>524</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-107803</v>
      </c>
      <c r="AP15" s="284">
        <v>-6010</v>
      </c>
      <c r="AQ15" s="285">
        <v>-6358</v>
      </c>
      <c r="AR15" s="286">
        <v>-5.5</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1616768</v>
      </c>
      <c r="AP16" s="284">
        <v>90141</v>
      </c>
      <c r="AQ16" s="285">
        <v>103876</v>
      </c>
      <c r="AR16" s="286">
        <v>-13.2</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7.14</v>
      </c>
      <c r="AP21" s="298">
        <v>9.2899999999999991</v>
      </c>
      <c r="AQ21" s="299">
        <v>-2.15</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98.9</v>
      </c>
      <c r="AP22" s="303">
        <v>96.9</v>
      </c>
      <c r="AQ22" s="304">
        <v>2</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441795</v>
      </c>
      <c r="AP32" s="312">
        <v>24632</v>
      </c>
      <c r="AQ32" s="313">
        <v>51927</v>
      </c>
      <c r="AR32" s="314">
        <v>-52.6</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524</v>
      </c>
      <c r="AP33" s="312" t="s">
        <v>524</v>
      </c>
      <c r="AQ33" s="313" t="s">
        <v>524</v>
      </c>
      <c r="AR33" s="314" t="s">
        <v>524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524</v>
      </c>
      <c r="AP34" s="312" t="s">
        <v>524</v>
      </c>
      <c r="AQ34" s="313" t="s">
        <v>524</v>
      </c>
      <c r="AR34" s="314" t="s">
        <v>524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130821</v>
      </c>
      <c r="AP35" s="312">
        <v>7294</v>
      </c>
      <c r="AQ35" s="313">
        <v>15337</v>
      </c>
      <c r="AR35" s="314">
        <v>-52.4</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22812</v>
      </c>
      <c r="AP36" s="312">
        <v>1272</v>
      </c>
      <c r="AQ36" s="313">
        <v>2347</v>
      </c>
      <c r="AR36" s="314">
        <v>-45.8</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t="s">
        <v>524</v>
      </c>
      <c r="AP37" s="312" t="s">
        <v>524</v>
      </c>
      <c r="AQ37" s="313">
        <v>463</v>
      </c>
      <c r="AR37" s="314" t="s">
        <v>524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524</v>
      </c>
      <c r="AP38" s="315" t="s">
        <v>524</v>
      </c>
      <c r="AQ38" s="316">
        <v>1</v>
      </c>
      <c r="AR38" s="304" t="s">
        <v>524</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t="s">
        <v>524</v>
      </c>
      <c r="AP39" s="312" t="s">
        <v>524</v>
      </c>
      <c r="AQ39" s="313">
        <v>-3326</v>
      </c>
      <c r="AR39" s="314" t="s">
        <v>524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-349831</v>
      </c>
      <c r="AP40" s="312">
        <v>-19504</v>
      </c>
      <c r="AQ40" s="313">
        <v>-45680</v>
      </c>
      <c r="AR40" s="314">
        <v>-57.3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245597</v>
      </c>
      <c r="AP41" s="312">
        <v>13693</v>
      </c>
      <c r="AQ41" s="313">
        <v>21069</v>
      </c>
      <c r="AR41" s="314">
        <v>-35</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620337</v>
      </c>
      <c r="AN51" s="334">
        <v>35765</v>
      </c>
      <c r="AO51" s="335">
        <v>-61.7</v>
      </c>
      <c r="AP51" s="336">
        <v>73475</v>
      </c>
      <c r="AQ51" s="337">
        <v>9.1</v>
      </c>
      <c r="AR51" s="338">
        <v>-70.8</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98035</v>
      </c>
      <c r="AN52" s="342">
        <v>5652</v>
      </c>
      <c r="AO52" s="343">
        <v>41.5</v>
      </c>
      <c r="AP52" s="344">
        <v>43072</v>
      </c>
      <c r="AQ52" s="345">
        <v>31.1</v>
      </c>
      <c r="AR52" s="346">
        <v>10.4</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1089912</v>
      </c>
      <c r="AN53" s="334">
        <v>62245</v>
      </c>
      <c r="AO53" s="335">
        <v>74</v>
      </c>
      <c r="AP53" s="336">
        <v>87464</v>
      </c>
      <c r="AQ53" s="337">
        <v>19</v>
      </c>
      <c r="AR53" s="338">
        <v>55</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283157</v>
      </c>
      <c r="AN54" s="342">
        <v>16171</v>
      </c>
      <c r="AO54" s="343">
        <v>186.1</v>
      </c>
      <c r="AP54" s="344">
        <v>47479</v>
      </c>
      <c r="AQ54" s="345">
        <v>10.199999999999999</v>
      </c>
      <c r="AR54" s="346">
        <v>175.9</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1460683</v>
      </c>
      <c r="AN55" s="334">
        <v>81964</v>
      </c>
      <c r="AO55" s="335">
        <v>31.7</v>
      </c>
      <c r="AP55" s="336">
        <v>96248</v>
      </c>
      <c r="AQ55" s="337">
        <v>10</v>
      </c>
      <c r="AR55" s="338">
        <v>21.7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785185</v>
      </c>
      <c r="AN56" s="342">
        <v>44060</v>
      </c>
      <c r="AO56" s="343">
        <v>172.5</v>
      </c>
      <c r="AP56" s="344">
        <v>55768</v>
      </c>
      <c r="AQ56" s="345">
        <v>17.5</v>
      </c>
      <c r="AR56" s="346">
        <v>155</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938396</v>
      </c>
      <c r="AN57" s="334">
        <v>52448</v>
      </c>
      <c r="AO57" s="335">
        <v>-36</v>
      </c>
      <c r="AP57" s="336">
        <v>76413</v>
      </c>
      <c r="AQ57" s="337">
        <v>-20.6</v>
      </c>
      <c r="AR57" s="338">
        <v>-15.4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163367</v>
      </c>
      <c r="AN58" s="342">
        <v>9131</v>
      </c>
      <c r="AO58" s="343">
        <v>-79.3</v>
      </c>
      <c r="AP58" s="344">
        <v>39658</v>
      </c>
      <c r="AQ58" s="345">
        <v>-28.9</v>
      </c>
      <c r="AR58" s="346">
        <v>-50.4</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344399</v>
      </c>
      <c r="AN59" s="334">
        <v>19202</v>
      </c>
      <c r="AO59" s="335">
        <v>-63.4</v>
      </c>
      <c r="AP59" s="336">
        <v>66481</v>
      </c>
      <c r="AQ59" s="337">
        <v>-13</v>
      </c>
      <c r="AR59" s="338">
        <v>-50.4</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101693</v>
      </c>
      <c r="AN60" s="342">
        <v>5670</v>
      </c>
      <c r="AO60" s="343">
        <v>-37.9</v>
      </c>
      <c r="AP60" s="344">
        <v>36120</v>
      </c>
      <c r="AQ60" s="345">
        <v>-8.9</v>
      </c>
      <c r="AR60" s="346">
        <v>-29</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890745</v>
      </c>
      <c r="AN61" s="349">
        <v>50325</v>
      </c>
      <c r="AO61" s="350">
        <v>-11.1</v>
      </c>
      <c r="AP61" s="351">
        <v>80016</v>
      </c>
      <c r="AQ61" s="352">
        <v>0.9</v>
      </c>
      <c r="AR61" s="338">
        <v>-12</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286287</v>
      </c>
      <c r="AN62" s="342">
        <v>16137</v>
      </c>
      <c r="AO62" s="343">
        <v>56.6</v>
      </c>
      <c r="AP62" s="344">
        <v>44419</v>
      </c>
      <c r="AQ62" s="345">
        <v>4.2</v>
      </c>
      <c r="AR62" s="346">
        <v>52.4</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xfrRpkmTeegHMCSmezbb8i94lEVEuuWCi7vS94A3ReCIBrq14GhSF97sqO1ywYs2LJzKGRu3s38Y01WwQSrPbw==" saltValue="/G5NZEvlkMJmDECISYpAD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7" zoomScale="70" zoomScaleNormal="70" zoomScaleSheetLayoutView="55" workbookViewId="0">
      <selection activeCell="B108" sqref="B108"/>
    </sheetView>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564</v>
      </c>
    </row>
    <row r="120" spans="125:125" ht="13.5" hidden="1" customHeight="1"/>
    <row r="121" spans="125:125" ht="13.5" hidden="1" customHeight="1">
      <c r="DU121" s="259"/>
    </row>
  </sheetData>
  <sheetProtection algorithmName="SHA-512" hashValue="4/bPp5UuSvVryvdPd7BBihBDHHEgFg8s6NBMA9IXhAZ+tf3hi2oUNtIHHWF/yyuI5k8Nwq+pMs7gasyj9CwAew==" saltValue="GOXzw83/dXZWL+UUcHIovQ=="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8" zoomScale="70" zoomScaleNormal="70" zoomScaleSheetLayoutView="55" workbookViewId="0">
      <selection activeCell="AD97" sqref="AD97"/>
    </sheetView>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565</v>
      </c>
    </row>
  </sheetData>
  <sheetProtection algorithmName="SHA-512" hashValue="guiMqh6Wt6U7CPvpQze5hJmLWy+5fFcW4nzu+OprpApM4buqFh3TxDWGTMX+z7AjcWdaktWlgtNWB19cRvh7dg==" saltValue="R7buqT6/zqxDgVWyt+y9C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70" zoomScaleNormal="70" zoomScaleSheetLayoutView="100" workbookViewId="0">
      <selection activeCell="L50" sqref="L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139" t="s">
        <v>3</v>
      </c>
      <c r="D47" s="1139"/>
      <c r="E47" s="1140"/>
      <c r="F47" s="11">
        <v>12.92</v>
      </c>
      <c r="G47" s="12">
        <v>12.16</v>
      </c>
      <c r="H47" s="12">
        <v>13.97</v>
      </c>
      <c r="I47" s="12">
        <v>13.54</v>
      </c>
      <c r="J47" s="13">
        <v>15.16</v>
      </c>
    </row>
    <row r="48" spans="2:10" ht="57.75" customHeight="1">
      <c r="B48" s="14"/>
      <c r="C48" s="1141" t="s">
        <v>4</v>
      </c>
      <c r="D48" s="1141"/>
      <c r="E48" s="1142"/>
      <c r="F48" s="15">
        <v>7.57</v>
      </c>
      <c r="G48" s="16">
        <v>8.3800000000000008</v>
      </c>
      <c r="H48" s="16">
        <v>3.62</v>
      </c>
      <c r="I48" s="16">
        <v>6.87</v>
      </c>
      <c r="J48" s="17">
        <v>9.01</v>
      </c>
    </row>
    <row r="49" spans="2:10" ht="57.75" customHeight="1" thickBot="1">
      <c r="B49" s="18"/>
      <c r="C49" s="1143" t="s">
        <v>5</v>
      </c>
      <c r="D49" s="1143"/>
      <c r="E49" s="1144"/>
      <c r="F49" s="19" t="s">
        <v>571</v>
      </c>
      <c r="G49" s="20">
        <v>0.96</v>
      </c>
      <c r="H49" s="20" t="s">
        <v>572</v>
      </c>
      <c r="I49" s="20">
        <v>4.3</v>
      </c>
      <c r="J49" s="21">
        <v>3.7</v>
      </c>
    </row>
    <row r="50" spans="2:10"/>
  </sheetData>
  <sheetProtection algorithmName="SHA-512" hashValue="W5/Cpo90bDtbgze5xsu11dVPmzvZ2eLAJyZrJSoS4D+Qb0jqen4wXibxtRiKI+VnGZVtF9jJY/oIXaPEobDOgg==" saltValue="+512O3L20JyhkQRhUesa+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2024-03-11T06:13:00Z</cp:lastPrinted>
  <dcterms:created xsi:type="dcterms:W3CDTF">2024-02-05T04:10:04Z</dcterms:created>
  <dcterms:modified xsi:type="dcterms:W3CDTF">2024-03-18T02:50:18Z</dcterms:modified>
  <cp:category/>
</cp:coreProperties>
</file>