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Z:\03_財政第2係\♪県調査他・通知（第2係）\R05年度\01 一般文書通知\2024.3.5◎Re ★重要★大至急 【３11(月)〆】令和４年度財政状況資料集の作成等について\04_市→県（ラスパイレス指数グラフのみ差替）\"/>
    </mc:Choice>
  </mc:AlternateContent>
  <xr:revisionPtr revIDLastSave="0" documentId="8_{834471A1-C446-49AD-975F-DB3899096409}" xr6:coauthVersionLast="47" xr6:coauthVersionMax="47" xr10:uidLastSave="{00000000-0000-0000-0000-000000000000}"/>
  <bookViews>
    <workbookView xWindow="28680" yWindow="-120" windowWidth="19440" windowHeight="15000" firstSheet="1" activeTab="3" xr2:uid="{00000000-000D-0000-FFFF-FFFF00000000}"/>
  </bookViews>
  <sheets>
    <sheet name="総括表" sheetId="10" r:id="rId1"/>
    <sheet name="普通会計の状況" sheetId="11" r:id="rId2"/>
    <sheet name="各会計、関係団体の財政状況及び健全化判断比率" sheetId="12" r:id="rId3"/>
    <sheet name="財政比較分析表 "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75" i="12" l="1"/>
  <c r="AF75" i="12" s="1"/>
  <c r="AA74" i="12"/>
  <c r="AF74" i="12" s="1"/>
  <c r="AA73" i="12"/>
  <c r="AF73" i="12" s="1"/>
  <c r="AA72" i="12"/>
  <c r="AF72" i="12" s="1"/>
  <c r="AA71" i="12"/>
  <c r="AF71" i="12" s="1"/>
  <c r="AA70" i="12"/>
  <c r="AF70" i="12" s="1"/>
  <c r="AA69" i="12"/>
  <c r="AF69" i="12" s="1"/>
  <c r="AF68" i="12" l="1"/>
  <c r="AA68" i="12"/>
  <c r="AA33" i="12" l="1"/>
  <c r="AA32" i="12"/>
  <c r="AA31" i="12"/>
  <c r="AA30" i="12"/>
  <c r="AA29" i="12"/>
  <c r="AA28" i="12"/>
  <c r="AA7" i="12"/>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CO34" i="10"/>
  <c r="BW34" i="10"/>
  <c r="BW35" i="10" s="1"/>
  <c r="BW36" i="10" s="1"/>
  <c r="BW37" i="10" s="1"/>
  <c r="BW38" i="10" s="1"/>
  <c r="BW39" i="10" s="1"/>
  <c r="BW40" i="10" s="1"/>
  <c r="BW41" i="10" s="1"/>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l="1"/>
</calcChain>
</file>

<file path=xl/sharedStrings.xml><?xml version="1.0" encoding="utf-8"?>
<sst xmlns="http://schemas.openxmlformats.org/spreadsheetml/2006/main" count="1073" uniqueCount="594">
  <si>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</si>
  <si>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</si>
  <si>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</si>
  <si>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</si>
  <si>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</si>
  <si>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</si>
  <si>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</si>
  <si>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</si>
  <si>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</si>
  <si>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</si>
  <si>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</si>
  <si>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</si>
  <si>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</si>
  <si>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</si>
  <si>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</si>
  <si>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</si>
  <si>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</si>
  <si>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</si>
  <si>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</si>
  <si>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</si>
  <si>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</si>
  <si>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</si>
  <si>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</si>
  <si>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</si>
  <si>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</si>
  <si>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</si>
  <si>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</si>
  <si>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</si>
  <si>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</si>
  <si>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</si>
  <si>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</si>
  <si>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</si>
  <si>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</si>
  <si>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</si>
  <si>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</si>
  <si>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</si>
  <si>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</si>
  <si>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</si>
  <si>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</si>
  <si>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</si>
  <si>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</si>
  <si>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</si>
  <si>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</si>
  <si>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</si>
  <si>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</si>
  <si>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</si>
  <si>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</si>
  <si>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</si>
  <si>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</si>
  <si>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</si>
  <si>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</si>
  <si>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</si>
  <si>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</si>
  <si>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</si>
  <si>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</si>
  <si>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</si>
  <si>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</si>
  <si>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</si>
  <si>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</si>
  <si>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</si>
  <si>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</si>
  <si>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</si>
  <si>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</si>
  <si>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</si>
  <si>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</si>
  <si>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</si>
  <si>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</si>
  <si>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</si>
  <si>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</si>
  <si>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</si>
  <si>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</si>
  <si>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</si>
  <si>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</si>
  <si>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</si>
  <si>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</si>
  <si>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</si>
  <si>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</si>
  <si>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</si>
  <si>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</si>
  <si>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</si>
  <si>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</si>
  <si>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</si>
  <si>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</si>
  <si>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</si>
  <si>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</si>
  <si>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</si>
  <si>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</si>
  <si>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Ⅲ－３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</si>
  <si>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</si>
  <si>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</si>
  <si>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</si>
  <si>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</si>
  <si>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</si>
  <si>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</si>
  <si>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</si>
  <si>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</si>
  <si>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</si>
  <si>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</si>
  <si>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</si>
  <si>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</si>
  <si>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うるま市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</si>
  <si>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</si>
  <si>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</si>
  <si>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</si>
  <si>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</si>
  <si>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</si>
  <si>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</si>
  <si>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</si>
  <si>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</si>
  <si>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</si>
  <si>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</si>
  <si>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</si>
  <si>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</si>
  <si>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</si>
  <si>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</si>
  <si>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</si>
  <si>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</si>
  <si>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</si>
  <si>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</si>
  <si>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</si>
  <si>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</si>
  <si>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</si>
  <si>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</si>
  <si>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</si>
  <si>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</si>
  <si>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</si>
  <si>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</si>
  <si>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</si>
  <si>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</si>
  <si>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</si>
  <si>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</si>
  <si>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</si>
  <si>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</si>
  <si>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</si>
  <si>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</si>
  <si>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</si>
  <si>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</si>
  <si>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</si>
  <si>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</si>
  <si>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</si>
  <si>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</si>
  <si>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</si>
  <si>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</si>
  <si>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</si>
  <si>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</si>
  <si>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</si>
  <si>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</si>
  <si>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</si>
  <si>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</si>
  <si>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</si>
  <si>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</si>
  <si>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</si>
  <si>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</si>
  <si>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</si>
  <si>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</si>
  <si>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</si>
  <si>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</si>
  <si>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</si>
  <si>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</si>
  <si>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</si>
  <si>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</si>
  <si>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</si>
  <si>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</si>
  <si>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</si>
  <si>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</si>
  <si>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</si>
  <si>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</si>
  <si>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</si>
  <si>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</si>
  <si>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</si>
  <si>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</si>
  <si>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</si>
  <si>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</si>
  <si>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</si>
  <si>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</si>
  <si>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</si>
  <si>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</si>
  <si>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</si>
  <si>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</si>
  <si>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</si>
  <si>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</si>
  <si>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</si>
  <si>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</si>
  <si>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</si>
  <si>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</si>
  <si>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</si>
  <si>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</si>
  <si>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</si>
  <si>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</si>
  <si>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</si>
  <si>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</si>
  <si>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</si>
  <si>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</si>
  <si>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</si>
  <si>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</si>
  <si>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</si>
  <si>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</si>
  <si>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</si>
  <si>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</si>
  <si>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</si>
  <si>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</si>
  <si>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</si>
  <si>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</si>
  <si>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</si>
  <si>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</si>
  <si>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</si>
  <si>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</si>
  <si>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</si>
  <si>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</si>
  <si>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</si>
  <si>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</si>
  <si>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</si>
  <si>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</si>
  <si>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</si>
  <si>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</si>
  <si>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</si>
  <si>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</si>
  <si>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沖縄県うるま市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</si>
  <si>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</si>
  <si>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</si>
  <si>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</si>
  <si>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</si>
  <si>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</si>
  <si>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</si>
  <si>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</si>
  <si>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</si>
  <si>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</si>
  <si>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</si>
  <si>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</si>
  <si>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</si>
  <si>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</si>
  <si>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</si>
  <si>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</si>
  <si>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</si>
  <si>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</si>
  <si>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</si>
  <si>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</si>
  <si>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</si>
  <si>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</si>
  <si>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</si>
  <si>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</si>
  <si>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</si>
  <si>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</si>
  <si>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</si>
  <si>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</si>
  <si>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</si>
  <si>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</si>
  <si>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</si>
  <si>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</si>
  <si>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</si>
  <si>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</si>
  <si>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</si>
  <si>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</si>
  <si>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</si>
  <si>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</si>
  <si>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</si>
  <si>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</si>
  <si>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</si>
  <si>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</si>
  <si>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</si>
  <si>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</si>
  <si>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</si>
  <si>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</si>
  <si>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</si>
  <si>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</si>
  <si>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</si>
  <si>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</si>
  <si>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</si>
  <si>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</si>
  <si>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</si>
  <si>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</si>
  <si>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</si>
  <si>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</si>
  <si>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</si>
  <si>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</si>
  <si>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</si>
  <si>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</si>
  <si>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</si>
  <si>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</si>
  <si>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</si>
  <si>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</si>
  <si>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</si>
  <si>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</si>
  <si>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</si>
  <si>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</si>
  <si>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</si>
  <si>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</si>
  <si>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</si>
  <si>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</si>
  <si>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</si>
  <si>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</si>
  <si>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</si>
  <si>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</si>
  <si>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</si>
  <si>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</si>
  <si>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</si>
  <si>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</si>
  <si>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</si>
  <si>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</si>
  <si>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</si>
  <si>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</si>
  <si>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</si>
  <si>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</si>
  <si>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</si>
  <si>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</si>
  <si>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</si>
  <si>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</si>
  <si>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</si>
  <si>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</si>
  <si>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</si>
  <si>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</si>
  <si>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</si>
  <si>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</si>
  <si>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</si>
  <si>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</si>
  <si>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</si>
  <si>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</si>
  <si>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</si>
  <si>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</si>
  <si>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</si>
  <si>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</si>
  <si>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</si>
  <si>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</si>
  <si>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</si>
  <si>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</si>
  <si>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</si>
  <si>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</si>
  <si>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</si>
  <si>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</si>
  <si>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</si>
  <si>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</si>
  <si>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</si>
  <si>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</si>
  <si>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</si>
  <si>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</si>
  <si>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</si>
  <si>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</si>
  <si>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</si>
  <si>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</si>
  <si>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</si>
  <si>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</si>
  <si>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</si>
  <si>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</si>
  <si>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</si>
  <si>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</si>
  <si>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</si>
  <si>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</si>
  <si>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</si>
  <si>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</si>
  <si>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</si>
  <si>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</si>
  <si>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</si>
  <si>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</si>
  <si>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</si>
  <si>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</si>
  <si>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</si>
  <si>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</si>
  <si>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</si>
  <si>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</si>
  <si>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</si>
  <si>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</si>
  <si>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</si>
  <si>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</si>
  <si>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</si>
  <si>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</si>
  <si>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</si>
  <si>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</si>
  <si>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</si>
  <si>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</si>
  <si>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沖縄県うるま市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</si>
  <si>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</si>
  <si>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</si>
  <si>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</si>
  <si>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</si>
  <si>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</si>
  <si>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</si>
  <si>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</si>
  <si>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</si>
  <si>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</si>
  <si>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</si>
  <si>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</si>
  <si>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</si>
  <si>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</si>
  <si>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</si>
  <si>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</si>
  <si>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</si>
  <si>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</si>
  <si>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</si>
  <si>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</si>
  <si>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</si>
  <si>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</si>
  <si>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</si>
  <si>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</si>
  <si>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</si>
  <si>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</si>
  <si>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</si>
  <si>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</si>
  <si>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</si>
  <si>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</si>
  <si>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</si>
  <si>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</si>
  <si>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</si>
  <si>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</si>
  <si>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</si>
  <si>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</si>
  <si>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</si>
  <si>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</si>
  <si>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</si>
  <si>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</si>
  <si>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</si>
  <si>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</si>
  <si>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</si>
  <si>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</si>
  <si>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</si>
  <si>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</si>
  <si>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</si>
  <si>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</si>
  <si>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</si>
  <si>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</si>
  <si>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</si>
  <si>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</si>
  <si>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</si>
  <si>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</si>
  <si>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</si>
  <si>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</si>
  <si>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</si>
  <si>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</si>
  <si>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</si>
  <si>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</si>
  <si>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</si>
  <si>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</si>
  <si>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</si>
  <si>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</si>
  <si>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</si>
  <si>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</si>
  <si>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</si>
  <si>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</si>
  <si>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</si>
  <si>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</si>
  <si>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</si>
  <si>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</si>
  <si>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</si>
  <si>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</si>
  <si>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</si>
  <si>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</si>
  <si>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</si>
  <si>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</si>
  <si>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</si>
  <si>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</si>
  <si>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</si>
  <si>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</si>
  <si>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</si>
  <si>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</si>
  <si>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</si>
  <si>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</si>
  <si>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</si>
  <si>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</si>
  <si>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</si>
  <si>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</si>
  <si>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</si>
  <si>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</si>
  <si>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</si>
  <si>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</si>
  <si>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</si>
  <si>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</si>
  <si>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</si>
  <si>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</si>
  <si>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</si>
  <si>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</si>
  <si>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</si>
  <si>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</si>
  <si>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</si>
  <si>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</si>
  <si>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</si>
  <si>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</si>
  <si>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</si>
  <si>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</si>
  <si>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</si>
  <si>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</si>
  <si>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</si>
  <si>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</si>
  <si>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</si>
  <si>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</si>
  <si>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</si>
  <si>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</si>
  <si>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</si>
  <si>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</si>
  <si>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</si>
  <si>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</si>
  <si>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</si>
  <si>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</si>
  <si>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</si>
  <si>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</si>
  <si>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</si>
  <si>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</si>
  <si>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</si>
  <si>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</si>
  <si>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</si>
  <si>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</si>
  <si>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</si>
  <si>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</si>
  <si>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</si>
  <si>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</si>
  <si>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</si>
  <si>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</si>
  <si>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</si>
  <si>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</si>
  <si>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</si>
  <si>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</si>
  <si>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</si>
  <si>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</si>
  <si>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</si>
  <si>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</si>
  <si>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</si>
  <si>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</si>
  <si>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</si>
  <si>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</si>
  <si>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</si>
  <si>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</si>
  <si>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</si>
  <si>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</si>
  <si>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</si>
  <si>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</si>
  <si>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</si>
  <si>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</si>
  <si>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</si>
  <si>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</si>
  <si>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</si>
  <si>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</si>
  <si>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</si>
  <si>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</si>
  <si>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</si>
  <si>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</si>
  <si>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</si>
  <si>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</si>
  <si>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</si>
  <si>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</si>
  <si>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</si>
  <si>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</si>
  <si>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</si>
  <si>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</si>
  <si>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</si>
  <si>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</si>
  <si>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</si>
  <si>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</si>
  <si>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</si>
  <si>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</si>
  <si>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</si>
  <si>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</si>
  <si>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</si>
  <si>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</si>
  <si>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</si>
  <si>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</si>
  <si>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</si>
  <si>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</si>
  <si>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</si>
  <si>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</si>
  <si>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</si>
  <si>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</si>
  <si>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</si>
  <si>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</si>
  <si>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</si>
  <si>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2.20</t>
  </si>
  <si>
    <t>▲ 0.12</t>
  </si>
  <si>
    <t>一般会計</t>
  </si>
  <si>
    <t>水道事業会計</t>
  </si>
  <si>
    <t>介護保険特別会計</t>
  </si>
  <si>
    <t>国民健康保険特別会計</t>
  </si>
  <si>
    <t>下水道事業会計</t>
  </si>
  <si>
    <t>後期高齢者医療特別会計</t>
  </si>
  <si>
    <t>農業集落排水事業特別会計</t>
  </si>
  <si>
    <t>その他会計（赤字）</t>
  </si>
  <si>
    <t>その他会計（黒字）</t>
  </si>
  <si>
    <t>（百万円）</t>
    <phoneticPr fontId="5"/>
  </si>
  <si>
    <t>H30</t>
    <phoneticPr fontId="5"/>
  </si>
  <si>
    <t>R01</t>
    <phoneticPr fontId="5"/>
  </si>
  <si>
    <t>R02</t>
    <phoneticPr fontId="5"/>
  </si>
  <si>
    <t>R03</t>
    <phoneticPr fontId="5"/>
  </si>
  <si>
    <t>R04</t>
    <phoneticPr fontId="5"/>
  </si>
  <si>
    <t>沖縄県市町村自治会館管理組合（一般会計）</t>
    <rPh sb="0" eb="3">
      <t>オキナワケン</t>
    </rPh>
    <rPh sb="3" eb="6">
      <t>シチョウソン</t>
    </rPh>
    <rPh sb="6" eb="8">
      <t>ジチ</t>
    </rPh>
    <rPh sb="8" eb="10">
      <t>カイカン</t>
    </rPh>
    <rPh sb="10" eb="12">
      <t>カンリ</t>
    </rPh>
    <rPh sb="12" eb="14">
      <t>クミアイ</t>
    </rPh>
    <rPh sb="15" eb="17">
      <t>イッパン</t>
    </rPh>
    <rPh sb="17" eb="19">
      <t>カイケイ</t>
    </rPh>
    <phoneticPr fontId="2"/>
  </si>
  <si>
    <t>沖縄県市町村総合事務組合（一般会計）</t>
    <rPh sb="0" eb="3">
      <t>オキナワケン</t>
    </rPh>
    <rPh sb="3" eb="6">
      <t>シチョウソン</t>
    </rPh>
    <rPh sb="6" eb="8">
      <t>ソウゴウ</t>
    </rPh>
    <rPh sb="8" eb="10">
      <t>ジム</t>
    </rPh>
    <rPh sb="10" eb="12">
      <t>クミアイ</t>
    </rPh>
    <rPh sb="13" eb="15">
      <t>イッパン</t>
    </rPh>
    <rPh sb="15" eb="17">
      <t>カイケイ</t>
    </rPh>
    <phoneticPr fontId="2"/>
  </si>
  <si>
    <t>中部衛生施設組合（一般会計）</t>
    <rPh sb="0" eb="2">
      <t>チュウブ</t>
    </rPh>
    <rPh sb="2" eb="4">
      <t>エイセイ</t>
    </rPh>
    <rPh sb="4" eb="6">
      <t>シセツ</t>
    </rPh>
    <rPh sb="6" eb="8">
      <t>クミアイ</t>
    </rPh>
    <rPh sb="9" eb="11">
      <t>イッパン</t>
    </rPh>
    <rPh sb="11" eb="13">
      <t>カイケイ</t>
    </rPh>
    <phoneticPr fontId="2"/>
  </si>
  <si>
    <t>中部広域市町村圏事務組合（一般会計）</t>
    <rPh sb="0" eb="2">
      <t>チュウブ</t>
    </rPh>
    <rPh sb="2" eb="4">
      <t>コウイキ</t>
    </rPh>
    <rPh sb="4" eb="7">
      <t>シチョウソン</t>
    </rPh>
    <rPh sb="7" eb="8">
      <t>ケン</t>
    </rPh>
    <rPh sb="8" eb="10">
      <t>ジム</t>
    </rPh>
    <rPh sb="10" eb="12">
      <t>クミアイ</t>
    </rPh>
    <rPh sb="13" eb="15">
      <t>イッパン</t>
    </rPh>
    <rPh sb="15" eb="17">
      <t>カイケイ</t>
    </rPh>
    <phoneticPr fontId="2"/>
  </si>
  <si>
    <t>中部広域市町村圏事務組合（特別会計）</t>
    <rPh sb="0" eb="2">
      <t>チュウブ</t>
    </rPh>
    <rPh sb="2" eb="4">
      <t>コウイキ</t>
    </rPh>
    <rPh sb="4" eb="7">
      <t>シチョウソン</t>
    </rPh>
    <rPh sb="7" eb="8">
      <t>ケン</t>
    </rPh>
    <rPh sb="8" eb="10">
      <t>ジム</t>
    </rPh>
    <rPh sb="10" eb="12">
      <t>クミアイ</t>
    </rPh>
    <rPh sb="13" eb="15">
      <t>トクベツ</t>
    </rPh>
    <rPh sb="15" eb="17">
      <t>カイケイ</t>
    </rPh>
    <phoneticPr fontId="2"/>
  </si>
  <si>
    <t>中部北環境施設組合（一般会計）</t>
    <rPh sb="0" eb="2">
      <t>チュウブ</t>
    </rPh>
    <rPh sb="2" eb="3">
      <t>キタ</t>
    </rPh>
    <rPh sb="3" eb="5">
      <t>カンキョウ</t>
    </rPh>
    <rPh sb="5" eb="7">
      <t>シセツ</t>
    </rPh>
    <rPh sb="7" eb="9">
      <t>クミアイ</t>
    </rPh>
    <rPh sb="10" eb="12">
      <t>イッパン</t>
    </rPh>
    <rPh sb="12" eb="14">
      <t>カイケイ</t>
    </rPh>
    <phoneticPr fontId="2"/>
  </si>
  <si>
    <t>沖縄県後期高齢者医療広域連合（一般会計）</t>
    <rPh sb="0" eb="3">
      <t>オキナワケン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</si>
  <si>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沖縄県後期高齢者医療広域連合（特別会計）</t>
    <rPh sb="0" eb="3">
      <t>オキナワケン</t>
    </rPh>
    <rPh sb="3" eb="5">
      <t>コウキ</t>
    </rPh>
    <rPh sb="5" eb="7">
      <t>コウレイ</t>
    </rPh>
    <rPh sb="7" eb="8">
      <t>シャ</t>
    </rPh>
    <rPh sb="8" eb="10">
      <t>イリョウ</t>
    </rPh>
    <rPh sb="10" eb="12">
      <t>コウイキ</t>
    </rPh>
    <rPh sb="12" eb="14">
      <t>レンゴウ</t>
    </rPh>
    <rPh sb="15" eb="17">
      <t>トクベツ</t>
    </rPh>
    <rPh sb="17" eb="19">
      <t>カイケイ</t>
    </rPh>
    <phoneticPr fontId="2"/>
  </si>
  <si>
    <t>うるま市土地開発公社</t>
    <phoneticPr fontId="2"/>
  </si>
  <si>
    <t>-</t>
    <phoneticPr fontId="2"/>
  </si>
  <si>
    <t>地域振興基金(R04年度末現在))</t>
    <phoneticPr fontId="5"/>
  </si>
  <si>
    <t>公共施設等総合管理基金(R04年度末現在))</t>
    <rPh sb="0" eb="5">
      <t>コウキョウシセツトウ</t>
    </rPh>
    <rPh sb="5" eb="11">
      <t>ソウゴウカンリキキン</t>
    </rPh>
    <phoneticPr fontId="5"/>
  </si>
  <si>
    <t>こどもゆめ基金(R04年度末現在))</t>
    <phoneticPr fontId="5"/>
  </si>
  <si>
    <t>特定防衛施設周辺整備調整交付金事業基金(R04年度末現在))</t>
    <phoneticPr fontId="5"/>
  </si>
  <si>
    <t>土地開発基金(R04年度末現在))</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</si>
</sst>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2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66863</c:v>
                </c:pt>
                <c:pt idx="1">
                  <c:v>72051</c:v>
                </c:pt>
                <c:pt idx="2">
                  <c:v>72756</c:v>
                </c:pt>
                <c:pt idx="3">
                  <c:v>43955</c:v>
                </c:pt>
                <c:pt idx="4">
                  <c:v>41921</c:v>
                </c:pt>
              </c:numCache>
            </c:numRef>
          </c:val>
          <c:smooth val="0"/>
          <c:extLst>
            <c:ext xmlns:c16="http://schemas.microsoft.com/office/drawing/2014/chart" uri="{C3380CC4-5D6E-409C-BE32-E72D297353CC}">
              <c16:uniqueId val="{00000000-017B-43D8-A184-C3DDABDFBE0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72225</c:v>
                </c:pt>
                <c:pt idx="1">
                  <c:v>73948</c:v>
                </c:pt>
                <c:pt idx="2">
                  <c:v>61485</c:v>
                </c:pt>
                <c:pt idx="3">
                  <c:v>81033</c:v>
                </c:pt>
                <c:pt idx="4">
                  <c:v>68423</c:v>
                </c:pt>
              </c:numCache>
            </c:numRef>
          </c:val>
          <c:smooth val="0"/>
          <c:extLst>
            <c:ext xmlns:c16="http://schemas.microsoft.com/office/drawing/2014/chart" uri="{C3380CC4-5D6E-409C-BE32-E72D297353CC}">
              <c16:uniqueId val="{00000001-017B-43D8-A184-C3DDABDFBE0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6.65</c:v>
                </c:pt>
                <c:pt idx="1">
                  <c:v>8.75</c:v>
                </c:pt>
                <c:pt idx="2">
                  <c:v>10.67</c:v>
                </c:pt>
                <c:pt idx="3">
                  <c:v>9.83</c:v>
                </c:pt>
                <c:pt idx="4">
                  <c:v>11.42</c:v>
                </c:pt>
              </c:numCache>
            </c:numRef>
          </c:val>
          <c:extLst>
            <c:ext xmlns:c16="http://schemas.microsoft.com/office/drawing/2014/chart" uri="{C3380CC4-5D6E-409C-BE32-E72D297353CC}">
              <c16:uniqueId val="{00000000-D1C1-4ABD-B8D7-4A0C8A96633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18.239999999999998</c:v>
                </c:pt>
                <c:pt idx="1">
                  <c:v>16.25</c:v>
                </c:pt>
                <c:pt idx="2">
                  <c:v>20.18</c:v>
                </c:pt>
                <c:pt idx="3">
                  <c:v>22.35</c:v>
                </c:pt>
                <c:pt idx="4">
                  <c:v>21.03</c:v>
                </c:pt>
              </c:numCache>
            </c:numRef>
          </c:val>
          <c:extLst>
            <c:ext xmlns:c16="http://schemas.microsoft.com/office/drawing/2014/chart" uri="{C3380CC4-5D6E-409C-BE32-E72D297353CC}">
              <c16:uniqueId val="{00000001-D1C1-4ABD-B8D7-4A0C8A96633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-2.2000000000000002</c:v>
                </c:pt>
                <c:pt idx="1">
                  <c:v>0.63</c:v>
                </c:pt>
                <c:pt idx="2">
                  <c:v>6.36</c:v>
                </c:pt>
                <c:pt idx="3">
                  <c:v>3.25</c:v>
                </c:pt>
                <c:pt idx="4">
                  <c:v>-0.12</c:v>
                </c:pt>
              </c:numCache>
            </c:numRef>
          </c:val>
          <c:smooth val="0"/>
          <c:extLst>
            <c:ext xmlns:c16="http://schemas.microsoft.com/office/drawing/2014/chart" uri="{C3380CC4-5D6E-409C-BE32-E72D297353CC}">
              <c16:uniqueId val="{00000002-D1C1-4ABD-B8D7-4A0C8A96633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0.15</c:v>
                </c:pt>
                <c:pt idx="2">
                  <c:v>#N/A</c:v>
                </c:pt>
                <c:pt idx="3">
                  <c:v>0.17</c:v>
                </c:pt>
                <c:pt idx="4">
                  <c:v>0</c:v>
                </c:pt>
                <c:pt idx="5">
                  <c:v>0</c:v>
                </c:pt>
                <c:pt idx="6">
                  <c:v>0</c:v>
                </c:pt>
                <c:pt idx="7">
                  <c:v>0</c:v>
                </c:pt>
                <c:pt idx="8">
                  <c:v>0</c:v>
                </c:pt>
                <c:pt idx="9">
                  <c:v>0</c:v>
                </c:pt>
              </c:numCache>
            </c:numRef>
          </c:val>
          <c:extLst>
            <c:ext xmlns:c16="http://schemas.microsoft.com/office/drawing/2014/chart" uri="{C3380CC4-5D6E-409C-BE32-E72D297353CC}">
              <c16:uniqueId val="{00000000-86EA-43C8-9AB0-F10FA989397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6EA-43C8-9AB0-F10FA989397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6EA-43C8-9AB0-F10FA9893979}"/>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0.01</c:v>
                </c:pt>
                <c:pt idx="4">
                  <c:v>#N/A</c:v>
                </c:pt>
                <c:pt idx="5">
                  <c:v>0.01</c:v>
                </c:pt>
                <c:pt idx="6">
                  <c:v>#N/A</c:v>
                </c:pt>
                <c:pt idx="7">
                  <c:v>0</c:v>
                </c:pt>
                <c:pt idx="8">
                  <c:v>#N/A</c:v>
                </c:pt>
                <c:pt idx="9">
                  <c:v>0</c:v>
                </c:pt>
              </c:numCache>
            </c:numRef>
          </c:val>
          <c:extLst>
            <c:ext xmlns:c16="http://schemas.microsoft.com/office/drawing/2014/chart" uri="{C3380CC4-5D6E-409C-BE32-E72D297353CC}">
              <c16:uniqueId val="{00000003-86EA-43C8-9AB0-F10FA989397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0.02</c:v>
                </c:pt>
                <c:pt idx="2">
                  <c:v>#N/A</c:v>
                </c:pt>
                <c:pt idx="3">
                  <c:v>0.03</c:v>
                </c:pt>
                <c:pt idx="4">
                  <c:v>#N/A</c:v>
                </c:pt>
                <c:pt idx="5">
                  <c:v>0.01</c:v>
                </c:pt>
                <c:pt idx="6">
                  <c:v>#N/A</c:v>
                </c:pt>
                <c:pt idx="7">
                  <c:v>0.02</c:v>
                </c:pt>
                <c:pt idx="8">
                  <c:v>#N/A</c:v>
                </c:pt>
                <c:pt idx="9">
                  <c:v>0.04</c:v>
                </c:pt>
              </c:numCache>
            </c:numRef>
          </c:val>
          <c:extLst>
            <c:ext xmlns:c16="http://schemas.microsoft.com/office/drawing/2014/chart" uri="{C3380CC4-5D6E-409C-BE32-E72D297353CC}">
              <c16:uniqueId val="{00000004-86EA-43C8-9AB0-F10FA9893979}"/>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0</c:v>
                </c:pt>
                <c:pt idx="3">
                  <c:v>0</c:v>
                </c:pt>
                <c:pt idx="4">
                  <c:v>#N/A</c:v>
                </c:pt>
                <c:pt idx="5">
                  <c:v>0.24</c:v>
                </c:pt>
                <c:pt idx="6">
                  <c:v>#N/A</c:v>
                </c:pt>
                <c:pt idx="7">
                  <c:v>0.46</c:v>
                </c:pt>
                <c:pt idx="8">
                  <c:v>#N/A</c:v>
                </c:pt>
                <c:pt idx="9">
                  <c:v>0.68</c:v>
                </c:pt>
              </c:numCache>
            </c:numRef>
          </c:val>
          <c:extLst>
            <c:ext xmlns:c16="http://schemas.microsoft.com/office/drawing/2014/chart" uri="{C3380CC4-5D6E-409C-BE32-E72D297353CC}">
              <c16:uniqueId val="{00000005-86EA-43C8-9AB0-F10FA9893979}"/>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1.03</c:v>
                </c:pt>
                <c:pt idx="2">
                  <c:v>#N/A</c:v>
                </c:pt>
                <c:pt idx="3">
                  <c:v>1.56</c:v>
                </c:pt>
                <c:pt idx="4">
                  <c:v>#N/A</c:v>
                </c:pt>
                <c:pt idx="5">
                  <c:v>2.11</c:v>
                </c:pt>
                <c:pt idx="6">
                  <c:v>#N/A</c:v>
                </c:pt>
                <c:pt idx="7">
                  <c:v>2.39</c:v>
                </c:pt>
                <c:pt idx="8">
                  <c:v>#N/A</c:v>
                </c:pt>
                <c:pt idx="9">
                  <c:v>1.51</c:v>
                </c:pt>
              </c:numCache>
            </c:numRef>
          </c:val>
          <c:extLst>
            <c:ext xmlns:c16="http://schemas.microsoft.com/office/drawing/2014/chart" uri="{C3380CC4-5D6E-409C-BE32-E72D297353CC}">
              <c16:uniqueId val="{00000006-86EA-43C8-9AB0-F10FA9893979}"/>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0.92</c:v>
                </c:pt>
                <c:pt idx="2">
                  <c:v>#N/A</c:v>
                </c:pt>
                <c:pt idx="3">
                  <c:v>0.77</c:v>
                </c:pt>
                <c:pt idx="4">
                  <c:v>#N/A</c:v>
                </c:pt>
                <c:pt idx="5">
                  <c:v>1.08</c:v>
                </c:pt>
                <c:pt idx="6">
                  <c:v>#N/A</c:v>
                </c:pt>
                <c:pt idx="7">
                  <c:v>1.32</c:v>
                </c:pt>
                <c:pt idx="8">
                  <c:v>#N/A</c:v>
                </c:pt>
                <c:pt idx="9">
                  <c:v>1.67</c:v>
                </c:pt>
              </c:numCache>
            </c:numRef>
          </c:val>
          <c:extLst>
            <c:ext xmlns:c16="http://schemas.microsoft.com/office/drawing/2014/chart" uri="{C3380CC4-5D6E-409C-BE32-E72D297353CC}">
              <c16:uniqueId val="{00000007-86EA-43C8-9AB0-F10FA9893979}"/>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8.42</c:v>
                </c:pt>
                <c:pt idx="2">
                  <c:v>#N/A</c:v>
                </c:pt>
                <c:pt idx="3">
                  <c:v>8.52</c:v>
                </c:pt>
                <c:pt idx="4">
                  <c:v>#N/A</c:v>
                </c:pt>
                <c:pt idx="5">
                  <c:v>8.42</c:v>
                </c:pt>
                <c:pt idx="6">
                  <c:v>#N/A</c:v>
                </c:pt>
                <c:pt idx="7">
                  <c:v>8.15</c:v>
                </c:pt>
                <c:pt idx="8">
                  <c:v>#N/A</c:v>
                </c:pt>
                <c:pt idx="9">
                  <c:v>8.1999999999999993</c:v>
                </c:pt>
              </c:numCache>
            </c:numRef>
          </c:val>
          <c:extLst>
            <c:ext xmlns:c16="http://schemas.microsoft.com/office/drawing/2014/chart" uri="{C3380CC4-5D6E-409C-BE32-E72D297353CC}">
              <c16:uniqueId val="{00000008-86EA-43C8-9AB0-F10FA989397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6.64</c:v>
                </c:pt>
                <c:pt idx="2">
                  <c:v>#N/A</c:v>
                </c:pt>
                <c:pt idx="3">
                  <c:v>8.75</c:v>
                </c:pt>
                <c:pt idx="4">
                  <c:v>#N/A</c:v>
                </c:pt>
                <c:pt idx="5">
                  <c:v>10.67</c:v>
                </c:pt>
                <c:pt idx="6">
                  <c:v>#N/A</c:v>
                </c:pt>
                <c:pt idx="7">
                  <c:v>9.83</c:v>
                </c:pt>
                <c:pt idx="8">
                  <c:v>#N/A</c:v>
                </c:pt>
                <c:pt idx="9">
                  <c:v>11.41</c:v>
                </c:pt>
              </c:numCache>
            </c:numRef>
          </c:val>
          <c:extLst>
            <c:ext xmlns:c16="http://schemas.microsoft.com/office/drawing/2014/chart" uri="{C3380CC4-5D6E-409C-BE32-E72D297353CC}">
              <c16:uniqueId val="{00000009-86EA-43C8-9AB0-F10FA989397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4189</c:v>
                </c:pt>
                <c:pt idx="5">
                  <c:v>4114</c:v>
                </c:pt>
                <c:pt idx="8">
                  <c:v>4151</c:v>
                </c:pt>
                <c:pt idx="11">
                  <c:v>4108</c:v>
                </c:pt>
                <c:pt idx="14">
                  <c:v>3960</c:v>
                </c:pt>
              </c:numCache>
            </c:numRef>
          </c:val>
          <c:extLst>
            <c:ext xmlns:c16="http://schemas.microsoft.com/office/drawing/2014/chart" uri="{C3380CC4-5D6E-409C-BE32-E72D297353CC}">
              <c16:uniqueId val="{00000000-6F95-423C-972D-5E1139CC689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F95-423C-972D-5E1139CC689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F95-423C-972D-5E1139CC689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101</c:v>
                </c:pt>
                <c:pt idx="3">
                  <c:v>43</c:v>
                </c:pt>
                <c:pt idx="6">
                  <c:v>33</c:v>
                </c:pt>
                <c:pt idx="9">
                  <c:v>36</c:v>
                </c:pt>
                <c:pt idx="12">
                  <c:v>37</c:v>
                </c:pt>
              </c:numCache>
            </c:numRef>
          </c:val>
          <c:extLst>
            <c:ext xmlns:c16="http://schemas.microsoft.com/office/drawing/2014/chart" uri="{C3380CC4-5D6E-409C-BE32-E72D297353CC}">
              <c16:uniqueId val="{00000003-6F95-423C-972D-5E1139CC689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737</c:v>
                </c:pt>
                <c:pt idx="3">
                  <c:v>722</c:v>
                </c:pt>
                <c:pt idx="6">
                  <c:v>636</c:v>
                </c:pt>
                <c:pt idx="9">
                  <c:v>622</c:v>
                </c:pt>
                <c:pt idx="12">
                  <c:v>562</c:v>
                </c:pt>
              </c:numCache>
            </c:numRef>
          </c:val>
          <c:extLst>
            <c:ext xmlns:c16="http://schemas.microsoft.com/office/drawing/2014/chart" uri="{C3380CC4-5D6E-409C-BE32-E72D297353CC}">
              <c16:uniqueId val="{00000004-6F95-423C-972D-5E1139CC689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F95-423C-972D-5E1139CC689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F95-423C-972D-5E1139CC689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5057</c:v>
                </c:pt>
                <c:pt idx="3">
                  <c:v>4993</c:v>
                </c:pt>
                <c:pt idx="6">
                  <c:v>5041</c:v>
                </c:pt>
                <c:pt idx="9">
                  <c:v>5182</c:v>
                </c:pt>
                <c:pt idx="12">
                  <c:v>5002</c:v>
                </c:pt>
              </c:numCache>
            </c:numRef>
          </c:val>
          <c:extLst>
            <c:ext xmlns:c16="http://schemas.microsoft.com/office/drawing/2014/chart" uri="{C3380CC4-5D6E-409C-BE32-E72D297353CC}">
              <c16:uniqueId val="{00000007-6F95-423C-972D-5E1139CC689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1706</c:v>
                </c:pt>
                <c:pt idx="2">
                  <c:v>#N/A</c:v>
                </c:pt>
                <c:pt idx="3">
                  <c:v>#N/A</c:v>
                </c:pt>
                <c:pt idx="4">
                  <c:v>1644</c:v>
                </c:pt>
                <c:pt idx="5">
                  <c:v>#N/A</c:v>
                </c:pt>
                <c:pt idx="6">
                  <c:v>#N/A</c:v>
                </c:pt>
                <c:pt idx="7">
                  <c:v>1559</c:v>
                </c:pt>
                <c:pt idx="8">
                  <c:v>#N/A</c:v>
                </c:pt>
                <c:pt idx="9">
                  <c:v>#N/A</c:v>
                </c:pt>
                <c:pt idx="10">
                  <c:v>1732</c:v>
                </c:pt>
                <c:pt idx="11">
                  <c:v>#N/A</c:v>
                </c:pt>
                <c:pt idx="12">
                  <c:v>#N/A</c:v>
                </c:pt>
                <c:pt idx="13">
                  <c:v>1641</c:v>
                </c:pt>
                <c:pt idx="14">
                  <c:v>#N/A</c:v>
                </c:pt>
              </c:numCache>
            </c:numRef>
          </c:val>
          <c:smooth val="0"/>
          <c:extLst>
            <c:ext xmlns:c16="http://schemas.microsoft.com/office/drawing/2014/chart" uri="{C3380CC4-5D6E-409C-BE32-E72D297353CC}">
              <c16:uniqueId val="{00000008-6F95-423C-972D-5E1139CC689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44575</c:v>
                </c:pt>
                <c:pt idx="5">
                  <c:v>43963</c:v>
                </c:pt>
                <c:pt idx="8">
                  <c:v>43232</c:v>
                </c:pt>
                <c:pt idx="11">
                  <c:v>41922</c:v>
                </c:pt>
                <c:pt idx="14">
                  <c:v>39495</c:v>
                </c:pt>
              </c:numCache>
            </c:numRef>
          </c:val>
          <c:extLst>
            <c:ext xmlns:c16="http://schemas.microsoft.com/office/drawing/2014/chart" uri="{C3380CC4-5D6E-409C-BE32-E72D297353CC}">
              <c16:uniqueId val="{00000000-6F7D-4351-B738-957D579D3ED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1456</c:v>
                </c:pt>
                <c:pt idx="5">
                  <c:v>1416</c:v>
                </c:pt>
                <c:pt idx="8">
                  <c:v>1300</c:v>
                </c:pt>
                <c:pt idx="11">
                  <c:v>1269</c:v>
                </c:pt>
                <c:pt idx="14">
                  <c:v>1288</c:v>
                </c:pt>
              </c:numCache>
            </c:numRef>
          </c:val>
          <c:extLst>
            <c:ext xmlns:c16="http://schemas.microsoft.com/office/drawing/2014/chart" uri="{C3380CC4-5D6E-409C-BE32-E72D297353CC}">
              <c16:uniqueId val="{00000001-6F7D-4351-B738-957D579D3ED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16300</c:v>
                </c:pt>
                <c:pt idx="5">
                  <c:v>15477</c:v>
                </c:pt>
                <c:pt idx="8">
                  <c:v>15475</c:v>
                </c:pt>
                <c:pt idx="11">
                  <c:v>16626</c:v>
                </c:pt>
                <c:pt idx="14">
                  <c:v>16964</c:v>
                </c:pt>
              </c:numCache>
            </c:numRef>
          </c:val>
          <c:extLst>
            <c:ext xmlns:c16="http://schemas.microsoft.com/office/drawing/2014/chart" uri="{C3380CC4-5D6E-409C-BE32-E72D297353CC}">
              <c16:uniqueId val="{00000002-6F7D-4351-B738-957D579D3ED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F7D-4351-B738-957D579D3ED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F7D-4351-B738-957D579D3ED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158</c:v>
                </c:pt>
                <c:pt idx="12">
                  <c:v>69</c:v>
                </c:pt>
              </c:numCache>
            </c:numRef>
          </c:val>
          <c:extLst>
            <c:ext xmlns:c16="http://schemas.microsoft.com/office/drawing/2014/chart" uri="{C3380CC4-5D6E-409C-BE32-E72D297353CC}">
              <c16:uniqueId val="{00000005-6F7D-4351-B738-957D579D3ED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2306</c:v>
                </c:pt>
                <c:pt idx="3">
                  <c:v>2104</c:v>
                </c:pt>
                <c:pt idx="6">
                  <c:v>2092</c:v>
                </c:pt>
                <c:pt idx="9">
                  <c:v>1696</c:v>
                </c:pt>
                <c:pt idx="12">
                  <c:v>1435</c:v>
                </c:pt>
              </c:numCache>
            </c:numRef>
          </c:val>
          <c:extLst>
            <c:ext xmlns:c16="http://schemas.microsoft.com/office/drawing/2014/chart" uri="{C3380CC4-5D6E-409C-BE32-E72D297353CC}">
              <c16:uniqueId val="{00000006-6F7D-4351-B738-957D579D3ED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371</c:v>
                </c:pt>
                <c:pt idx="3">
                  <c:v>326</c:v>
                </c:pt>
                <c:pt idx="6">
                  <c:v>294</c:v>
                </c:pt>
                <c:pt idx="9">
                  <c:v>255</c:v>
                </c:pt>
                <c:pt idx="12">
                  <c:v>217</c:v>
                </c:pt>
              </c:numCache>
            </c:numRef>
          </c:val>
          <c:extLst>
            <c:ext xmlns:c16="http://schemas.microsoft.com/office/drawing/2014/chart" uri="{C3380CC4-5D6E-409C-BE32-E72D297353CC}">
              <c16:uniqueId val="{00000007-6F7D-4351-B738-957D579D3ED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9574</c:v>
                </c:pt>
                <c:pt idx="3">
                  <c:v>9110</c:v>
                </c:pt>
                <c:pt idx="6">
                  <c:v>8406</c:v>
                </c:pt>
                <c:pt idx="9">
                  <c:v>7685</c:v>
                </c:pt>
                <c:pt idx="12">
                  <c:v>6931</c:v>
                </c:pt>
              </c:numCache>
            </c:numRef>
          </c:val>
          <c:extLst>
            <c:ext xmlns:c16="http://schemas.microsoft.com/office/drawing/2014/chart" uri="{C3380CC4-5D6E-409C-BE32-E72D297353CC}">
              <c16:uniqueId val="{00000008-6F7D-4351-B738-957D579D3ED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176</c:v>
                </c:pt>
                <c:pt idx="6">
                  <c:v>102</c:v>
                </c:pt>
                <c:pt idx="9">
                  <c:v>209</c:v>
                </c:pt>
                <c:pt idx="12">
                  <c:v>165</c:v>
                </c:pt>
              </c:numCache>
            </c:numRef>
          </c:val>
          <c:extLst>
            <c:ext xmlns:c16="http://schemas.microsoft.com/office/drawing/2014/chart" uri="{C3380CC4-5D6E-409C-BE32-E72D297353CC}">
              <c16:uniqueId val="{00000009-6F7D-4351-B738-957D579D3ED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49492</c:v>
                </c:pt>
                <c:pt idx="3">
                  <c:v>49348</c:v>
                </c:pt>
                <c:pt idx="6">
                  <c:v>48600</c:v>
                </c:pt>
                <c:pt idx="9">
                  <c:v>47779</c:v>
                </c:pt>
                <c:pt idx="12">
                  <c:v>45976</c:v>
                </c:pt>
              </c:numCache>
            </c:numRef>
          </c:val>
          <c:extLst>
            <c:ext xmlns:c16="http://schemas.microsoft.com/office/drawing/2014/chart" uri="{C3380CC4-5D6E-409C-BE32-E72D297353CC}">
              <c16:uniqueId val="{0000000A-6F7D-4351-B738-957D579D3ED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209</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F7D-4351-B738-957D579D3ED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5789</c:v>
                </c:pt>
                <c:pt idx="1">
                  <c:v>6837</c:v>
                </c:pt>
                <c:pt idx="2">
                  <c:v>6357</c:v>
                </c:pt>
              </c:numCache>
            </c:numRef>
          </c:val>
          <c:extLst>
            <c:ext xmlns:c16="http://schemas.microsoft.com/office/drawing/2014/chart" uri="{C3380CC4-5D6E-409C-BE32-E72D297353CC}">
              <c16:uniqueId val="{00000000-7FB4-4E13-A56A-E1AE496C5E6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5422</c:v>
                </c:pt>
                <c:pt idx="1">
                  <c:v>5094</c:v>
                </c:pt>
                <c:pt idx="2">
                  <c:v>5099</c:v>
                </c:pt>
              </c:numCache>
            </c:numRef>
          </c:val>
          <c:extLst>
            <c:ext xmlns:c16="http://schemas.microsoft.com/office/drawing/2014/chart" uri="{C3380CC4-5D6E-409C-BE32-E72D297353CC}">
              <c16:uniqueId val="{00000001-7FB4-4E13-A56A-E1AE496C5E6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5503</c:v>
                </c:pt>
                <c:pt idx="1">
                  <c:v>5866</c:v>
                </c:pt>
                <c:pt idx="2">
                  <c:v>6288</c:v>
                </c:pt>
              </c:numCache>
            </c:numRef>
          </c:val>
          <c:extLst>
            <c:ext xmlns:c16="http://schemas.microsoft.com/office/drawing/2014/chart" uri="{C3380CC4-5D6E-409C-BE32-E72D297353CC}">
              <c16:uniqueId val="{00000002-7FB4-4E13-A56A-E1AE496C5E6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沖縄県うるま市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R4</a:t>
          </a:r>
          <a:r>
            <a:rPr kumimoji="1" lang="ja-JP" altLang="en-US" sz="1400">
              <a:latin typeface="ＭＳ ゴシック" pitchFamily="49" charset="-128"/>
              <a:ea typeface="ＭＳ ゴシック" pitchFamily="49" charset="-128"/>
            </a:rPr>
            <a:t>年度については、元利償還金が前年度比で</a:t>
          </a:r>
          <a:r>
            <a:rPr kumimoji="1" lang="en-US" altLang="ja-JP" sz="1400">
              <a:latin typeface="ＭＳ ゴシック" pitchFamily="49" charset="-128"/>
              <a:ea typeface="ＭＳ ゴシック" pitchFamily="49" charset="-128"/>
            </a:rPr>
            <a:t>180</a:t>
          </a:r>
          <a:r>
            <a:rPr kumimoji="1" lang="ja-JP" altLang="en-US" sz="1400">
              <a:latin typeface="ＭＳ ゴシック" pitchFamily="49" charset="-128"/>
              <a:ea typeface="ＭＳ ゴシック" pitchFamily="49" charset="-128"/>
            </a:rPr>
            <a:t>百万円減となっている。　</a:t>
          </a:r>
        </a:p>
        <a:p>
          <a:r>
            <a:rPr kumimoji="1" lang="ja-JP" altLang="en-US" sz="1400">
              <a:latin typeface="ＭＳ ゴシック" pitchFamily="49" charset="-128"/>
              <a:ea typeface="ＭＳ ゴシック" pitchFamily="49" charset="-128"/>
            </a:rPr>
            <a:t>　合併特例債の活用可能残額が減少してきていることから、今後は合併特例債以外の地方債の活用が想定されており、地方債残高に占める算入公債費の割合の減少が見込まれる。</a:t>
          </a:r>
          <a:r>
            <a:rPr kumimoji="1" lang="en-US" altLang="ja-JP" sz="1400">
              <a:latin typeface="ＭＳ ゴシック" pitchFamily="49" charset="-128"/>
              <a:ea typeface="ＭＳ ゴシック" pitchFamily="49" charset="-128"/>
            </a:rPr>
            <a:t>R4</a:t>
          </a:r>
          <a:r>
            <a:rPr kumimoji="1" lang="ja-JP" altLang="en-US" sz="1400">
              <a:latin typeface="ＭＳ ゴシック" pitchFamily="49" charset="-128"/>
              <a:ea typeface="ＭＳ ゴシック" pitchFamily="49" charset="-128"/>
            </a:rPr>
            <a:t>年度の算入公債費等は、大型事業の完済に伴い対前年比</a:t>
          </a:r>
          <a:r>
            <a:rPr kumimoji="1" lang="en-US" altLang="ja-JP" sz="1400">
              <a:latin typeface="ＭＳ ゴシック" pitchFamily="49" charset="-128"/>
              <a:ea typeface="ＭＳ ゴシック" pitchFamily="49" charset="-128"/>
            </a:rPr>
            <a:t>148</a:t>
          </a:r>
          <a:r>
            <a:rPr kumimoji="1" lang="ja-JP" altLang="en-US" sz="1400">
              <a:latin typeface="ＭＳ ゴシック" pitchFamily="49" charset="-128"/>
              <a:ea typeface="ＭＳ ゴシック" pitchFamily="49" charset="-128"/>
            </a:rPr>
            <a:t>百万円減となっている。また、合併による類似施設が多いため、老朽化による施設更新に係る地方債が想定され、類似施設の整理縮小など長期的な視点に立った行財政運営に努める。</a:t>
          </a:r>
        </a:p>
        <a:p>
          <a:r>
            <a:rPr kumimoji="1" lang="ja-JP" altLang="en-US" sz="1400">
              <a:latin typeface="ＭＳ ゴシック" pitchFamily="49" charset="-128"/>
              <a:ea typeface="ＭＳ ゴシック" pitchFamily="49" charset="-128"/>
            </a:rPr>
            <a:t> </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満期一括償還地方債に係る積立金無し</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沖縄県うるま市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れまで市債の繰上償還や利率見直し、充当可能基金の積み増しや交付税算入率の高い合併特例債を主に活用したことにより、将来負担額は年々減少してきている。しかしながら、合併特例債の活用可能残額も減少してきていることから、今後は合併特例債以外の地方債の活用が想定されており、地方債残高に占める算入公債費の割合の減少が見込まれ、将来負担比率が増加へ転じる見通しである。</a:t>
          </a:r>
        </a:p>
        <a:p>
          <a:r>
            <a:rPr kumimoji="1" lang="ja-JP" altLang="en-US" sz="1400">
              <a:latin typeface="ＭＳ ゴシック" pitchFamily="49" charset="-128"/>
              <a:ea typeface="ＭＳ ゴシック" pitchFamily="49" charset="-128"/>
            </a:rPr>
            <a:t>また、今後大型事業も想定されていることから、普通建設事業の規模適正化も踏まえた行財政改革を推進し、財政の健全化を図る。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沖縄県うるま市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財政調整基金は、決算剰余等の積立以上に、取崩しを行ったことにより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百万円の減となり、減債基金は横ばいで推移している。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その他特定目的基金については、総額が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百万円増となっている。主な内訳は、地域振興基金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百万円の増、こどもゆめ基金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百万円増、公共施設等総合管理基金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百万円の増となっている。財政調整基金は減額となっているものの、その他特定目的基金が増額となったことから、基金全体では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百万円の減に留まっている。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入面においては、財政調整基金等への収支差額及び基金運用による利子の積立を行っているが、歳出面においては、人件費、扶助費等の義務的経費が増加傾向にあり、また、後年における公共施設等の維持管理や更新等も予定されていることから、今後基金の活用が見込ま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市民の一体感の醸成を図る事業」、「地域振興及び経済の活性化を図る事業」、「市民との協働のまちづくり推進を図る事業」、「市内に在する団体等が行う地域振興や公共の福祉の向上等に資する活動に対する支援事業」等、新市建設計画に位置付けられた地域振興等の推進に充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・こどもゆめ基金　：　子育て支援施策の充実の推進に充てるための基金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　：公共施設等の長寿命化、更新整備、統廃合等の推進に充てるための基金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百万円増（取崩しを積立てが上回ったため）盛岡友好都市提携</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周年記念事業に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百万円、防犯灯設置補助事業に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百万円など総額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百万円を取り崩している。（積立金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・こどもゆめ基金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百万円増（取崩しを積立てが上回ったため）認定こども園施設整備事業に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百万円、保育施設整備事業に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百万円など総額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百万円を取り崩している。（積立金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百万円の増（取崩しを積立てが上回ったため）具志川小学校校舎増改築事業に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百万円、城前小学校校舎増改築事業に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百万円など総額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百万円を取り崩している。（積立金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各基金の目的にあった事業に充当し、決算剰余金等については、各基金の残高を踏まえ適切に積立を行う。以下、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年度当初予算に計上している主な充当予定金額を記載する。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・地域振興基金：感動産業特区まちづくりブランディング事業（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百万円）、東恩納地区周辺土地利用基本計画策定事業（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・こどもゆめ基金：沖縄子供の貧困対策事業（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百万円）、保育所等主食費助成事業（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・公共施設等総合管理基金：具志川小学校校舎増改築事業等（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百万円）、庁舎西棟外壁タイル及び屋上防水改修事業（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当初予算及び補正予算の財源に充てるため、基金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百万円を取り崩すとともに、決算剰余金の一部及び基金運用利子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まで計画的に積立を実施しているところであるが、扶助費等の義務的経費増加等に伴い、今後は収支バランスがとれなくなることが見込まれるため、予算編成時において基金を計画的に活用していく予定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基金運用による利子を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百万円積立てた。（取崩しなし）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市は、合併に伴い多くの公共施設等を保有し、通常より財政的に有利な合併特例債を活用し、学校施設及び都市基盤を整備してきたことから、公債費が増加傾向で推移している。特に、合併特例債の償還等で令和５年度までは公債費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億円台と高い水準を見込むことから、償還財源として基金を計画的に活用する予定となっている。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C4CC6CAF-0277-4DEB-8035-F6EB87429CE3}"/>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21C4A771-9BAF-4F09-AC7A-7DAC16E2CA2A}"/>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C55A8853-4659-430C-90A2-226DBC9AAF0E}"/>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6EF58F40-4793-47EC-B174-090B0553A9AC}"/>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沖縄県うるま市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D97E4D2F-BF1B-4DF0-B837-1BEAF99B5989}"/>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68622711-0FF3-47E3-A401-7697EB391B4F}"/>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34367A4A-535E-4E61-B482-8552F6E72A3E}"/>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653D8377-6CFA-46DB-9303-C57051A0BE1D}"/>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A5E70CF7-7EC3-464D-B550-EB2EA47EFA2F}"/>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E51512EE-87BF-4B38-8268-88480DFC8D9D}"/>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125,973
124,516
87.02
76,045,763
72,086,687
3,451,211
30,228,819
45,976,493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74CA33A-D9E2-4CBA-B51A-EE2B2F5DF0F1}"/>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36E91BEE-09C5-4AB0-92CF-87430F13E3A6}"/>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9A62350F-E621-4861-ABE9-992C2D194624}"/>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2ACAD55A-320A-458D-B2E2-962FBF9BC0C3}"/>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539415B7-0C2C-4D0B-B867-36AF2BA5F769}"/>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D61ADB3C-C13D-40FE-A3F0-C891606B593B}"/>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3EB986F9-56B7-486E-8926-0493E12FE156}"/>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83174D28-EF43-4E6C-A796-CBB845A2C277}"/>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8D1CBD83-3804-4595-A669-CF36AE9915C2}"/>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97E1386E-A8BC-4214-89F9-1EAD3C1B262A}"/>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F54967D3-8565-44B3-9D6A-998E8255F3EA}"/>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77FB2B49-4AFA-4B39-B017-9ECBEDE6A65F}"/>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EF87C8C1-4355-4265-A034-EEB8F4D969FB}"/>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14FD62C0-60AC-45BB-8C91-93BEB1F7312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D7925CF7-9850-41A6-B72C-FB986AD72FCD}"/>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AAE4A862-8794-4876-83C6-81E64E9BC4E7}"/>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15A974E-A28D-4123-992F-497BED038E26}"/>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52B87047-35E5-433D-8685-31D1C184076D}"/>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E4EC1D17-5D2E-4D65-86AC-DE67D464DB16}"/>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90CD1B6-2342-4788-8E19-90EC6C4B0406}"/>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E6CE95F6-673C-41C4-8196-DF22A3CA4FF2}"/>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345A0F03-A162-4D91-B03D-374522272AD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BFDE09EB-9A8B-47A5-BBE6-A0D617767C37}"/>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39AF05FC-3C6A-4F05-A6FA-177EEED850E5}"/>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75B17157-67BB-47F7-9DF6-38271C272805}"/>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C36565A3-5330-4999-B96F-9B4519FD1D4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3604860D-AEF1-4E3E-8871-3FB14D7446E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AE8A5C00-A85B-4938-8B70-90B0444BEEF9}"/>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2F468CE8-8030-48C0-B9FA-98FAB948971F}"/>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9A4B83E4-D6F8-40EA-A287-E3A61760D1AA}"/>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A8BF6AD4-4328-4AE6-9D76-31A12A708AF8}"/>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961629C-8524-47CC-8AAA-2AEC625FB19B}"/>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ADF33146-E5CA-4948-8BB2-E63A423369C4}"/>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E437F703-99C4-4D3B-A478-4D7E42C471B3}"/>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68AA41A7-D3C4-477D-AF28-BE5EAA7853E5}"/>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D95BC688-4785-46D8-AF81-7961F6B3166C}"/>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82AB8E5B-FA90-4AAD-BB38-E3A2D1AB34C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基準財政需要額及び基準財政収入額の双方増加しており、前年度と同じ</a:t>
          </a:r>
          <a:r>
            <a:rPr kumimoji="1" lang="en-US" altLang="ja-JP" sz="1300">
              <a:latin typeface="ＭＳ Ｐゴシック" panose="020B0600070205080204" pitchFamily="50" charset="-128"/>
              <a:ea typeface="ＭＳ Ｐゴシック" panose="020B0600070205080204" pitchFamily="50" charset="-128"/>
            </a:rPr>
            <a:t>0.48</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分母である基準財政需要額は</a:t>
          </a:r>
          <a:r>
            <a:rPr kumimoji="1" lang="en-US" altLang="ja-JP" sz="1300">
              <a:latin typeface="ＭＳ Ｐゴシック" panose="020B0600070205080204" pitchFamily="50" charset="-128"/>
              <a:ea typeface="ＭＳ Ｐゴシック" panose="020B0600070205080204" pitchFamily="50" charset="-128"/>
            </a:rPr>
            <a:t>564,522</a:t>
          </a:r>
          <a:r>
            <a:rPr kumimoji="1" lang="ja-JP" altLang="en-US" sz="1300">
              <a:latin typeface="ＭＳ Ｐゴシック" panose="020B0600070205080204" pitchFamily="50" charset="-128"/>
              <a:ea typeface="ＭＳ Ｐゴシック" panose="020B0600070205080204" pitchFamily="50" charset="-128"/>
            </a:rPr>
            <a:t>千円増（</a:t>
          </a:r>
          <a:r>
            <a:rPr kumimoji="1" lang="en-US" altLang="ja-JP" sz="1300">
              <a:latin typeface="ＭＳ Ｐゴシック" panose="020B0600070205080204" pitchFamily="50" charset="-128"/>
              <a:ea typeface="ＭＳ Ｐゴシック" panose="020B0600070205080204" pitchFamily="50" charset="-128"/>
            </a:rPr>
            <a:t>25,969,123→26,533,645</a:t>
          </a:r>
          <a:r>
            <a:rPr kumimoji="1" lang="ja-JP" altLang="en-US" sz="1300">
              <a:latin typeface="ＭＳ Ｐゴシック" panose="020B0600070205080204" pitchFamily="50" charset="-128"/>
              <a:ea typeface="ＭＳ Ｐゴシック" panose="020B0600070205080204" pitchFamily="50" charset="-128"/>
            </a:rPr>
            <a:t>）となっており、主に社会福祉費等の社会保障経費の増額が要因となっている。</a:t>
          </a:r>
        </a:p>
        <a:p>
          <a:r>
            <a:rPr kumimoji="1" lang="ja-JP" altLang="en-US" sz="1300">
              <a:latin typeface="ＭＳ Ｐゴシック" panose="020B0600070205080204" pitchFamily="50" charset="-128"/>
              <a:ea typeface="ＭＳ Ｐゴシック" panose="020B0600070205080204" pitchFamily="50" charset="-128"/>
            </a:rPr>
            <a:t>　分子である基準財政収入額は</a:t>
          </a:r>
          <a:r>
            <a:rPr kumimoji="1" lang="en-US" altLang="ja-JP" sz="1300">
              <a:latin typeface="ＭＳ Ｐゴシック" panose="020B0600070205080204" pitchFamily="50" charset="-128"/>
              <a:ea typeface="ＭＳ Ｐゴシック" panose="020B0600070205080204" pitchFamily="50" charset="-128"/>
            </a:rPr>
            <a:t>866,394</a:t>
          </a:r>
          <a:r>
            <a:rPr kumimoji="1" lang="ja-JP" altLang="en-US" sz="1300">
              <a:latin typeface="ＭＳ Ｐゴシック" panose="020B0600070205080204" pitchFamily="50" charset="-128"/>
              <a:ea typeface="ＭＳ Ｐゴシック" panose="020B0600070205080204" pitchFamily="50" charset="-128"/>
            </a:rPr>
            <a:t>千円増（</a:t>
          </a:r>
          <a:r>
            <a:rPr kumimoji="1" lang="en-US" altLang="ja-JP" sz="1300">
              <a:latin typeface="ＭＳ Ｐゴシック" panose="020B0600070205080204" pitchFamily="50" charset="-128"/>
              <a:ea typeface="ＭＳ Ｐゴシック" panose="020B0600070205080204" pitchFamily="50" charset="-128"/>
            </a:rPr>
            <a:t>11,777,103→12,643,497</a:t>
          </a:r>
          <a:r>
            <a:rPr kumimoji="1" lang="ja-JP" altLang="en-US" sz="1300">
              <a:latin typeface="ＭＳ Ｐゴシック" panose="020B0600070205080204" pitchFamily="50" charset="-128"/>
              <a:ea typeface="ＭＳ Ｐゴシック" panose="020B0600070205080204" pitchFamily="50" charset="-128"/>
            </a:rPr>
            <a:t>）となっており、主に地方税の増額が要因となっている。</a:t>
          </a:r>
        </a:p>
        <a:p>
          <a:r>
            <a:rPr kumimoji="1" lang="ja-JP" altLang="en-US" sz="1300">
              <a:latin typeface="ＭＳ Ｐゴシック" panose="020B0600070205080204" pitchFamily="50" charset="-128"/>
              <a:ea typeface="ＭＳ Ｐゴシック" panose="020B0600070205080204" pitchFamily="50" charset="-128"/>
            </a:rPr>
            <a:t>　類似団体平均値を</a:t>
          </a:r>
          <a:r>
            <a:rPr kumimoji="1" lang="en-US" altLang="ja-JP" sz="1300">
              <a:latin typeface="ＭＳ Ｐゴシック" panose="020B0600070205080204" pitchFamily="50" charset="-128"/>
              <a:ea typeface="ＭＳ Ｐゴシック" panose="020B0600070205080204" pitchFamily="50" charset="-128"/>
            </a:rPr>
            <a:t>0.27</a:t>
          </a:r>
          <a:r>
            <a:rPr kumimoji="1" lang="ja-JP" altLang="en-US" sz="1300">
              <a:latin typeface="ＭＳ Ｐゴシック" panose="020B0600070205080204" pitchFamily="50" charset="-128"/>
              <a:ea typeface="ＭＳ Ｐゴシック" panose="020B0600070205080204" pitchFamily="50" charset="-128"/>
            </a:rPr>
            <a:t>ポイント下回っていることから、今後も自主財源の確保と歳出削減に取り組み、財政基盤の強化に努める。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798F6FE9-905A-4D64-AC8A-2C39AD93908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6762ABD2-104F-4AB1-8CFD-E4B32AE521B6}"/>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F459A37B-1C2E-4D0B-A165-48B7F039C6B9}"/>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D406FEC9-76E1-4D8E-BE5A-EB424EAA8F41}"/>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57B20B74-35A7-4839-86B9-6CA1FD47B9C2}"/>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76A2B72-8449-430D-B6E9-92387E3C0DF8}"/>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863B23A5-EC39-40CC-BD64-681C03F802F5}"/>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498AA868-D83E-4F19-875B-F258A6FC8B18}"/>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8A64AE6-1A71-4FB4-99F3-AB89157132A1}"/>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95AD8F18-9F13-4A43-9328-346805D5322E}"/>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A3EDC943-2B69-468B-B0E7-3E60EE7D722C}"/>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54B122E3-EEEE-459E-88D5-E6A7BA7C729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A8BDA373-A3CB-42BB-B139-33AB05FF82C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CD5ABE8A-1CD2-44CA-9BF2-5DA49932D414}"/>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807EF3BF-9995-4AF4-9B06-295E6486A5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5E176605-C2BF-465F-A1D3-62B11C07B703}"/>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E1CB566-4CCF-46C1-9C0C-54311AB1391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45</xdr:row>
      <xdr:rowOff>10885</xdr:rowOff>
    </xdr:to>
    <xdr:cxnSp macro="">
      <xdr:nvCxnSpPr>
        <xdr:cNvPr id="66" name="直線コネクタ 65">
          <a:extLst>
            <a:ext uri="{FF2B5EF4-FFF2-40B4-BE49-F238E27FC236}">
              <a16:creationId xmlns:a16="http://schemas.microsoft.com/office/drawing/2014/main" id="{53EFCDB5-8BCF-4D1D-B10E-E569863DFCF7}"/>
            </a:ext>
          </a:extLst>
        </xdr:cNvPr>
        <xdr:cNvCxnSpPr/>
      </xdr:nvCxnSpPr>
      <xdr:spPr>
        <a:xfrm flipV="1">
          <a:off x="4953000" y="6312807"/>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154412</xdr:rowOff>
    </xdr:from>
    <xdr:ext cx="762000" cy="259045"/>
    <xdr:sp macro="" textlink="">
      <xdr:nvSpPr>
        <xdr:cNvPr id="67" name="財政力最小値テキスト">
          <a:extLst>
            <a:ext uri="{FF2B5EF4-FFF2-40B4-BE49-F238E27FC236}">
              <a16:creationId xmlns:a16="http://schemas.microsoft.com/office/drawing/2014/main" id="{A3C8F4AE-0CE3-46C2-BC95-1705B10A317C}"/>
            </a:ext>
          </a:extLst>
        </xdr:cNvPr>
        <xdr:cNvSpPr txBox="1"/>
      </xdr:nvSpPr>
      <xdr:spPr>
        <a:xfrm>
          <a:off x="5041900" y="769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10885</xdr:rowOff>
    </xdr:from>
    <xdr:to>
      <xdr:col>24</xdr:col>
      <xdr:colOff>12700</xdr:colOff>
      <xdr:row>45</xdr:row>
      <xdr:rowOff>10885</xdr:rowOff>
    </xdr:to>
    <xdr:cxnSp macro="">
      <xdr:nvCxnSpPr>
        <xdr:cNvPr id="68" name="直線コネクタ 67">
          <a:extLst>
            <a:ext uri="{FF2B5EF4-FFF2-40B4-BE49-F238E27FC236}">
              <a16:creationId xmlns:a16="http://schemas.microsoft.com/office/drawing/2014/main" id="{4DC6B196-D86A-41EC-B8E1-E9D355A27219}"/>
            </a:ext>
          </a:extLst>
        </xdr:cNvPr>
        <xdr:cNvCxnSpPr/>
      </xdr:nvCxnSpPr>
      <xdr:spPr>
        <a:xfrm>
          <a:off x="4864100" y="772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a:extLst>
            <a:ext uri="{FF2B5EF4-FFF2-40B4-BE49-F238E27FC236}">
              <a16:creationId xmlns:a16="http://schemas.microsoft.com/office/drawing/2014/main" id="{DAF7F03D-CB35-4E30-A94B-E48313CAEB0B}"/>
            </a:ext>
          </a:extLst>
        </xdr:cNvPr>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a:extLst>
            <a:ext uri="{FF2B5EF4-FFF2-40B4-BE49-F238E27FC236}">
              <a16:creationId xmlns:a16="http://schemas.microsoft.com/office/drawing/2014/main" id="{7EEC6205-4BC2-494B-8AA0-BB6D27127780}"/>
            </a:ext>
          </a:extLst>
        </xdr:cNvPr>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165100</xdr:rowOff>
    </xdr:from>
    <xdr:to>
      <xdr:col>23</xdr:col>
      <xdr:colOff>133350</xdr:colOff>
      <xdr:row>44</xdr:row>
      <xdr:rowOff>165100</xdr:rowOff>
    </xdr:to>
    <xdr:cxnSp macro="">
      <xdr:nvCxnSpPr>
        <xdr:cNvPr id="71" name="直線コネクタ 70">
          <a:extLst>
            <a:ext uri="{FF2B5EF4-FFF2-40B4-BE49-F238E27FC236}">
              <a16:creationId xmlns:a16="http://schemas.microsoft.com/office/drawing/2014/main" id="{61FC6094-E429-434B-8C69-D90A7FA00BA7}"/>
            </a:ext>
          </a:extLst>
        </xdr:cNvPr>
        <xdr:cNvCxnSpPr/>
      </xdr:nvCxnSpPr>
      <xdr:spPr>
        <a:xfrm>
          <a:off x="4114800" y="7708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8362</xdr:rowOff>
    </xdr:from>
    <xdr:ext cx="762000" cy="259045"/>
    <xdr:sp macro="" textlink="">
      <xdr:nvSpPr>
        <xdr:cNvPr id="72" name="財政力平均値テキスト">
          <a:extLst>
            <a:ext uri="{FF2B5EF4-FFF2-40B4-BE49-F238E27FC236}">
              <a16:creationId xmlns:a16="http://schemas.microsoft.com/office/drawing/2014/main" id="{2798933B-AA33-4155-A53D-601DE0387D04}"/>
            </a:ext>
          </a:extLst>
        </xdr:cNvPr>
        <xdr:cNvSpPr txBox="1"/>
      </xdr:nvSpPr>
      <xdr:spPr>
        <a:xfrm>
          <a:off x="5041900" y="70378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163285</xdr:rowOff>
    </xdr:from>
    <xdr:to>
      <xdr:col>23</xdr:col>
      <xdr:colOff>184150</xdr:colOff>
      <xdr:row>42</xdr:row>
      <xdr:rowOff>93435</xdr:rowOff>
    </xdr:to>
    <xdr:sp macro="" textlink="">
      <xdr:nvSpPr>
        <xdr:cNvPr id="73" name="フローチャート: 判断 72">
          <a:extLst>
            <a:ext uri="{FF2B5EF4-FFF2-40B4-BE49-F238E27FC236}">
              <a16:creationId xmlns:a16="http://schemas.microsoft.com/office/drawing/2014/main" id="{47C94B10-25A7-457D-8C0B-67B1AE6FA495}"/>
            </a:ext>
          </a:extLst>
        </xdr:cNvPr>
        <xdr:cNvSpPr/>
      </xdr:nvSpPr>
      <xdr:spPr>
        <a:xfrm>
          <a:off x="4902200" y="719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147865</xdr:rowOff>
    </xdr:from>
    <xdr:to>
      <xdr:col>19</xdr:col>
      <xdr:colOff>133350</xdr:colOff>
      <xdr:row>44</xdr:row>
      <xdr:rowOff>165100</xdr:rowOff>
    </xdr:to>
    <xdr:cxnSp macro="">
      <xdr:nvCxnSpPr>
        <xdr:cNvPr id="74" name="直線コネクタ 73">
          <a:extLst>
            <a:ext uri="{FF2B5EF4-FFF2-40B4-BE49-F238E27FC236}">
              <a16:creationId xmlns:a16="http://schemas.microsoft.com/office/drawing/2014/main" id="{EF6F0BDC-C415-4323-AF45-38A3A6E48855}"/>
            </a:ext>
          </a:extLst>
        </xdr:cNvPr>
        <xdr:cNvCxnSpPr/>
      </xdr:nvCxnSpPr>
      <xdr:spPr>
        <a:xfrm>
          <a:off x="3225800" y="76916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128815</xdr:rowOff>
    </xdr:from>
    <xdr:to>
      <xdr:col>19</xdr:col>
      <xdr:colOff>184150</xdr:colOff>
      <xdr:row>42</xdr:row>
      <xdr:rowOff>58965</xdr:rowOff>
    </xdr:to>
    <xdr:sp macro="" textlink="">
      <xdr:nvSpPr>
        <xdr:cNvPr id="75" name="フローチャート: 判断 74">
          <a:extLst>
            <a:ext uri="{FF2B5EF4-FFF2-40B4-BE49-F238E27FC236}">
              <a16:creationId xmlns:a16="http://schemas.microsoft.com/office/drawing/2014/main" id="{F782F649-4C53-45D5-88FA-D249A898E270}"/>
            </a:ext>
          </a:extLst>
        </xdr:cNvPr>
        <xdr:cNvSpPr/>
      </xdr:nvSpPr>
      <xdr:spPr>
        <a:xfrm>
          <a:off x="4064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69142</xdr:rowOff>
    </xdr:from>
    <xdr:ext cx="736600" cy="259045"/>
    <xdr:sp macro="" textlink="">
      <xdr:nvSpPr>
        <xdr:cNvPr id="76" name="テキスト ボックス 75">
          <a:extLst>
            <a:ext uri="{FF2B5EF4-FFF2-40B4-BE49-F238E27FC236}">
              <a16:creationId xmlns:a16="http://schemas.microsoft.com/office/drawing/2014/main" id="{032D94C3-78A7-4D63-BA95-09D87BA9783A}"/>
            </a:ext>
          </a:extLst>
        </xdr:cNvPr>
        <xdr:cNvSpPr txBox="1"/>
      </xdr:nvSpPr>
      <xdr:spPr>
        <a:xfrm>
          <a:off x="3733800" y="6927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147865</xdr:rowOff>
    </xdr:from>
    <xdr:to>
      <xdr:col>15</xdr:col>
      <xdr:colOff>82550</xdr:colOff>
      <xdr:row>44</xdr:row>
      <xdr:rowOff>165100</xdr:rowOff>
    </xdr:to>
    <xdr:cxnSp macro="">
      <xdr:nvCxnSpPr>
        <xdr:cNvPr id="77" name="直線コネクタ 76">
          <a:extLst>
            <a:ext uri="{FF2B5EF4-FFF2-40B4-BE49-F238E27FC236}">
              <a16:creationId xmlns:a16="http://schemas.microsoft.com/office/drawing/2014/main" id="{18CCDD18-5B01-41BF-A50C-D961BA2A8D1D}"/>
            </a:ext>
          </a:extLst>
        </xdr:cNvPr>
        <xdr:cNvCxnSpPr/>
      </xdr:nvCxnSpPr>
      <xdr:spPr>
        <a:xfrm flipV="1">
          <a:off x="2336800" y="76916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9978</xdr:rowOff>
    </xdr:from>
    <xdr:to>
      <xdr:col>15</xdr:col>
      <xdr:colOff>133350</xdr:colOff>
      <xdr:row>43</xdr:row>
      <xdr:rowOff>111578</xdr:rowOff>
    </xdr:to>
    <xdr:sp macro="" textlink="">
      <xdr:nvSpPr>
        <xdr:cNvPr id="78" name="フローチャート: 判断 77">
          <a:extLst>
            <a:ext uri="{FF2B5EF4-FFF2-40B4-BE49-F238E27FC236}">
              <a16:creationId xmlns:a16="http://schemas.microsoft.com/office/drawing/2014/main" id="{048E3D75-54BE-4F98-8FDD-0D129F3FF319}"/>
            </a:ext>
          </a:extLst>
        </xdr:cNvPr>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121755</xdr:rowOff>
    </xdr:from>
    <xdr:ext cx="762000" cy="259045"/>
    <xdr:sp macro="" textlink="">
      <xdr:nvSpPr>
        <xdr:cNvPr id="79" name="テキスト ボックス 78">
          <a:extLst>
            <a:ext uri="{FF2B5EF4-FFF2-40B4-BE49-F238E27FC236}">
              <a16:creationId xmlns:a16="http://schemas.microsoft.com/office/drawing/2014/main" id="{5CCE736C-AC24-4613-A27D-7A6FF1EDB08D}"/>
            </a:ext>
          </a:extLst>
        </xdr:cNvPr>
        <xdr:cNvSpPr txBox="1"/>
      </xdr:nvSpPr>
      <xdr:spPr>
        <a:xfrm>
          <a:off x="2844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165100</xdr:rowOff>
    </xdr:from>
    <xdr:to>
      <xdr:col>11</xdr:col>
      <xdr:colOff>31750</xdr:colOff>
      <xdr:row>45</xdr:row>
      <xdr:rowOff>10885</xdr:rowOff>
    </xdr:to>
    <xdr:cxnSp macro="">
      <xdr:nvCxnSpPr>
        <xdr:cNvPr id="80" name="直線コネクタ 79">
          <a:extLst>
            <a:ext uri="{FF2B5EF4-FFF2-40B4-BE49-F238E27FC236}">
              <a16:creationId xmlns:a16="http://schemas.microsoft.com/office/drawing/2014/main" id="{7D3EF0E6-08A8-499C-8AD0-C59D7EE74D12}"/>
            </a:ext>
          </a:extLst>
        </xdr:cNvPr>
        <xdr:cNvCxnSpPr/>
      </xdr:nvCxnSpPr>
      <xdr:spPr>
        <a:xfrm flipV="1">
          <a:off x="1447800" y="77089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44450</xdr:rowOff>
    </xdr:from>
    <xdr:to>
      <xdr:col>11</xdr:col>
      <xdr:colOff>82550</xdr:colOff>
      <xdr:row>43</xdr:row>
      <xdr:rowOff>146050</xdr:rowOff>
    </xdr:to>
    <xdr:sp macro="" textlink="">
      <xdr:nvSpPr>
        <xdr:cNvPr id="81" name="フローチャート: 判断 80">
          <a:extLst>
            <a:ext uri="{FF2B5EF4-FFF2-40B4-BE49-F238E27FC236}">
              <a16:creationId xmlns:a16="http://schemas.microsoft.com/office/drawing/2014/main" id="{D9EFE1C0-4D31-47A0-900F-F55E8A1DBF7F}"/>
            </a:ext>
          </a:extLst>
        </xdr:cNvPr>
        <xdr:cNvSpPr/>
      </xdr:nvSpPr>
      <xdr:spPr>
        <a:xfrm>
          <a:off x="2286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156227</xdr:rowOff>
    </xdr:from>
    <xdr:ext cx="762000" cy="259045"/>
    <xdr:sp macro="" textlink="">
      <xdr:nvSpPr>
        <xdr:cNvPr id="82" name="テキスト ボックス 81">
          <a:extLst>
            <a:ext uri="{FF2B5EF4-FFF2-40B4-BE49-F238E27FC236}">
              <a16:creationId xmlns:a16="http://schemas.microsoft.com/office/drawing/2014/main" id="{5A032D3C-94B7-4AC6-BB1C-FF11AFC393FE}"/>
            </a:ext>
          </a:extLst>
        </xdr:cNvPr>
        <xdr:cNvSpPr txBox="1"/>
      </xdr:nvSpPr>
      <xdr:spPr>
        <a:xfrm>
          <a:off x="1955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83" name="フローチャート: 判断 82">
          <a:extLst>
            <a:ext uri="{FF2B5EF4-FFF2-40B4-BE49-F238E27FC236}">
              <a16:creationId xmlns:a16="http://schemas.microsoft.com/office/drawing/2014/main" id="{F9527B9E-0740-441F-A9D4-52A7B17E7646}"/>
            </a:ext>
          </a:extLst>
        </xdr:cNvPr>
        <xdr:cNvSpPr/>
      </xdr:nvSpPr>
      <xdr:spPr>
        <a:xfrm>
          <a:off x="1397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156227</xdr:rowOff>
    </xdr:from>
    <xdr:ext cx="762000" cy="259045"/>
    <xdr:sp macro="" textlink="">
      <xdr:nvSpPr>
        <xdr:cNvPr id="84" name="テキスト ボックス 83">
          <a:extLst>
            <a:ext uri="{FF2B5EF4-FFF2-40B4-BE49-F238E27FC236}">
              <a16:creationId xmlns:a16="http://schemas.microsoft.com/office/drawing/2014/main" id="{59A53830-005F-4BCD-9AAC-ED58A76978F9}"/>
            </a:ext>
          </a:extLst>
        </xdr:cNvPr>
        <xdr:cNvSpPr txBox="1"/>
      </xdr:nvSpPr>
      <xdr:spPr>
        <a:xfrm>
          <a:off x="1066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ED3DD8EC-5218-4D28-BE5B-B83AECF27141}"/>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80A820E-3C71-4FEE-A659-1562F267D3C8}"/>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F46EE159-5876-4990-84E7-0A5830E5C1B1}"/>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C21C165F-C5EE-4FE7-9D7C-273B976E1788}"/>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69D3B493-79AA-43C7-A43A-4E63D6F72C6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114300</xdr:rowOff>
    </xdr:from>
    <xdr:to>
      <xdr:col>23</xdr:col>
      <xdr:colOff>184150</xdr:colOff>
      <xdr:row>45</xdr:row>
      <xdr:rowOff>44450</xdr:rowOff>
    </xdr:to>
    <xdr:sp macro="" textlink="">
      <xdr:nvSpPr>
        <xdr:cNvPr id="90" name="楕円 89">
          <a:extLst>
            <a:ext uri="{FF2B5EF4-FFF2-40B4-BE49-F238E27FC236}">
              <a16:creationId xmlns:a16="http://schemas.microsoft.com/office/drawing/2014/main" id="{7BADC235-49E4-4C44-841F-AA6E167AB51A}"/>
            </a:ext>
          </a:extLst>
        </xdr:cNvPr>
        <xdr:cNvSpPr/>
      </xdr:nvSpPr>
      <xdr:spPr>
        <a:xfrm>
          <a:off x="4902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10177</xdr:rowOff>
    </xdr:from>
    <xdr:ext cx="762000" cy="259045"/>
    <xdr:sp macro="" textlink="">
      <xdr:nvSpPr>
        <xdr:cNvPr id="91" name="財政力該当値テキスト">
          <a:extLst>
            <a:ext uri="{FF2B5EF4-FFF2-40B4-BE49-F238E27FC236}">
              <a16:creationId xmlns:a16="http://schemas.microsoft.com/office/drawing/2014/main" id="{AA2C9722-6FE1-43E3-BBC7-821F0F6D2149}"/>
            </a:ext>
          </a:extLst>
        </xdr:cNvPr>
        <xdr:cNvSpPr txBox="1"/>
      </xdr:nvSpPr>
      <xdr:spPr>
        <a:xfrm>
          <a:off x="504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114300</xdr:rowOff>
    </xdr:from>
    <xdr:to>
      <xdr:col>19</xdr:col>
      <xdr:colOff>184150</xdr:colOff>
      <xdr:row>45</xdr:row>
      <xdr:rowOff>44450</xdr:rowOff>
    </xdr:to>
    <xdr:sp macro="" textlink="">
      <xdr:nvSpPr>
        <xdr:cNvPr id="92" name="楕円 91">
          <a:extLst>
            <a:ext uri="{FF2B5EF4-FFF2-40B4-BE49-F238E27FC236}">
              <a16:creationId xmlns:a16="http://schemas.microsoft.com/office/drawing/2014/main" id="{DE61E854-AE98-4231-942A-0FC0B799F58B}"/>
            </a:ext>
          </a:extLst>
        </xdr:cNvPr>
        <xdr:cNvSpPr/>
      </xdr:nvSpPr>
      <xdr:spPr>
        <a:xfrm>
          <a:off x="4064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29227</xdr:rowOff>
    </xdr:from>
    <xdr:ext cx="736600" cy="259045"/>
    <xdr:sp macro="" textlink="">
      <xdr:nvSpPr>
        <xdr:cNvPr id="93" name="テキスト ボックス 92">
          <a:extLst>
            <a:ext uri="{FF2B5EF4-FFF2-40B4-BE49-F238E27FC236}">
              <a16:creationId xmlns:a16="http://schemas.microsoft.com/office/drawing/2014/main" id="{FA1A67AE-832B-4CF3-92FF-09889CC06E3C}"/>
            </a:ext>
          </a:extLst>
        </xdr:cNvPr>
        <xdr:cNvSpPr txBox="1"/>
      </xdr:nvSpPr>
      <xdr:spPr>
        <a:xfrm>
          <a:off x="3733800" y="774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97065</xdr:rowOff>
    </xdr:from>
    <xdr:to>
      <xdr:col>15</xdr:col>
      <xdr:colOff>133350</xdr:colOff>
      <xdr:row>45</xdr:row>
      <xdr:rowOff>27215</xdr:rowOff>
    </xdr:to>
    <xdr:sp macro="" textlink="">
      <xdr:nvSpPr>
        <xdr:cNvPr id="94" name="楕円 93">
          <a:extLst>
            <a:ext uri="{FF2B5EF4-FFF2-40B4-BE49-F238E27FC236}">
              <a16:creationId xmlns:a16="http://schemas.microsoft.com/office/drawing/2014/main" id="{D749BD57-E189-4675-BE2F-675E1391AAC0}"/>
            </a:ext>
          </a:extLst>
        </xdr:cNvPr>
        <xdr:cNvSpPr/>
      </xdr:nvSpPr>
      <xdr:spPr>
        <a:xfrm>
          <a:off x="3175000" y="76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11992</xdr:rowOff>
    </xdr:from>
    <xdr:ext cx="762000" cy="259045"/>
    <xdr:sp macro="" textlink="">
      <xdr:nvSpPr>
        <xdr:cNvPr id="95" name="テキスト ボックス 94">
          <a:extLst>
            <a:ext uri="{FF2B5EF4-FFF2-40B4-BE49-F238E27FC236}">
              <a16:creationId xmlns:a16="http://schemas.microsoft.com/office/drawing/2014/main" id="{364B0A81-3168-4F07-9B1E-09E47A7F0C9B}"/>
            </a:ext>
          </a:extLst>
        </xdr:cNvPr>
        <xdr:cNvSpPr txBox="1"/>
      </xdr:nvSpPr>
      <xdr:spPr>
        <a:xfrm>
          <a:off x="2844800" y="772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114300</xdr:rowOff>
    </xdr:from>
    <xdr:to>
      <xdr:col>11</xdr:col>
      <xdr:colOff>82550</xdr:colOff>
      <xdr:row>45</xdr:row>
      <xdr:rowOff>44450</xdr:rowOff>
    </xdr:to>
    <xdr:sp macro="" textlink="">
      <xdr:nvSpPr>
        <xdr:cNvPr id="96" name="楕円 95">
          <a:extLst>
            <a:ext uri="{FF2B5EF4-FFF2-40B4-BE49-F238E27FC236}">
              <a16:creationId xmlns:a16="http://schemas.microsoft.com/office/drawing/2014/main" id="{E04FF6D6-E8CB-47E9-A3C8-D2101678CCD1}"/>
            </a:ext>
          </a:extLst>
        </xdr:cNvPr>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29227</xdr:rowOff>
    </xdr:from>
    <xdr:ext cx="762000" cy="259045"/>
    <xdr:sp macro="" textlink="">
      <xdr:nvSpPr>
        <xdr:cNvPr id="97" name="テキスト ボックス 96">
          <a:extLst>
            <a:ext uri="{FF2B5EF4-FFF2-40B4-BE49-F238E27FC236}">
              <a16:creationId xmlns:a16="http://schemas.microsoft.com/office/drawing/2014/main" id="{114D2609-1497-435E-A358-E4A40485D562}"/>
            </a:ext>
          </a:extLst>
        </xdr:cNvPr>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131535</xdr:rowOff>
    </xdr:from>
    <xdr:to>
      <xdr:col>7</xdr:col>
      <xdr:colOff>31750</xdr:colOff>
      <xdr:row>45</xdr:row>
      <xdr:rowOff>61685</xdr:rowOff>
    </xdr:to>
    <xdr:sp macro="" textlink="">
      <xdr:nvSpPr>
        <xdr:cNvPr id="98" name="楕円 97">
          <a:extLst>
            <a:ext uri="{FF2B5EF4-FFF2-40B4-BE49-F238E27FC236}">
              <a16:creationId xmlns:a16="http://schemas.microsoft.com/office/drawing/2014/main" id="{D45D7A8B-BD98-4F19-8DD7-063A7F984F25}"/>
            </a:ext>
          </a:extLst>
        </xdr:cNvPr>
        <xdr:cNvSpPr/>
      </xdr:nvSpPr>
      <xdr:spPr>
        <a:xfrm>
          <a:off x="1397000" y="767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46462</xdr:rowOff>
    </xdr:from>
    <xdr:ext cx="762000" cy="259045"/>
    <xdr:sp macro="" textlink="">
      <xdr:nvSpPr>
        <xdr:cNvPr id="99" name="テキスト ボックス 98">
          <a:extLst>
            <a:ext uri="{FF2B5EF4-FFF2-40B4-BE49-F238E27FC236}">
              <a16:creationId xmlns:a16="http://schemas.microsoft.com/office/drawing/2014/main" id="{ABE48E07-31D1-43BD-81AC-7F152D682961}"/>
            </a:ext>
          </a:extLst>
        </xdr:cNvPr>
        <xdr:cNvSpPr txBox="1"/>
      </xdr:nvSpPr>
      <xdr:spPr>
        <a:xfrm>
          <a:off x="1066800" y="7761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AF50DFA4-AFE3-4ECA-B23E-9E80E0EF8FE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448090C-E2E7-4572-B37D-C2C5BED26161}"/>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B943C0D3-8F98-4899-A6B3-2DE3F97C77E8}"/>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EA031EAF-8790-454A-AB86-E57920A80AA9}"/>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4FD006D2-7A80-4142-83D1-40F29C4F8949}"/>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6069529D-808A-48F4-AAC0-4123145355AE}"/>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3F518A74-C335-47B7-95C4-1AA48D96AFCA}"/>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CC6C7F5A-047B-4324-ADF9-769699E75D6D}"/>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5E0B3A9E-7CFC-4A2E-A569-208FBC018F9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D316EB64-D74E-4B63-8897-2B698D8D8BDB}"/>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1E566726-63CA-4608-BD36-A7A4E3BE41E3}"/>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D6F406B6-0DF3-49CF-A9C2-7BDB047A22BE}"/>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8E66BF14-335B-42DC-B09B-30552EFEF1FF}"/>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経常一般財源が減少したことに対して、一般財源等充当経常経費が増加していることから、</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ポイント悪化している。　</a:t>
          </a:r>
        </a:p>
        <a:p>
          <a:r>
            <a:rPr kumimoji="1" lang="ja-JP" altLang="en-US" sz="1300">
              <a:latin typeface="ＭＳ Ｐゴシック" panose="020B0600070205080204" pitchFamily="50" charset="-128"/>
              <a:ea typeface="ＭＳ Ｐゴシック" panose="020B0600070205080204" pitchFamily="50" charset="-128"/>
            </a:rPr>
            <a:t>　分母である経常一般財源については、地方税は伸びたものの地方交付税及び臨時財政対策債の減額となっている。</a:t>
          </a:r>
        </a:p>
        <a:p>
          <a:r>
            <a:rPr kumimoji="1" lang="ja-JP" altLang="en-US" sz="1300">
              <a:latin typeface="ＭＳ Ｐゴシック" panose="020B0600070205080204" pitchFamily="50" charset="-128"/>
              <a:ea typeface="ＭＳ Ｐゴシック" panose="020B0600070205080204" pitchFamily="50" charset="-128"/>
            </a:rPr>
            <a:t>　分子である一般財源等充当経常経費は扶助費及び人件費等が増額となっている。</a:t>
          </a:r>
        </a:p>
        <a:p>
          <a:r>
            <a:rPr kumimoji="1" lang="ja-JP" altLang="en-US" sz="1300">
              <a:latin typeface="ＭＳ Ｐゴシック" panose="020B0600070205080204" pitchFamily="50" charset="-128"/>
              <a:ea typeface="ＭＳ Ｐゴシック" panose="020B0600070205080204" pitchFamily="50" charset="-128"/>
            </a:rPr>
            <a:t>　歳入対策（市民税の調定増等）による経常一般財源の増加と、経常経費の見直しや内部管理経費の点検等、歳出の効率化、削減に努める。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8CE2B4AC-434F-4A88-B2BB-0EF27E9EAE02}"/>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B69D46BA-D934-40C2-BDBA-2A8CF02A7B7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811B12C1-D136-445B-AC99-7FB9776E9544}"/>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DCFB3B23-4148-4035-A0C8-2BA07729BAB4}"/>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52B24DD9-048E-4B41-8983-8374FDABC347}"/>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A4B74A5D-88EE-4F40-884E-F3CAB089E9C8}"/>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7B27AA93-9844-4DCD-B77B-2351C04348EB}"/>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A67DE80C-D262-451F-931C-4A9DE27B79DC}"/>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92BF4AFD-993B-4362-AE6C-0D3BC00E9AC9}"/>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B9F8B436-A9EA-493C-B664-27A8BD42DE35}"/>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46721E37-132D-4FB9-AE45-D9F79A7F1769}"/>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23D7DBF1-A9AE-419A-B9FD-E55EE2CEEB2B}"/>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C680C323-7709-470A-8FEB-C3305C99A191}"/>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F01AA00D-CB3E-4510-B0FE-E40E18E4B21C}"/>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BE31801E-05CD-46EC-AE1B-31393F3A2194}"/>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6DE139B7-9A12-4A4E-BDF5-DBD8462BE91E}"/>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38523</xdr:rowOff>
    </xdr:from>
    <xdr:to>
      <xdr:col>23</xdr:col>
      <xdr:colOff>133350</xdr:colOff>
      <xdr:row>67</xdr:row>
      <xdr:rowOff>63923</xdr:rowOff>
    </xdr:to>
    <xdr:cxnSp macro="">
      <xdr:nvCxnSpPr>
        <xdr:cNvPr id="129" name="直線コネクタ 128">
          <a:extLst>
            <a:ext uri="{FF2B5EF4-FFF2-40B4-BE49-F238E27FC236}">
              <a16:creationId xmlns:a16="http://schemas.microsoft.com/office/drawing/2014/main" id="{9FBD494E-21A7-4769-A059-2BF93BFDAAE6}"/>
            </a:ext>
          </a:extLst>
        </xdr:cNvPr>
        <xdr:cNvCxnSpPr/>
      </xdr:nvCxnSpPr>
      <xdr:spPr>
        <a:xfrm flipV="1">
          <a:off x="4953000" y="998262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30" name="財政構造の弾力性最小値テキスト">
          <a:extLst>
            <a:ext uri="{FF2B5EF4-FFF2-40B4-BE49-F238E27FC236}">
              <a16:creationId xmlns:a16="http://schemas.microsoft.com/office/drawing/2014/main" id="{C3483AF2-255A-4B30-AF80-839B8093174D}"/>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31" name="直線コネクタ 130">
          <a:extLst>
            <a:ext uri="{FF2B5EF4-FFF2-40B4-BE49-F238E27FC236}">
              <a16:creationId xmlns:a16="http://schemas.microsoft.com/office/drawing/2014/main" id="{A71D28D9-34A5-4E3C-BA2D-5EB4EAB82AB7}"/>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124900</xdr:rowOff>
    </xdr:from>
    <xdr:ext cx="762000" cy="259045"/>
    <xdr:sp macro="" textlink="">
      <xdr:nvSpPr>
        <xdr:cNvPr id="132" name="財政構造の弾力性最大値テキスト">
          <a:extLst>
            <a:ext uri="{FF2B5EF4-FFF2-40B4-BE49-F238E27FC236}">
              <a16:creationId xmlns:a16="http://schemas.microsoft.com/office/drawing/2014/main" id="{4F34CB77-86AF-4572-8BAB-311FF496B6FB}"/>
            </a:ext>
          </a:extLst>
        </xdr:cNvPr>
        <xdr:cNvSpPr txBox="1"/>
      </xdr:nvSpPr>
      <xdr:spPr>
        <a:xfrm>
          <a:off x="5041900" y="972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38523</xdr:rowOff>
    </xdr:from>
    <xdr:to>
      <xdr:col>24</xdr:col>
      <xdr:colOff>12700</xdr:colOff>
      <xdr:row>58</xdr:row>
      <xdr:rowOff>38523</xdr:rowOff>
    </xdr:to>
    <xdr:cxnSp macro="">
      <xdr:nvCxnSpPr>
        <xdr:cNvPr id="133" name="直線コネクタ 132">
          <a:extLst>
            <a:ext uri="{FF2B5EF4-FFF2-40B4-BE49-F238E27FC236}">
              <a16:creationId xmlns:a16="http://schemas.microsoft.com/office/drawing/2014/main" id="{D264F20F-4CA0-4487-82A1-02D4118DCB29}"/>
            </a:ext>
          </a:extLst>
        </xdr:cNvPr>
        <xdr:cNvCxnSpPr/>
      </xdr:nvCxnSpPr>
      <xdr:spPr>
        <a:xfrm>
          <a:off x="4864100" y="998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38946</xdr:rowOff>
    </xdr:from>
    <xdr:to>
      <xdr:col>23</xdr:col>
      <xdr:colOff>133350</xdr:colOff>
      <xdr:row>61</xdr:row>
      <xdr:rowOff>111337</xdr:rowOff>
    </xdr:to>
    <xdr:cxnSp macro="">
      <xdr:nvCxnSpPr>
        <xdr:cNvPr id="134" name="直線コネクタ 133">
          <a:extLst>
            <a:ext uri="{FF2B5EF4-FFF2-40B4-BE49-F238E27FC236}">
              <a16:creationId xmlns:a16="http://schemas.microsoft.com/office/drawing/2014/main" id="{57F8EA2A-B657-45C8-9F00-49CEFBFA677D}"/>
            </a:ext>
          </a:extLst>
        </xdr:cNvPr>
        <xdr:cNvCxnSpPr/>
      </xdr:nvCxnSpPr>
      <xdr:spPr>
        <a:xfrm>
          <a:off x="4114800" y="10497396"/>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72831</xdr:rowOff>
    </xdr:from>
    <xdr:ext cx="762000" cy="259045"/>
    <xdr:sp macro="" textlink="">
      <xdr:nvSpPr>
        <xdr:cNvPr id="135" name="財政構造の弾力性平均値テキスト">
          <a:extLst>
            <a:ext uri="{FF2B5EF4-FFF2-40B4-BE49-F238E27FC236}">
              <a16:creationId xmlns:a16="http://schemas.microsoft.com/office/drawing/2014/main" id="{DD4AA4C4-B649-43F0-8CB9-D168C814FC6D}"/>
            </a:ext>
          </a:extLst>
        </xdr:cNvPr>
        <xdr:cNvSpPr txBox="1"/>
      </xdr:nvSpPr>
      <xdr:spPr>
        <a:xfrm>
          <a:off x="5041900" y="10531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100754</xdr:rowOff>
    </xdr:from>
    <xdr:to>
      <xdr:col>23</xdr:col>
      <xdr:colOff>184150</xdr:colOff>
      <xdr:row>62</xdr:row>
      <xdr:rowOff>30904</xdr:rowOff>
    </xdr:to>
    <xdr:sp macro="" textlink="">
      <xdr:nvSpPr>
        <xdr:cNvPr id="136" name="フローチャート: 判断 135">
          <a:extLst>
            <a:ext uri="{FF2B5EF4-FFF2-40B4-BE49-F238E27FC236}">
              <a16:creationId xmlns:a16="http://schemas.microsoft.com/office/drawing/2014/main" id="{8FB1C2B8-25FE-46B2-9E68-9B753BAC21EB}"/>
            </a:ext>
          </a:extLst>
        </xdr:cNvPr>
        <xdr:cNvSpPr/>
      </xdr:nvSpPr>
      <xdr:spPr>
        <a:xfrm>
          <a:off x="4902200" y="1055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38946</xdr:rowOff>
    </xdr:from>
    <xdr:to>
      <xdr:col>19</xdr:col>
      <xdr:colOff>133350</xdr:colOff>
      <xdr:row>62</xdr:row>
      <xdr:rowOff>68580</xdr:rowOff>
    </xdr:to>
    <xdr:cxnSp macro="">
      <xdr:nvCxnSpPr>
        <xdr:cNvPr id="137" name="直線コネクタ 136">
          <a:extLst>
            <a:ext uri="{FF2B5EF4-FFF2-40B4-BE49-F238E27FC236}">
              <a16:creationId xmlns:a16="http://schemas.microsoft.com/office/drawing/2014/main" id="{31C0BBF4-7B94-4A94-AA2E-FB009F31B415}"/>
            </a:ext>
          </a:extLst>
        </xdr:cNvPr>
        <xdr:cNvCxnSpPr/>
      </xdr:nvCxnSpPr>
      <xdr:spPr>
        <a:xfrm flipV="1">
          <a:off x="3225800" y="10497396"/>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22860</xdr:rowOff>
    </xdr:from>
    <xdr:to>
      <xdr:col>19</xdr:col>
      <xdr:colOff>184150</xdr:colOff>
      <xdr:row>60</xdr:row>
      <xdr:rowOff>124460</xdr:rowOff>
    </xdr:to>
    <xdr:sp macro="" textlink="">
      <xdr:nvSpPr>
        <xdr:cNvPr id="138" name="フローチャート: 判断 137">
          <a:extLst>
            <a:ext uri="{FF2B5EF4-FFF2-40B4-BE49-F238E27FC236}">
              <a16:creationId xmlns:a16="http://schemas.microsoft.com/office/drawing/2014/main" id="{7B623811-0884-40A7-B77A-FAD91E7CFD7D}"/>
            </a:ext>
          </a:extLst>
        </xdr:cNvPr>
        <xdr:cNvSpPr/>
      </xdr:nvSpPr>
      <xdr:spPr>
        <a:xfrm>
          <a:off x="40640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134637</xdr:rowOff>
    </xdr:from>
    <xdr:ext cx="736600" cy="259045"/>
    <xdr:sp macro="" textlink="">
      <xdr:nvSpPr>
        <xdr:cNvPr id="139" name="テキスト ボックス 138">
          <a:extLst>
            <a:ext uri="{FF2B5EF4-FFF2-40B4-BE49-F238E27FC236}">
              <a16:creationId xmlns:a16="http://schemas.microsoft.com/office/drawing/2014/main" id="{C5934EE0-E82E-4CE2-9FFA-4BD172F98478}"/>
            </a:ext>
          </a:extLst>
        </xdr:cNvPr>
        <xdr:cNvSpPr txBox="1"/>
      </xdr:nvSpPr>
      <xdr:spPr>
        <a:xfrm>
          <a:off x="3733800" y="1007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143510</xdr:rowOff>
    </xdr:from>
    <xdr:to>
      <xdr:col>15</xdr:col>
      <xdr:colOff>82550</xdr:colOff>
      <xdr:row>62</xdr:row>
      <xdr:rowOff>68580</xdr:rowOff>
    </xdr:to>
    <xdr:cxnSp macro="">
      <xdr:nvCxnSpPr>
        <xdr:cNvPr id="140" name="直線コネクタ 139">
          <a:extLst>
            <a:ext uri="{FF2B5EF4-FFF2-40B4-BE49-F238E27FC236}">
              <a16:creationId xmlns:a16="http://schemas.microsoft.com/office/drawing/2014/main" id="{D653AEBA-CBB1-4962-8D67-008276994665}"/>
            </a:ext>
          </a:extLst>
        </xdr:cNvPr>
        <xdr:cNvCxnSpPr/>
      </xdr:nvCxnSpPr>
      <xdr:spPr>
        <a:xfrm>
          <a:off x="2336800" y="1060196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116840</xdr:rowOff>
    </xdr:from>
    <xdr:to>
      <xdr:col>15</xdr:col>
      <xdr:colOff>133350</xdr:colOff>
      <xdr:row>62</xdr:row>
      <xdr:rowOff>46990</xdr:rowOff>
    </xdr:to>
    <xdr:sp macro="" textlink="">
      <xdr:nvSpPr>
        <xdr:cNvPr id="141" name="フローチャート: 判断 140">
          <a:extLst>
            <a:ext uri="{FF2B5EF4-FFF2-40B4-BE49-F238E27FC236}">
              <a16:creationId xmlns:a16="http://schemas.microsoft.com/office/drawing/2014/main" id="{AC2315F9-5B89-4D09-BD02-760B3C0EC9E0}"/>
            </a:ext>
          </a:extLst>
        </xdr:cNvPr>
        <xdr:cNvSpPr/>
      </xdr:nvSpPr>
      <xdr:spPr>
        <a:xfrm>
          <a:off x="3175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57167</xdr:rowOff>
    </xdr:from>
    <xdr:ext cx="762000" cy="259045"/>
    <xdr:sp macro="" textlink="">
      <xdr:nvSpPr>
        <xdr:cNvPr id="142" name="テキスト ボックス 141">
          <a:extLst>
            <a:ext uri="{FF2B5EF4-FFF2-40B4-BE49-F238E27FC236}">
              <a16:creationId xmlns:a16="http://schemas.microsoft.com/office/drawing/2014/main" id="{376BEC1C-5DB5-4794-86CA-96EF341B523A}"/>
            </a:ext>
          </a:extLst>
        </xdr:cNvPr>
        <xdr:cNvSpPr txBox="1"/>
      </xdr:nvSpPr>
      <xdr:spPr>
        <a:xfrm>
          <a:off x="2844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87206</xdr:rowOff>
    </xdr:from>
    <xdr:to>
      <xdr:col>11</xdr:col>
      <xdr:colOff>31750</xdr:colOff>
      <xdr:row>61</xdr:row>
      <xdr:rowOff>143510</xdr:rowOff>
    </xdr:to>
    <xdr:cxnSp macro="">
      <xdr:nvCxnSpPr>
        <xdr:cNvPr id="143" name="直線コネクタ 142">
          <a:extLst>
            <a:ext uri="{FF2B5EF4-FFF2-40B4-BE49-F238E27FC236}">
              <a16:creationId xmlns:a16="http://schemas.microsoft.com/office/drawing/2014/main" id="{A426267A-B743-425C-A687-BFBA8FA18527}"/>
            </a:ext>
          </a:extLst>
        </xdr:cNvPr>
        <xdr:cNvCxnSpPr/>
      </xdr:nvCxnSpPr>
      <xdr:spPr>
        <a:xfrm>
          <a:off x="1447800" y="1054565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157056</xdr:rowOff>
    </xdr:from>
    <xdr:to>
      <xdr:col>11</xdr:col>
      <xdr:colOff>82550</xdr:colOff>
      <xdr:row>62</xdr:row>
      <xdr:rowOff>87206</xdr:rowOff>
    </xdr:to>
    <xdr:sp macro="" textlink="">
      <xdr:nvSpPr>
        <xdr:cNvPr id="144" name="フローチャート: 判断 143">
          <a:extLst>
            <a:ext uri="{FF2B5EF4-FFF2-40B4-BE49-F238E27FC236}">
              <a16:creationId xmlns:a16="http://schemas.microsoft.com/office/drawing/2014/main" id="{B0735A18-F73E-4D0B-9846-919C7BBE858E}"/>
            </a:ext>
          </a:extLst>
        </xdr:cNvPr>
        <xdr:cNvSpPr/>
      </xdr:nvSpPr>
      <xdr:spPr>
        <a:xfrm>
          <a:off x="2286000" y="1061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71983</xdr:rowOff>
    </xdr:from>
    <xdr:ext cx="762000" cy="259045"/>
    <xdr:sp macro="" textlink="">
      <xdr:nvSpPr>
        <xdr:cNvPr id="145" name="テキスト ボックス 144">
          <a:extLst>
            <a:ext uri="{FF2B5EF4-FFF2-40B4-BE49-F238E27FC236}">
              <a16:creationId xmlns:a16="http://schemas.microsoft.com/office/drawing/2014/main" id="{A095ADA1-67F7-4DA2-AC12-EB1DEC1C166D}"/>
            </a:ext>
          </a:extLst>
        </xdr:cNvPr>
        <xdr:cNvSpPr txBox="1"/>
      </xdr:nvSpPr>
      <xdr:spPr>
        <a:xfrm>
          <a:off x="1955800" y="1070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46" name="フローチャート: 判断 145">
          <a:extLst>
            <a:ext uri="{FF2B5EF4-FFF2-40B4-BE49-F238E27FC236}">
              <a16:creationId xmlns:a16="http://schemas.microsoft.com/office/drawing/2014/main" id="{4DAB1EDC-6AF1-4F15-A5D5-A3564157C7E1}"/>
            </a:ext>
          </a:extLst>
        </xdr:cNvPr>
        <xdr:cNvSpPr/>
      </xdr:nvSpPr>
      <xdr:spPr>
        <a:xfrm>
          <a:off x="1397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132097</xdr:rowOff>
    </xdr:from>
    <xdr:ext cx="762000" cy="259045"/>
    <xdr:sp macro="" textlink="">
      <xdr:nvSpPr>
        <xdr:cNvPr id="147" name="テキスト ボックス 146">
          <a:extLst>
            <a:ext uri="{FF2B5EF4-FFF2-40B4-BE49-F238E27FC236}">
              <a16:creationId xmlns:a16="http://schemas.microsoft.com/office/drawing/2014/main" id="{79644BAD-8A10-4AE2-9937-771CD3395445}"/>
            </a:ext>
          </a:extLst>
        </xdr:cNvPr>
        <xdr:cNvSpPr txBox="1"/>
      </xdr:nvSpPr>
      <xdr:spPr>
        <a:xfrm>
          <a:off x="1066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A061BC41-64BA-4EF4-B41A-EF8A77EA7737}"/>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FD5766C8-8D6B-4224-AFFF-98BD1E793686}"/>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8965BB2E-2C81-4E89-8D40-31251F1BB29B}"/>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204E16C0-8C63-4B3D-8353-94AE7A56158A}"/>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FDE96F15-F423-44CD-83C5-A3D5FBFA5459}"/>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60537</xdr:rowOff>
    </xdr:from>
    <xdr:to>
      <xdr:col>23</xdr:col>
      <xdr:colOff>184150</xdr:colOff>
      <xdr:row>61</xdr:row>
      <xdr:rowOff>162137</xdr:rowOff>
    </xdr:to>
    <xdr:sp macro="" textlink="">
      <xdr:nvSpPr>
        <xdr:cNvPr id="153" name="楕円 152">
          <a:extLst>
            <a:ext uri="{FF2B5EF4-FFF2-40B4-BE49-F238E27FC236}">
              <a16:creationId xmlns:a16="http://schemas.microsoft.com/office/drawing/2014/main" id="{B5E32E52-1AE4-47AE-BA03-8272FAA3B3D4}"/>
            </a:ext>
          </a:extLst>
        </xdr:cNvPr>
        <xdr:cNvSpPr/>
      </xdr:nvSpPr>
      <xdr:spPr>
        <a:xfrm>
          <a:off x="49022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77064</xdr:rowOff>
    </xdr:from>
    <xdr:ext cx="762000" cy="259045"/>
    <xdr:sp macro="" textlink="">
      <xdr:nvSpPr>
        <xdr:cNvPr id="154" name="財政構造の弾力性該当値テキスト">
          <a:extLst>
            <a:ext uri="{FF2B5EF4-FFF2-40B4-BE49-F238E27FC236}">
              <a16:creationId xmlns:a16="http://schemas.microsoft.com/office/drawing/2014/main" id="{DDA73DF3-1B70-496A-BAF1-EFB783066395}"/>
            </a:ext>
          </a:extLst>
        </xdr:cNvPr>
        <xdr:cNvSpPr txBox="1"/>
      </xdr:nvSpPr>
      <xdr:spPr>
        <a:xfrm>
          <a:off x="5041900" y="1036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159596</xdr:rowOff>
    </xdr:from>
    <xdr:to>
      <xdr:col>19</xdr:col>
      <xdr:colOff>184150</xdr:colOff>
      <xdr:row>61</xdr:row>
      <xdr:rowOff>89746</xdr:rowOff>
    </xdr:to>
    <xdr:sp macro="" textlink="">
      <xdr:nvSpPr>
        <xdr:cNvPr id="155" name="楕円 154">
          <a:extLst>
            <a:ext uri="{FF2B5EF4-FFF2-40B4-BE49-F238E27FC236}">
              <a16:creationId xmlns:a16="http://schemas.microsoft.com/office/drawing/2014/main" id="{1D300AC4-9249-47C6-B9B5-495ADBD8988E}"/>
            </a:ext>
          </a:extLst>
        </xdr:cNvPr>
        <xdr:cNvSpPr/>
      </xdr:nvSpPr>
      <xdr:spPr>
        <a:xfrm>
          <a:off x="4064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74523</xdr:rowOff>
    </xdr:from>
    <xdr:ext cx="736600" cy="259045"/>
    <xdr:sp macro="" textlink="">
      <xdr:nvSpPr>
        <xdr:cNvPr id="156" name="テキスト ボックス 155">
          <a:extLst>
            <a:ext uri="{FF2B5EF4-FFF2-40B4-BE49-F238E27FC236}">
              <a16:creationId xmlns:a16="http://schemas.microsoft.com/office/drawing/2014/main" id="{B79908D6-A5AF-4B50-8CF1-966F10702FA1}"/>
            </a:ext>
          </a:extLst>
        </xdr:cNvPr>
        <xdr:cNvSpPr txBox="1"/>
      </xdr:nvSpPr>
      <xdr:spPr>
        <a:xfrm>
          <a:off x="3733800" y="10532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17780</xdr:rowOff>
    </xdr:from>
    <xdr:to>
      <xdr:col>15</xdr:col>
      <xdr:colOff>133350</xdr:colOff>
      <xdr:row>62</xdr:row>
      <xdr:rowOff>119380</xdr:rowOff>
    </xdr:to>
    <xdr:sp macro="" textlink="">
      <xdr:nvSpPr>
        <xdr:cNvPr id="157" name="楕円 156">
          <a:extLst>
            <a:ext uri="{FF2B5EF4-FFF2-40B4-BE49-F238E27FC236}">
              <a16:creationId xmlns:a16="http://schemas.microsoft.com/office/drawing/2014/main" id="{DADA2C49-32CD-42AE-A46F-54926E2584FC}"/>
            </a:ext>
          </a:extLst>
        </xdr:cNvPr>
        <xdr:cNvSpPr/>
      </xdr:nvSpPr>
      <xdr:spPr>
        <a:xfrm>
          <a:off x="3175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104157</xdr:rowOff>
    </xdr:from>
    <xdr:ext cx="762000" cy="259045"/>
    <xdr:sp macro="" textlink="">
      <xdr:nvSpPr>
        <xdr:cNvPr id="158" name="テキスト ボックス 157">
          <a:extLst>
            <a:ext uri="{FF2B5EF4-FFF2-40B4-BE49-F238E27FC236}">
              <a16:creationId xmlns:a16="http://schemas.microsoft.com/office/drawing/2014/main" id="{00135AA5-6ED3-4323-8CE3-2D7ABDD793C3}"/>
            </a:ext>
          </a:extLst>
        </xdr:cNvPr>
        <xdr:cNvSpPr txBox="1"/>
      </xdr:nvSpPr>
      <xdr:spPr>
        <a:xfrm>
          <a:off x="2844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92710</xdr:rowOff>
    </xdr:from>
    <xdr:to>
      <xdr:col>11</xdr:col>
      <xdr:colOff>82550</xdr:colOff>
      <xdr:row>62</xdr:row>
      <xdr:rowOff>22860</xdr:rowOff>
    </xdr:to>
    <xdr:sp macro="" textlink="">
      <xdr:nvSpPr>
        <xdr:cNvPr id="159" name="楕円 158">
          <a:extLst>
            <a:ext uri="{FF2B5EF4-FFF2-40B4-BE49-F238E27FC236}">
              <a16:creationId xmlns:a16="http://schemas.microsoft.com/office/drawing/2014/main" id="{79E88146-58C8-4D3C-97C9-663090AFE428}"/>
            </a:ext>
          </a:extLst>
        </xdr:cNvPr>
        <xdr:cNvSpPr/>
      </xdr:nvSpPr>
      <xdr:spPr>
        <a:xfrm>
          <a:off x="2286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33037</xdr:rowOff>
    </xdr:from>
    <xdr:ext cx="762000" cy="259045"/>
    <xdr:sp macro="" textlink="">
      <xdr:nvSpPr>
        <xdr:cNvPr id="160" name="テキスト ボックス 159">
          <a:extLst>
            <a:ext uri="{FF2B5EF4-FFF2-40B4-BE49-F238E27FC236}">
              <a16:creationId xmlns:a16="http://schemas.microsoft.com/office/drawing/2014/main" id="{DE348EEE-EB69-4180-B926-490206823EE0}"/>
            </a:ext>
          </a:extLst>
        </xdr:cNvPr>
        <xdr:cNvSpPr txBox="1"/>
      </xdr:nvSpPr>
      <xdr:spPr>
        <a:xfrm>
          <a:off x="1955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36406</xdr:rowOff>
    </xdr:from>
    <xdr:to>
      <xdr:col>7</xdr:col>
      <xdr:colOff>31750</xdr:colOff>
      <xdr:row>61</xdr:row>
      <xdr:rowOff>138006</xdr:rowOff>
    </xdr:to>
    <xdr:sp macro="" textlink="">
      <xdr:nvSpPr>
        <xdr:cNvPr id="161" name="楕円 160">
          <a:extLst>
            <a:ext uri="{FF2B5EF4-FFF2-40B4-BE49-F238E27FC236}">
              <a16:creationId xmlns:a16="http://schemas.microsoft.com/office/drawing/2014/main" id="{8243ADEB-7E97-47B2-83CD-F4ED01388D4B}"/>
            </a:ext>
          </a:extLst>
        </xdr:cNvPr>
        <xdr:cNvSpPr/>
      </xdr:nvSpPr>
      <xdr:spPr>
        <a:xfrm>
          <a:off x="1397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122783</xdr:rowOff>
    </xdr:from>
    <xdr:ext cx="762000" cy="259045"/>
    <xdr:sp macro="" textlink="">
      <xdr:nvSpPr>
        <xdr:cNvPr id="162" name="テキスト ボックス 161">
          <a:extLst>
            <a:ext uri="{FF2B5EF4-FFF2-40B4-BE49-F238E27FC236}">
              <a16:creationId xmlns:a16="http://schemas.microsoft.com/office/drawing/2014/main" id="{4175606C-9A6F-4C5B-9D6B-5BEB667B4741}"/>
            </a:ext>
          </a:extLst>
        </xdr:cNvPr>
        <xdr:cNvSpPr txBox="1"/>
      </xdr:nvSpPr>
      <xdr:spPr>
        <a:xfrm>
          <a:off x="1066800" y="1058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7D751BDB-2BB4-4D2E-8176-15508959E7B7}"/>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87E2D1B0-325D-4F01-BF2D-F44B04C48AAF}"/>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960B9FF4-27FB-4D7A-B91C-73EC0D614574}"/>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[135,842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330EEEAB-9F82-4093-8B34-3B644B8DB9F3}"/>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60EE97FF-9A8D-435C-B4E8-7581D87937F7}"/>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1956E16E-5292-44E4-BB2F-93F3817A1BAA}"/>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9606E024-3630-4C5B-A887-EB3B3014362A}"/>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EE36912-750D-43CE-9B9C-D262FD718652}"/>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6564896E-88D0-485B-A21B-69E333F232E6}"/>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28802615-D3D6-4C78-ACA9-8B62EE88A6C9}"/>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7E60C24C-302F-4D9E-AE92-08927998C61F}"/>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D5ACFE64-843C-4251-A620-6F5237F7E6E2}"/>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52691312-C9C0-49EE-B23E-DB6EFE0D1184}"/>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人あたりの人件費・物件費等は、前年比</a:t>
          </a:r>
          <a:r>
            <a:rPr kumimoji="1" lang="en-US" altLang="ja-JP" sz="1300">
              <a:latin typeface="ＭＳ Ｐゴシック" panose="020B0600070205080204" pitchFamily="50" charset="-128"/>
              <a:ea typeface="ＭＳ Ｐゴシック" panose="020B0600070205080204" pitchFamily="50" charset="-128"/>
            </a:rPr>
            <a:t>6,828</a:t>
          </a:r>
          <a:r>
            <a:rPr kumimoji="1" lang="ja-JP" altLang="en-US" sz="1300">
              <a:latin typeface="ＭＳ Ｐゴシック" panose="020B0600070205080204" pitchFamily="50" charset="-128"/>
              <a:ea typeface="ＭＳ Ｐゴシック" panose="020B0600070205080204" pitchFamily="50" charset="-128"/>
            </a:rPr>
            <a:t>円の増で、類似団体の平均に比べ</a:t>
          </a:r>
          <a:r>
            <a:rPr kumimoji="1" lang="en-US" altLang="ja-JP" sz="1300">
              <a:latin typeface="ＭＳ Ｐゴシック" panose="020B0600070205080204" pitchFamily="50" charset="-128"/>
              <a:ea typeface="ＭＳ Ｐゴシック" panose="020B0600070205080204" pitchFamily="50" charset="-128"/>
            </a:rPr>
            <a:t>3,845</a:t>
          </a:r>
          <a:r>
            <a:rPr kumimoji="1" lang="ja-JP" altLang="en-US" sz="1300">
              <a:latin typeface="ＭＳ Ｐゴシック" panose="020B0600070205080204" pitchFamily="50" charset="-128"/>
              <a:ea typeface="ＭＳ Ｐゴシック" panose="020B0600070205080204" pitchFamily="50" charset="-128"/>
            </a:rPr>
            <a:t>円上回っている。決算額では前年度と比較して、人件費が</a:t>
          </a:r>
          <a:r>
            <a:rPr kumimoji="1" lang="en-US" altLang="ja-JP" sz="1300">
              <a:latin typeface="ＭＳ Ｐゴシック" panose="020B0600070205080204" pitchFamily="50" charset="-128"/>
              <a:ea typeface="ＭＳ Ｐゴシック" panose="020B0600070205080204" pitchFamily="50" charset="-128"/>
            </a:rPr>
            <a:t>274,416</a:t>
          </a:r>
          <a:r>
            <a:rPr kumimoji="1" lang="ja-JP" altLang="en-US" sz="1300">
              <a:latin typeface="ＭＳ Ｐゴシック" panose="020B0600070205080204" pitchFamily="50" charset="-128"/>
              <a:ea typeface="ＭＳ Ｐゴシック" panose="020B0600070205080204" pitchFamily="50" charset="-128"/>
            </a:rPr>
            <a:t>千円増、物件費が</a:t>
          </a:r>
          <a:r>
            <a:rPr kumimoji="1" lang="en-US" altLang="ja-JP" sz="1300">
              <a:latin typeface="ＭＳ Ｐゴシック" panose="020B0600070205080204" pitchFamily="50" charset="-128"/>
              <a:ea typeface="ＭＳ Ｐゴシック" panose="020B0600070205080204" pitchFamily="50" charset="-128"/>
            </a:rPr>
            <a:t>437,964</a:t>
          </a:r>
          <a:r>
            <a:rPr kumimoji="1" lang="ja-JP" altLang="en-US" sz="1300">
              <a:latin typeface="ＭＳ Ｐゴシック" panose="020B0600070205080204" pitchFamily="50" charset="-128"/>
              <a:ea typeface="ＭＳ Ｐゴシック" panose="020B0600070205080204" pitchFamily="50" charset="-128"/>
            </a:rPr>
            <a:t>千円増となっている。　近年の人件費の増加要因としては、</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年度より制度がスタートした会計年度任用職員報酬の増が主な要因となっている。また、</a:t>
          </a:r>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年度については、会計年度職員の期末手当引上げがあり、約</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億円程度支出額が伸びている。</a:t>
          </a:r>
          <a:r>
            <a:rPr kumimoji="1" lang="en-US" altLang="ja-JP" sz="1300">
              <a:latin typeface="ＭＳ Ｐゴシック" panose="020B0600070205080204" pitchFamily="50" charset="-128"/>
              <a:ea typeface="ＭＳ Ｐゴシック" panose="020B0600070205080204" pitchFamily="50" charset="-128"/>
            </a:rPr>
            <a:t>R6</a:t>
          </a:r>
          <a:r>
            <a:rPr kumimoji="1" lang="ja-JP" altLang="en-US" sz="1300">
              <a:latin typeface="ＭＳ Ｐゴシック" panose="020B0600070205080204" pitchFamily="50" charset="-128"/>
              <a:ea typeface="ＭＳ Ｐゴシック" panose="020B0600070205080204" pitchFamily="50" charset="-128"/>
            </a:rPr>
            <a:t>年度については、会計年度職員への勤勉手当支給を開始することから、人件費の増加が見込まれており、人員整理等を計画的に進める必要がある。</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C3977AD1-A12E-437D-87C8-1C94C5ECB21C}"/>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98D46988-2456-4F84-97E4-C2DABBD720D7}"/>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7C29E8B2-A8F0-422E-A8C3-1A89BAB8226C}"/>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531E1A0C-EB0D-48FE-9776-EA9E536F8DE3}"/>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E63D1DA9-5A59-4B7B-B4A6-C7BD01A103FE}"/>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4A47D2B2-E99B-429B-A3E7-470EB89E1CAF}"/>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50BCE0BA-5F43-4D72-819D-D8F39596F074}"/>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FC6EE5B4-04CC-48F1-877B-889C83865B6B}"/>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2A41397E-64E5-4A61-884A-5AB52D450F5E}"/>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79DB7648-3F5C-4A01-9131-9EAFCBCFDFFD}"/>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557E8233-A692-434C-84E1-6BC96E322935}"/>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9558C824-8AA9-4FB4-9DA1-67A6B38AB3BC}"/>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23F18FBD-C929-4B88-B2D2-02A3BD12E0B9}"/>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505839A-8895-4210-80F6-0F876DA25AC9}"/>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7FC853D2-7CF2-4706-94B0-5956BF51D83C}"/>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C7DDDFA2-4B2F-4B1C-82A0-03ACF4FDB72F}"/>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54625</xdr:rowOff>
    </xdr:from>
    <xdr:to>
      <xdr:col>23</xdr:col>
      <xdr:colOff>133350</xdr:colOff>
      <xdr:row>88</xdr:row>
      <xdr:rowOff>84576</xdr:rowOff>
    </xdr:to>
    <xdr:cxnSp macro="">
      <xdr:nvCxnSpPr>
        <xdr:cNvPr id="192" name="直線コネクタ 191">
          <a:extLst>
            <a:ext uri="{FF2B5EF4-FFF2-40B4-BE49-F238E27FC236}">
              <a16:creationId xmlns:a16="http://schemas.microsoft.com/office/drawing/2014/main" id="{0617F426-4354-48F3-A1A3-6EFF2DFEAB93}"/>
            </a:ext>
          </a:extLst>
        </xdr:cNvPr>
        <xdr:cNvCxnSpPr/>
      </xdr:nvCxnSpPr>
      <xdr:spPr>
        <a:xfrm flipV="1">
          <a:off x="4953000" y="13770625"/>
          <a:ext cx="0" cy="14015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56653</xdr:rowOff>
    </xdr:from>
    <xdr:ext cx="762000" cy="259045"/>
    <xdr:sp macro="" textlink="">
      <xdr:nvSpPr>
        <xdr:cNvPr id="193" name="人件費・物件費等の状況最小値テキスト">
          <a:extLst>
            <a:ext uri="{FF2B5EF4-FFF2-40B4-BE49-F238E27FC236}">
              <a16:creationId xmlns:a16="http://schemas.microsoft.com/office/drawing/2014/main" id="{1912EC66-F21A-4590-A9F5-DB0E88E43CAD}"/>
            </a:ext>
          </a:extLst>
        </xdr:cNvPr>
        <xdr:cNvSpPr txBox="1"/>
      </xdr:nvSpPr>
      <xdr:spPr>
        <a:xfrm>
          <a:off x="5041900" y="1514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84576</xdr:rowOff>
    </xdr:from>
    <xdr:to>
      <xdr:col>24</xdr:col>
      <xdr:colOff>12700</xdr:colOff>
      <xdr:row>88</xdr:row>
      <xdr:rowOff>84576</xdr:rowOff>
    </xdr:to>
    <xdr:cxnSp macro="">
      <xdr:nvCxnSpPr>
        <xdr:cNvPr id="194" name="直線コネクタ 193">
          <a:extLst>
            <a:ext uri="{FF2B5EF4-FFF2-40B4-BE49-F238E27FC236}">
              <a16:creationId xmlns:a16="http://schemas.microsoft.com/office/drawing/2014/main" id="{710E426F-2580-43A2-9E40-3B83A6CDF383}"/>
            </a:ext>
          </a:extLst>
        </xdr:cNvPr>
        <xdr:cNvCxnSpPr/>
      </xdr:nvCxnSpPr>
      <xdr:spPr>
        <a:xfrm>
          <a:off x="4864100" y="15172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141002</xdr:rowOff>
    </xdr:from>
    <xdr:ext cx="762000" cy="259045"/>
    <xdr:sp macro="" textlink="">
      <xdr:nvSpPr>
        <xdr:cNvPr id="195" name="人件費・物件費等の状況最大値テキスト">
          <a:extLst>
            <a:ext uri="{FF2B5EF4-FFF2-40B4-BE49-F238E27FC236}">
              <a16:creationId xmlns:a16="http://schemas.microsoft.com/office/drawing/2014/main" id="{8247E2D3-C052-4FAD-8A2F-4EF4174D819E}"/>
            </a:ext>
          </a:extLst>
        </xdr:cNvPr>
        <xdr:cNvSpPr txBox="1"/>
      </xdr:nvSpPr>
      <xdr:spPr>
        <a:xfrm>
          <a:off x="5041900" y="13514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54625</xdr:rowOff>
    </xdr:from>
    <xdr:to>
      <xdr:col>24</xdr:col>
      <xdr:colOff>12700</xdr:colOff>
      <xdr:row>80</xdr:row>
      <xdr:rowOff>54625</xdr:rowOff>
    </xdr:to>
    <xdr:cxnSp macro="">
      <xdr:nvCxnSpPr>
        <xdr:cNvPr id="196" name="直線コネクタ 195">
          <a:extLst>
            <a:ext uri="{FF2B5EF4-FFF2-40B4-BE49-F238E27FC236}">
              <a16:creationId xmlns:a16="http://schemas.microsoft.com/office/drawing/2014/main" id="{B7BDDA0F-050A-4D12-8C48-01F480E6FE84}"/>
            </a:ext>
          </a:extLst>
        </xdr:cNvPr>
        <xdr:cNvCxnSpPr/>
      </xdr:nvCxnSpPr>
      <xdr:spPr>
        <a:xfrm>
          <a:off x="4864100" y="13770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93321</xdr:rowOff>
    </xdr:from>
    <xdr:to>
      <xdr:col>23</xdr:col>
      <xdr:colOff>133350</xdr:colOff>
      <xdr:row>84</xdr:row>
      <xdr:rowOff>13404</xdr:rowOff>
    </xdr:to>
    <xdr:cxnSp macro="">
      <xdr:nvCxnSpPr>
        <xdr:cNvPr id="197" name="直線コネクタ 196">
          <a:extLst>
            <a:ext uri="{FF2B5EF4-FFF2-40B4-BE49-F238E27FC236}">
              <a16:creationId xmlns:a16="http://schemas.microsoft.com/office/drawing/2014/main" id="{BC7CAC4C-07AA-4D36-88BD-EDD5320FF093}"/>
            </a:ext>
          </a:extLst>
        </xdr:cNvPr>
        <xdr:cNvCxnSpPr/>
      </xdr:nvCxnSpPr>
      <xdr:spPr>
        <a:xfrm>
          <a:off x="4114800" y="14323671"/>
          <a:ext cx="838200" cy="91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99037</xdr:rowOff>
    </xdr:from>
    <xdr:ext cx="762000" cy="259045"/>
    <xdr:sp macro="" textlink="">
      <xdr:nvSpPr>
        <xdr:cNvPr id="198" name="人件費・物件費等の状況平均値テキスト">
          <a:extLst>
            <a:ext uri="{FF2B5EF4-FFF2-40B4-BE49-F238E27FC236}">
              <a16:creationId xmlns:a16="http://schemas.microsoft.com/office/drawing/2014/main" id="{E4664D9F-CE16-4425-9EE2-1E90668D91F7}"/>
            </a:ext>
          </a:extLst>
        </xdr:cNvPr>
        <xdr:cNvSpPr txBox="1"/>
      </xdr:nvSpPr>
      <xdr:spPr>
        <a:xfrm>
          <a:off x="5041900" y="14157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82510</xdr:rowOff>
    </xdr:from>
    <xdr:to>
      <xdr:col>23</xdr:col>
      <xdr:colOff>184150</xdr:colOff>
      <xdr:row>84</xdr:row>
      <xdr:rowOff>12660</xdr:rowOff>
    </xdr:to>
    <xdr:sp macro="" textlink="">
      <xdr:nvSpPr>
        <xdr:cNvPr id="199" name="フローチャート: 判断 198">
          <a:extLst>
            <a:ext uri="{FF2B5EF4-FFF2-40B4-BE49-F238E27FC236}">
              <a16:creationId xmlns:a16="http://schemas.microsoft.com/office/drawing/2014/main" id="{317D03FC-CA98-4F22-A38C-CFB4A676CE31}"/>
            </a:ext>
          </a:extLst>
        </xdr:cNvPr>
        <xdr:cNvSpPr/>
      </xdr:nvSpPr>
      <xdr:spPr>
        <a:xfrm>
          <a:off x="4902200" y="1431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141292</xdr:rowOff>
    </xdr:from>
    <xdr:to>
      <xdr:col>19</xdr:col>
      <xdr:colOff>133350</xdr:colOff>
      <xdr:row>83</xdr:row>
      <xdr:rowOff>93321</xdr:rowOff>
    </xdr:to>
    <xdr:cxnSp macro="">
      <xdr:nvCxnSpPr>
        <xdr:cNvPr id="200" name="直線コネクタ 199">
          <a:extLst>
            <a:ext uri="{FF2B5EF4-FFF2-40B4-BE49-F238E27FC236}">
              <a16:creationId xmlns:a16="http://schemas.microsoft.com/office/drawing/2014/main" id="{5F00A810-462C-47DD-9D5B-936AE3028623}"/>
            </a:ext>
          </a:extLst>
        </xdr:cNvPr>
        <xdr:cNvCxnSpPr/>
      </xdr:nvCxnSpPr>
      <xdr:spPr>
        <a:xfrm>
          <a:off x="3225800" y="14200192"/>
          <a:ext cx="889000" cy="12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20307</xdr:rowOff>
    </xdr:from>
    <xdr:to>
      <xdr:col>19</xdr:col>
      <xdr:colOff>184150</xdr:colOff>
      <xdr:row>83</xdr:row>
      <xdr:rowOff>121907</xdr:rowOff>
    </xdr:to>
    <xdr:sp macro="" textlink="">
      <xdr:nvSpPr>
        <xdr:cNvPr id="201" name="フローチャート: 判断 200">
          <a:extLst>
            <a:ext uri="{FF2B5EF4-FFF2-40B4-BE49-F238E27FC236}">
              <a16:creationId xmlns:a16="http://schemas.microsoft.com/office/drawing/2014/main" id="{B2FC4D4D-7A02-4A4A-A5BA-87AB9F42E14A}"/>
            </a:ext>
          </a:extLst>
        </xdr:cNvPr>
        <xdr:cNvSpPr/>
      </xdr:nvSpPr>
      <xdr:spPr>
        <a:xfrm>
          <a:off x="4064000" y="1425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132084</xdr:rowOff>
    </xdr:from>
    <xdr:ext cx="736600" cy="259045"/>
    <xdr:sp macro="" textlink="">
      <xdr:nvSpPr>
        <xdr:cNvPr id="202" name="テキスト ボックス 201">
          <a:extLst>
            <a:ext uri="{FF2B5EF4-FFF2-40B4-BE49-F238E27FC236}">
              <a16:creationId xmlns:a16="http://schemas.microsoft.com/office/drawing/2014/main" id="{AE58B87B-5242-4D39-889B-6CF255C2F49B}"/>
            </a:ext>
          </a:extLst>
        </xdr:cNvPr>
        <xdr:cNvSpPr txBox="1"/>
      </xdr:nvSpPr>
      <xdr:spPr>
        <a:xfrm>
          <a:off x="3733800" y="14019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21580</xdr:rowOff>
    </xdr:from>
    <xdr:to>
      <xdr:col>15</xdr:col>
      <xdr:colOff>82550</xdr:colOff>
      <xdr:row>82</xdr:row>
      <xdr:rowOff>141292</xdr:rowOff>
    </xdr:to>
    <xdr:cxnSp macro="">
      <xdr:nvCxnSpPr>
        <xdr:cNvPr id="203" name="直線コネクタ 202">
          <a:extLst>
            <a:ext uri="{FF2B5EF4-FFF2-40B4-BE49-F238E27FC236}">
              <a16:creationId xmlns:a16="http://schemas.microsoft.com/office/drawing/2014/main" id="{58693F9C-A914-4386-BC21-92980D31EF61}"/>
            </a:ext>
          </a:extLst>
        </xdr:cNvPr>
        <xdr:cNvCxnSpPr/>
      </xdr:nvCxnSpPr>
      <xdr:spPr>
        <a:xfrm>
          <a:off x="2336800" y="14080480"/>
          <a:ext cx="889000" cy="119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33493</xdr:rowOff>
    </xdr:from>
    <xdr:to>
      <xdr:col>15</xdr:col>
      <xdr:colOff>133350</xdr:colOff>
      <xdr:row>84</xdr:row>
      <xdr:rowOff>135093</xdr:rowOff>
    </xdr:to>
    <xdr:sp macro="" textlink="">
      <xdr:nvSpPr>
        <xdr:cNvPr id="204" name="フローチャート: 判断 203">
          <a:extLst>
            <a:ext uri="{FF2B5EF4-FFF2-40B4-BE49-F238E27FC236}">
              <a16:creationId xmlns:a16="http://schemas.microsoft.com/office/drawing/2014/main" id="{2C4DE66E-C5B2-44B0-86BE-6139FE80F3D2}"/>
            </a:ext>
          </a:extLst>
        </xdr:cNvPr>
        <xdr:cNvSpPr/>
      </xdr:nvSpPr>
      <xdr:spPr>
        <a:xfrm>
          <a:off x="3175000" y="1443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119870</xdr:rowOff>
    </xdr:from>
    <xdr:ext cx="762000" cy="259045"/>
    <xdr:sp macro="" textlink="">
      <xdr:nvSpPr>
        <xdr:cNvPr id="205" name="テキスト ボックス 204">
          <a:extLst>
            <a:ext uri="{FF2B5EF4-FFF2-40B4-BE49-F238E27FC236}">
              <a16:creationId xmlns:a16="http://schemas.microsoft.com/office/drawing/2014/main" id="{A41C06BD-71A8-4C9A-A122-55615717F07F}"/>
            </a:ext>
          </a:extLst>
        </xdr:cNvPr>
        <xdr:cNvSpPr txBox="1"/>
      </xdr:nvSpPr>
      <xdr:spPr>
        <a:xfrm>
          <a:off x="2844800" y="14521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129515</xdr:rowOff>
    </xdr:from>
    <xdr:to>
      <xdr:col>11</xdr:col>
      <xdr:colOff>31750</xdr:colOff>
      <xdr:row>82</xdr:row>
      <xdr:rowOff>21580</xdr:rowOff>
    </xdr:to>
    <xdr:cxnSp macro="">
      <xdr:nvCxnSpPr>
        <xdr:cNvPr id="206" name="直線コネクタ 205">
          <a:extLst>
            <a:ext uri="{FF2B5EF4-FFF2-40B4-BE49-F238E27FC236}">
              <a16:creationId xmlns:a16="http://schemas.microsoft.com/office/drawing/2014/main" id="{7AA9C37B-51D4-4972-B679-5FA45EDF68DF}"/>
            </a:ext>
          </a:extLst>
        </xdr:cNvPr>
        <xdr:cNvCxnSpPr/>
      </xdr:nvCxnSpPr>
      <xdr:spPr>
        <a:xfrm>
          <a:off x="1447800" y="14016965"/>
          <a:ext cx="889000" cy="6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32454</xdr:rowOff>
    </xdr:from>
    <xdr:to>
      <xdr:col>11</xdr:col>
      <xdr:colOff>82550</xdr:colOff>
      <xdr:row>83</xdr:row>
      <xdr:rowOff>134054</xdr:rowOff>
    </xdr:to>
    <xdr:sp macro="" textlink="">
      <xdr:nvSpPr>
        <xdr:cNvPr id="207" name="フローチャート: 判断 206">
          <a:extLst>
            <a:ext uri="{FF2B5EF4-FFF2-40B4-BE49-F238E27FC236}">
              <a16:creationId xmlns:a16="http://schemas.microsoft.com/office/drawing/2014/main" id="{DC04BD87-5C5F-4FAE-AFFC-1F44B2605C5E}"/>
            </a:ext>
          </a:extLst>
        </xdr:cNvPr>
        <xdr:cNvSpPr/>
      </xdr:nvSpPr>
      <xdr:spPr>
        <a:xfrm>
          <a:off x="2286000" y="14262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118831</xdr:rowOff>
    </xdr:from>
    <xdr:ext cx="762000" cy="259045"/>
    <xdr:sp macro="" textlink="">
      <xdr:nvSpPr>
        <xdr:cNvPr id="208" name="テキスト ボックス 207">
          <a:extLst>
            <a:ext uri="{FF2B5EF4-FFF2-40B4-BE49-F238E27FC236}">
              <a16:creationId xmlns:a16="http://schemas.microsoft.com/office/drawing/2014/main" id="{C62308E4-EAB5-4161-A8F9-1D63C7B63C77}"/>
            </a:ext>
          </a:extLst>
        </xdr:cNvPr>
        <xdr:cNvSpPr txBox="1"/>
      </xdr:nvSpPr>
      <xdr:spPr>
        <a:xfrm>
          <a:off x="1955800" y="1434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149758</xdr:rowOff>
    </xdr:from>
    <xdr:to>
      <xdr:col>7</xdr:col>
      <xdr:colOff>31750</xdr:colOff>
      <xdr:row>83</xdr:row>
      <xdr:rowOff>79908</xdr:rowOff>
    </xdr:to>
    <xdr:sp macro="" textlink="">
      <xdr:nvSpPr>
        <xdr:cNvPr id="209" name="フローチャート: 判断 208">
          <a:extLst>
            <a:ext uri="{FF2B5EF4-FFF2-40B4-BE49-F238E27FC236}">
              <a16:creationId xmlns:a16="http://schemas.microsoft.com/office/drawing/2014/main" id="{0897DFF4-1040-478F-9E73-0971A9EAEC9A}"/>
            </a:ext>
          </a:extLst>
        </xdr:cNvPr>
        <xdr:cNvSpPr/>
      </xdr:nvSpPr>
      <xdr:spPr>
        <a:xfrm>
          <a:off x="1397000" y="1420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64685</xdr:rowOff>
    </xdr:from>
    <xdr:ext cx="762000" cy="259045"/>
    <xdr:sp macro="" textlink="">
      <xdr:nvSpPr>
        <xdr:cNvPr id="210" name="テキスト ボックス 209">
          <a:extLst>
            <a:ext uri="{FF2B5EF4-FFF2-40B4-BE49-F238E27FC236}">
              <a16:creationId xmlns:a16="http://schemas.microsoft.com/office/drawing/2014/main" id="{C1B3069D-1A11-449C-92A8-441511168736}"/>
            </a:ext>
          </a:extLst>
        </xdr:cNvPr>
        <xdr:cNvSpPr txBox="1"/>
      </xdr:nvSpPr>
      <xdr:spPr>
        <a:xfrm>
          <a:off x="1066800" y="14295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205A6444-9A12-4530-9596-D638F1D7FC68}"/>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F1D557B7-A627-4A1A-82A8-C8B596BDC74E}"/>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FDD75B9E-2047-463F-B9FF-A2C63DC8080C}"/>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47AA6C27-6F60-42E0-B79B-7792E75AC923}"/>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1549DAB4-35FC-4597-8D0F-6A39AD1BAE67}"/>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134054</xdr:rowOff>
    </xdr:from>
    <xdr:to>
      <xdr:col>23</xdr:col>
      <xdr:colOff>184150</xdr:colOff>
      <xdr:row>84</xdr:row>
      <xdr:rowOff>64204</xdr:rowOff>
    </xdr:to>
    <xdr:sp macro="" textlink="">
      <xdr:nvSpPr>
        <xdr:cNvPr id="216" name="楕円 215">
          <a:extLst>
            <a:ext uri="{FF2B5EF4-FFF2-40B4-BE49-F238E27FC236}">
              <a16:creationId xmlns:a16="http://schemas.microsoft.com/office/drawing/2014/main" id="{4C75CC52-3ABF-4B5F-8CAD-EEB140815A36}"/>
            </a:ext>
          </a:extLst>
        </xdr:cNvPr>
        <xdr:cNvSpPr/>
      </xdr:nvSpPr>
      <xdr:spPr>
        <a:xfrm>
          <a:off x="4902200" y="1436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106131</xdr:rowOff>
    </xdr:from>
    <xdr:ext cx="762000" cy="259045"/>
    <xdr:sp macro="" textlink="">
      <xdr:nvSpPr>
        <xdr:cNvPr id="217" name="人件費・物件費等の状況該当値テキスト">
          <a:extLst>
            <a:ext uri="{FF2B5EF4-FFF2-40B4-BE49-F238E27FC236}">
              <a16:creationId xmlns:a16="http://schemas.microsoft.com/office/drawing/2014/main" id="{BBB6B5DA-69B5-488B-BBEE-DBB35FD2FFEA}"/>
            </a:ext>
          </a:extLst>
        </xdr:cNvPr>
        <xdr:cNvSpPr txBox="1"/>
      </xdr:nvSpPr>
      <xdr:spPr>
        <a:xfrm>
          <a:off x="5041900" y="1433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42521</xdr:rowOff>
    </xdr:from>
    <xdr:to>
      <xdr:col>19</xdr:col>
      <xdr:colOff>184150</xdr:colOff>
      <xdr:row>83</xdr:row>
      <xdr:rowOff>144121</xdr:rowOff>
    </xdr:to>
    <xdr:sp macro="" textlink="">
      <xdr:nvSpPr>
        <xdr:cNvPr id="218" name="楕円 217">
          <a:extLst>
            <a:ext uri="{FF2B5EF4-FFF2-40B4-BE49-F238E27FC236}">
              <a16:creationId xmlns:a16="http://schemas.microsoft.com/office/drawing/2014/main" id="{FD66E718-D9FB-416F-ABDC-A1C218A697AB}"/>
            </a:ext>
          </a:extLst>
        </xdr:cNvPr>
        <xdr:cNvSpPr/>
      </xdr:nvSpPr>
      <xdr:spPr>
        <a:xfrm>
          <a:off x="4064000" y="1427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128898</xdr:rowOff>
    </xdr:from>
    <xdr:ext cx="736600" cy="259045"/>
    <xdr:sp macro="" textlink="">
      <xdr:nvSpPr>
        <xdr:cNvPr id="219" name="テキスト ボックス 218">
          <a:extLst>
            <a:ext uri="{FF2B5EF4-FFF2-40B4-BE49-F238E27FC236}">
              <a16:creationId xmlns:a16="http://schemas.microsoft.com/office/drawing/2014/main" id="{83C9AD58-6176-45CC-B4F6-9533B345CC00}"/>
            </a:ext>
          </a:extLst>
        </xdr:cNvPr>
        <xdr:cNvSpPr txBox="1"/>
      </xdr:nvSpPr>
      <xdr:spPr>
        <a:xfrm>
          <a:off x="3733800" y="14359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90492</xdr:rowOff>
    </xdr:from>
    <xdr:to>
      <xdr:col>15</xdr:col>
      <xdr:colOff>133350</xdr:colOff>
      <xdr:row>83</xdr:row>
      <xdr:rowOff>20642</xdr:rowOff>
    </xdr:to>
    <xdr:sp macro="" textlink="">
      <xdr:nvSpPr>
        <xdr:cNvPr id="220" name="楕円 219">
          <a:extLst>
            <a:ext uri="{FF2B5EF4-FFF2-40B4-BE49-F238E27FC236}">
              <a16:creationId xmlns:a16="http://schemas.microsoft.com/office/drawing/2014/main" id="{C62D1C48-F6E1-4618-A7F6-57F81E4E8B25}"/>
            </a:ext>
          </a:extLst>
        </xdr:cNvPr>
        <xdr:cNvSpPr/>
      </xdr:nvSpPr>
      <xdr:spPr>
        <a:xfrm>
          <a:off x="3175000" y="1414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30819</xdr:rowOff>
    </xdr:from>
    <xdr:ext cx="762000" cy="259045"/>
    <xdr:sp macro="" textlink="">
      <xdr:nvSpPr>
        <xdr:cNvPr id="221" name="テキスト ボックス 220">
          <a:extLst>
            <a:ext uri="{FF2B5EF4-FFF2-40B4-BE49-F238E27FC236}">
              <a16:creationId xmlns:a16="http://schemas.microsoft.com/office/drawing/2014/main" id="{B9731A66-266A-4C12-9EA9-3F93F4201072}"/>
            </a:ext>
          </a:extLst>
        </xdr:cNvPr>
        <xdr:cNvSpPr txBox="1"/>
      </xdr:nvSpPr>
      <xdr:spPr>
        <a:xfrm>
          <a:off x="2844800" y="1391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142230</xdr:rowOff>
    </xdr:from>
    <xdr:to>
      <xdr:col>11</xdr:col>
      <xdr:colOff>82550</xdr:colOff>
      <xdr:row>82</xdr:row>
      <xdr:rowOff>72380</xdr:rowOff>
    </xdr:to>
    <xdr:sp macro="" textlink="">
      <xdr:nvSpPr>
        <xdr:cNvPr id="222" name="楕円 221">
          <a:extLst>
            <a:ext uri="{FF2B5EF4-FFF2-40B4-BE49-F238E27FC236}">
              <a16:creationId xmlns:a16="http://schemas.microsoft.com/office/drawing/2014/main" id="{745DBF4C-5335-4496-B184-6E3EFF565C62}"/>
            </a:ext>
          </a:extLst>
        </xdr:cNvPr>
        <xdr:cNvSpPr/>
      </xdr:nvSpPr>
      <xdr:spPr>
        <a:xfrm>
          <a:off x="2286000" y="1402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82557</xdr:rowOff>
    </xdr:from>
    <xdr:ext cx="762000" cy="259045"/>
    <xdr:sp macro="" textlink="">
      <xdr:nvSpPr>
        <xdr:cNvPr id="223" name="テキスト ボックス 222">
          <a:extLst>
            <a:ext uri="{FF2B5EF4-FFF2-40B4-BE49-F238E27FC236}">
              <a16:creationId xmlns:a16="http://schemas.microsoft.com/office/drawing/2014/main" id="{2490188B-FCFF-4E9D-8434-61F8D1185BC0}"/>
            </a:ext>
          </a:extLst>
        </xdr:cNvPr>
        <xdr:cNvSpPr txBox="1"/>
      </xdr:nvSpPr>
      <xdr:spPr>
        <a:xfrm>
          <a:off x="1955800" y="1379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78715</xdr:rowOff>
    </xdr:from>
    <xdr:to>
      <xdr:col>7</xdr:col>
      <xdr:colOff>31750</xdr:colOff>
      <xdr:row>82</xdr:row>
      <xdr:rowOff>8865</xdr:rowOff>
    </xdr:to>
    <xdr:sp macro="" textlink="">
      <xdr:nvSpPr>
        <xdr:cNvPr id="224" name="楕円 223">
          <a:extLst>
            <a:ext uri="{FF2B5EF4-FFF2-40B4-BE49-F238E27FC236}">
              <a16:creationId xmlns:a16="http://schemas.microsoft.com/office/drawing/2014/main" id="{703799B7-EE03-405D-9E8F-CA1498770E5F}"/>
            </a:ext>
          </a:extLst>
        </xdr:cNvPr>
        <xdr:cNvSpPr/>
      </xdr:nvSpPr>
      <xdr:spPr>
        <a:xfrm>
          <a:off x="1397000" y="1396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19042</xdr:rowOff>
    </xdr:from>
    <xdr:ext cx="762000" cy="259045"/>
    <xdr:sp macro="" textlink="">
      <xdr:nvSpPr>
        <xdr:cNvPr id="225" name="テキスト ボックス 224">
          <a:extLst>
            <a:ext uri="{FF2B5EF4-FFF2-40B4-BE49-F238E27FC236}">
              <a16:creationId xmlns:a16="http://schemas.microsoft.com/office/drawing/2014/main" id="{35C87BC4-290A-4559-AF7E-EC53447EED3E}"/>
            </a:ext>
          </a:extLst>
        </xdr:cNvPr>
        <xdr:cNvSpPr txBox="1"/>
      </xdr:nvSpPr>
      <xdr:spPr>
        <a:xfrm>
          <a:off x="1066800" y="1373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C4675D5E-55CE-4D91-B586-D865FE97E934}"/>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857D497C-A00B-466F-99C9-52AC98CD1FC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3BD7F14B-2029-4FF5-9A3D-F59E0AC4B338}"/>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E5286806-FE1B-4871-B9FF-74AE3C482E25}"/>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7911069E-C181-46CE-8CE5-F1878A0CAE9C}"/>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DE0F07BE-D15C-4E2D-A1E7-34EF35DF4AE8}"/>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52F53796-6C60-4019-8586-1BBF690A10A3}"/>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D5162D25-AFED-4EDF-B411-77FC88A7B6CC}"/>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D5FB9C4D-5693-4C1A-BF63-A86EF5A84CAF}"/>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BDC32099-0577-4627-86C4-B989B2915ECF}"/>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FFFC4A2D-2EB0-469F-8BEC-96B0FDC6EB91}"/>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B8B28ABE-4876-4349-9D2E-2513C853EC5C}"/>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E0FBBDE3-B17D-44B3-9D95-027A601366E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本市は、類似団体平均より</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ポイント下回っており、類似団体でも低い水準となっている。今後も引き続き給与水準の適正化に努める。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7EDF505B-C0A7-491E-B302-E7629E965ED1}"/>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D88873FF-DB17-4093-96DC-6865DFBF8346}"/>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E47DD180-7D6A-473E-86D9-BA03AB6C91EF}"/>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E5DD01CF-2315-4BE2-8B92-5796B8B6F233}"/>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7AEE0AB9-0D7B-47A1-84C8-FF16D83EEC02}"/>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E00BAEF-9EB6-4497-80B2-CCDDD35297A7}"/>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9EAD13BC-D581-47E3-9CD2-C3C78FF9FD34}"/>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2FA7F22B-A7E8-493D-AA1D-8149094FA3EF}"/>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37D3C0D8-F4FF-4BF5-B6B3-E1A94375C4CD}"/>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458C1ED8-2C42-4BB0-9AB9-EF10CF40E55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2F119152-D093-403B-9FAF-6E5E7F638496}"/>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A89D4885-C4CE-4011-8DE9-6F73A912CEDB}"/>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C3CE155E-4404-475E-BE87-5CD112EDB9AB}"/>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E9ABA444-B552-4779-B76C-248E2C5B8A1D}"/>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CED58A2D-262D-4B96-896A-D547FF1EEA19}"/>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B28F2ED2-DDF6-41B7-9DA4-0450A9621B43}"/>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24882AFC-FFDA-42ED-A1C8-7CAA94283101}"/>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89</xdr:row>
      <xdr:rowOff>35379</xdr:rowOff>
    </xdr:to>
    <xdr:cxnSp macro="">
      <xdr:nvCxnSpPr>
        <xdr:cNvPr id="256" name="直線コネクタ 255">
          <a:extLst>
            <a:ext uri="{FF2B5EF4-FFF2-40B4-BE49-F238E27FC236}">
              <a16:creationId xmlns:a16="http://schemas.microsoft.com/office/drawing/2014/main" id="{87D7C6B7-5117-4FEE-B2D0-B395A33B20AF}"/>
            </a:ext>
          </a:extLst>
        </xdr:cNvPr>
        <xdr:cNvCxnSpPr/>
      </xdr:nvCxnSpPr>
      <xdr:spPr>
        <a:xfrm flipV="1">
          <a:off x="17018000" y="13794921"/>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7" name="給与水準   （国との比較）最小値テキスト">
          <a:extLst>
            <a:ext uri="{FF2B5EF4-FFF2-40B4-BE49-F238E27FC236}">
              <a16:creationId xmlns:a16="http://schemas.microsoft.com/office/drawing/2014/main" id="{478FDE20-F700-4826-908C-5BF865C64BBA}"/>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8" name="直線コネクタ 257">
          <a:extLst>
            <a:ext uri="{FF2B5EF4-FFF2-40B4-BE49-F238E27FC236}">
              <a16:creationId xmlns:a16="http://schemas.microsoft.com/office/drawing/2014/main" id="{D6641F89-AAE6-4D80-B759-7DE90CDA17FD}"/>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9" name="給与水準   （国との比較）最大値テキスト">
          <a:extLst>
            <a:ext uri="{FF2B5EF4-FFF2-40B4-BE49-F238E27FC236}">
              <a16:creationId xmlns:a16="http://schemas.microsoft.com/office/drawing/2014/main" id="{A6833682-FF3D-442C-9300-2D57627B76A6}"/>
            </a:ext>
          </a:extLst>
        </xdr:cNvPr>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60" name="直線コネクタ 259">
          <a:extLst>
            <a:ext uri="{FF2B5EF4-FFF2-40B4-BE49-F238E27FC236}">
              <a16:creationId xmlns:a16="http://schemas.microsoft.com/office/drawing/2014/main" id="{05EEC9EE-3032-4DDB-B269-EC8E887D7BE8}"/>
            </a:ext>
          </a:extLst>
        </xdr:cNvPr>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11793</xdr:rowOff>
    </xdr:from>
    <xdr:to>
      <xdr:col>81</xdr:col>
      <xdr:colOff>44450</xdr:colOff>
      <xdr:row>82</xdr:row>
      <xdr:rowOff>29029</xdr:rowOff>
    </xdr:to>
    <xdr:cxnSp macro="">
      <xdr:nvCxnSpPr>
        <xdr:cNvPr id="261" name="直線コネクタ 260">
          <a:extLst>
            <a:ext uri="{FF2B5EF4-FFF2-40B4-BE49-F238E27FC236}">
              <a16:creationId xmlns:a16="http://schemas.microsoft.com/office/drawing/2014/main" id="{22E7622F-DD87-4ECC-9908-98648A038C83}"/>
            </a:ext>
          </a:extLst>
        </xdr:cNvPr>
        <xdr:cNvCxnSpPr/>
      </xdr:nvCxnSpPr>
      <xdr:spPr>
        <a:xfrm flipV="1">
          <a:off x="16179800" y="14070693"/>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107241</xdr:rowOff>
    </xdr:from>
    <xdr:ext cx="762000" cy="259045"/>
    <xdr:sp macro="" textlink="">
      <xdr:nvSpPr>
        <xdr:cNvPr id="262" name="給与水準   （国との比較）平均値テキスト">
          <a:extLst>
            <a:ext uri="{FF2B5EF4-FFF2-40B4-BE49-F238E27FC236}">
              <a16:creationId xmlns:a16="http://schemas.microsoft.com/office/drawing/2014/main" id="{783DD86E-1705-476C-ABED-5262B5C9702C}"/>
            </a:ext>
          </a:extLst>
        </xdr:cNvPr>
        <xdr:cNvSpPr txBox="1"/>
      </xdr:nvSpPr>
      <xdr:spPr>
        <a:xfrm>
          <a:off x="17106900" y="14509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135164</xdr:rowOff>
    </xdr:from>
    <xdr:to>
      <xdr:col>81</xdr:col>
      <xdr:colOff>95250</xdr:colOff>
      <xdr:row>85</xdr:row>
      <xdr:rowOff>65314</xdr:rowOff>
    </xdr:to>
    <xdr:sp macro="" textlink="">
      <xdr:nvSpPr>
        <xdr:cNvPr id="263" name="フローチャート: 判断 262">
          <a:extLst>
            <a:ext uri="{FF2B5EF4-FFF2-40B4-BE49-F238E27FC236}">
              <a16:creationId xmlns:a16="http://schemas.microsoft.com/office/drawing/2014/main" id="{ED05B4CC-EC19-40CF-9B06-1FA0FB9FAEB6}"/>
            </a:ext>
          </a:extLst>
        </xdr:cNvPr>
        <xdr:cNvSpPr/>
      </xdr:nvSpPr>
      <xdr:spPr>
        <a:xfrm>
          <a:off x="169672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29029</xdr:rowOff>
    </xdr:from>
    <xdr:to>
      <xdr:col>77</xdr:col>
      <xdr:colOff>44450</xdr:colOff>
      <xdr:row>82</xdr:row>
      <xdr:rowOff>29029</xdr:rowOff>
    </xdr:to>
    <xdr:cxnSp macro="">
      <xdr:nvCxnSpPr>
        <xdr:cNvPr id="264" name="直線コネクタ 263">
          <a:extLst>
            <a:ext uri="{FF2B5EF4-FFF2-40B4-BE49-F238E27FC236}">
              <a16:creationId xmlns:a16="http://schemas.microsoft.com/office/drawing/2014/main" id="{E246A2A5-388D-4EF2-BA06-F53890BA1569}"/>
            </a:ext>
          </a:extLst>
        </xdr:cNvPr>
        <xdr:cNvCxnSpPr/>
      </xdr:nvCxnSpPr>
      <xdr:spPr>
        <a:xfrm>
          <a:off x="15290800" y="140879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65" name="フローチャート: 判断 264">
          <a:extLst>
            <a:ext uri="{FF2B5EF4-FFF2-40B4-BE49-F238E27FC236}">
              <a16:creationId xmlns:a16="http://schemas.microsoft.com/office/drawing/2014/main" id="{D738ADE5-4A6B-4790-B705-F245FBE4E491}"/>
            </a:ext>
          </a:extLst>
        </xdr:cNvPr>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66" name="テキスト ボックス 265">
          <a:extLst>
            <a:ext uri="{FF2B5EF4-FFF2-40B4-BE49-F238E27FC236}">
              <a16:creationId xmlns:a16="http://schemas.microsoft.com/office/drawing/2014/main" id="{585F717C-63AA-4FB6-B9FE-8F43AD653730}"/>
            </a:ext>
          </a:extLst>
        </xdr:cNvPr>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114300</xdr:rowOff>
    </xdr:from>
    <xdr:to>
      <xdr:col>72</xdr:col>
      <xdr:colOff>203200</xdr:colOff>
      <xdr:row>82</xdr:row>
      <xdr:rowOff>29029</xdr:rowOff>
    </xdr:to>
    <xdr:cxnSp macro="">
      <xdr:nvCxnSpPr>
        <xdr:cNvPr id="267" name="直線コネクタ 266">
          <a:extLst>
            <a:ext uri="{FF2B5EF4-FFF2-40B4-BE49-F238E27FC236}">
              <a16:creationId xmlns:a16="http://schemas.microsoft.com/office/drawing/2014/main" id="{AE0093C9-5999-47C6-BFBD-8ED9A132B43D}"/>
            </a:ext>
          </a:extLst>
        </xdr:cNvPr>
        <xdr:cNvCxnSpPr/>
      </xdr:nvCxnSpPr>
      <xdr:spPr>
        <a:xfrm>
          <a:off x="14401800" y="14001750"/>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14514</xdr:rowOff>
    </xdr:from>
    <xdr:to>
      <xdr:col>73</xdr:col>
      <xdr:colOff>44450</xdr:colOff>
      <xdr:row>84</xdr:row>
      <xdr:rowOff>116114</xdr:rowOff>
    </xdr:to>
    <xdr:sp macro="" textlink="">
      <xdr:nvSpPr>
        <xdr:cNvPr id="268" name="フローチャート: 判断 267">
          <a:extLst>
            <a:ext uri="{FF2B5EF4-FFF2-40B4-BE49-F238E27FC236}">
              <a16:creationId xmlns:a16="http://schemas.microsoft.com/office/drawing/2014/main" id="{EC8F3DF1-A3ED-4F36-8A1B-2DD4CBC0CD46}"/>
            </a:ext>
          </a:extLst>
        </xdr:cNvPr>
        <xdr:cNvSpPr/>
      </xdr:nvSpPr>
      <xdr:spPr>
        <a:xfrm>
          <a:off x="15240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100891</xdr:rowOff>
    </xdr:from>
    <xdr:ext cx="762000" cy="259045"/>
    <xdr:sp macro="" textlink="">
      <xdr:nvSpPr>
        <xdr:cNvPr id="269" name="テキスト ボックス 268">
          <a:extLst>
            <a:ext uri="{FF2B5EF4-FFF2-40B4-BE49-F238E27FC236}">
              <a16:creationId xmlns:a16="http://schemas.microsoft.com/office/drawing/2014/main" id="{5377DC7E-4753-4AA5-9E69-BDCAC5E6EEDB}"/>
            </a:ext>
          </a:extLst>
        </xdr:cNvPr>
        <xdr:cNvSpPr txBox="1"/>
      </xdr:nvSpPr>
      <xdr:spPr>
        <a:xfrm>
          <a:off x="14909800" y="145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114300</xdr:rowOff>
    </xdr:from>
    <xdr:to>
      <xdr:col>68</xdr:col>
      <xdr:colOff>152400</xdr:colOff>
      <xdr:row>81</xdr:row>
      <xdr:rowOff>131536</xdr:rowOff>
    </xdr:to>
    <xdr:cxnSp macro="">
      <xdr:nvCxnSpPr>
        <xdr:cNvPr id="270" name="直線コネクタ 269">
          <a:extLst>
            <a:ext uri="{FF2B5EF4-FFF2-40B4-BE49-F238E27FC236}">
              <a16:creationId xmlns:a16="http://schemas.microsoft.com/office/drawing/2014/main" id="{EA59E897-4558-4D57-8C4B-619AEFA5B369}"/>
            </a:ext>
          </a:extLst>
        </xdr:cNvPr>
        <xdr:cNvCxnSpPr/>
      </xdr:nvCxnSpPr>
      <xdr:spPr>
        <a:xfrm flipV="1">
          <a:off x="13512800" y="1400175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14514</xdr:rowOff>
    </xdr:from>
    <xdr:to>
      <xdr:col>68</xdr:col>
      <xdr:colOff>203200</xdr:colOff>
      <xdr:row>84</xdr:row>
      <xdr:rowOff>116114</xdr:rowOff>
    </xdr:to>
    <xdr:sp macro="" textlink="">
      <xdr:nvSpPr>
        <xdr:cNvPr id="271" name="フローチャート: 判断 270">
          <a:extLst>
            <a:ext uri="{FF2B5EF4-FFF2-40B4-BE49-F238E27FC236}">
              <a16:creationId xmlns:a16="http://schemas.microsoft.com/office/drawing/2014/main" id="{B771C5B2-9A3E-4F53-A154-C5CA9037B0E5}"/>
            </a:ext>
          </a:extLst>
        </xdr:cNvPr>
        <xdr:cNvSpPr/>
      </xdr:nvSpPr>
      <xdr:spPr>
        <a:xfrm>
          <a:off x="14351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100891</xdr:rowOff>
    </xdr:from>
    <xdr:ext cx="762000" cy="259045"/>
    <xdr:sp macro="" textlink="">
      <xdr:nvSpPr>
        <xdr:cNvPr id="272" name="テキスト ボックス 271">
          <a:extLst>
            <a:ext uri="{FF2B5EF4-FFF2-40B4-BE49-F238E27FC236}">
              <a16:creationId xmlns:a16="http://schemas.microsoft.com/office/drawing/2014/main" id="{C14CEA69-E397-4CFC-BFE9-D6F42EDF68DD}"/>
            </a:ext>
          </a:extLst>
        </xdr:cNvPr>
        <xdr:cNvSpPr txBox="1"/>
      </xdr:nvSpPr>
      <xdr:spPr>
        <a:xfrm>
          <a:off x="14020800" y="145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14514</xdr:rowOff>
    </xdr:from>
    <xdr:to>
      <xdr:col>64</xdr:col>
      <xdr:colOff>152400</xdr:colOff>
      <xdr:row>84</xdr:row>
      <xdr:rowOff>116114</xdr:rowOff>
    </xdr:to>
    <xdr:sp macro="" textlink="">
      <xdr:nvSpPr>
        <xdr:cNvPr id="273" name="フローチャート: 判断 272">
          <a:extLst>
            <a:ext uri="{FF2B5EF4-FFF2-40B4-BE49-F238E27FC236}">
              <a16:creationId xmlns:a16="http://schemas.microsoft.com/office/drawing/2014/main" id="{AB2EC019-2186-487C-AB41-C095B208523A}"/>
            </a:ext>
          </a:extLst>
        </xdr:cNvPr>
        <xdr:cNvSpPr/>
      </xdr:nvSpPr>
      <xdr:spPr>
        <a:xfrm>
          <a:off x="13462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100891</xdr:rowOff>
    </xdr:from>
    <xdr:ext cx="762000" cy="259045"/>
    <xdr:sp macro="" textlink="">
      <xdr:nvSpPr>
        <xdr:cNvPr id="274" name="テキスト ボックス 273">
          <a:extLst>
            <a:ext uri="{FF2B5EF4-FFF2-40B4-BE49-F238E27FC236}">
              <a16:creationId xmlns:a16="http://schemas.microsoft.com/office/drawing/2014/main" id="{A8134BFA-8E36-490B-B851-FDBB68636752}"/>
            </a:ext>
          </a:extLst>
        </xdr:cNvPr>
        <xdr:cNvSpPr txBox="1"/>
      </xdr:nvSpPr>
      <xdr:spPr>
        <a:xfrm>
          <a:off x="13131800" y="145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9285FCBB-87E7-4740-B34E-937E290F4EA2}"/>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52E84B56-27EC-4CB4-AE69-60E6F047CE36}"/>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8FE00D54-B532-45CB-9282-97F5885DB108}"/>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DBBC720D-F46D-400B-99C1-D33EBF853E9E}"/>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20A3C3FA-3A6C-49A0-878D-047774F72E9C}"/>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132443</xdr:rowOff>
    </xdr:from>
    <xdr:to>
      <xdr:col>81</xdr:col>
      <xdr:colOff>95250</xdr:colOff>
      <xdr:row>82</xdr:row>
      <xdr:rowOff>62593</xdr:rowOff>
    </xdr:to>
    <xdr:sp macro="" textlink="">
      <xdr:nvSpPr>
        <xdr:cNvPr id="280" name="楕円 279">
          <a:extLst>
            <a:ext uri="{FF2B5EF4-FFF2-40B4-BE49-F238E27FC236}">
              <a16:creationId xmlns:a16="http://schemas.microsoft.com/office/drawing/2014/main" id="{7741E179-895D-4A3A-9568-782EA68ABA9B}"/>
            </a:ext>
          </a:extLst>
        </xdr:cNvPr>
        <xdr:cNvSpPr/>
      </xdr:nvSpPr>
      <xdr:spPr>
        <a:xfrm>
          <a:off x="16967200" y="1401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148970</xdr:rowOff>
    </xdr:from>
    <xdr:ext cx="762000" cy="259045"/>
    <xdr:sp macro="" textlink="">
      <xdr:nvSpPr>
        <xdr:cNvPr id="281" name="給与水準   （国との比較）該当値テキスト">
          <a:extLst>
            <a:ext uri="{FF2B5EF4-FFF2-40B4-BE49-F238E27FC236}">
              <a16:creationId xmlns:a16="http://schemas.microsoft.com/office/drawing/2014/main" id="{C0FBD257-D83D-4E9D-A0E5-779A40DED649}"/>
            </a:ext>
          </a:extLst>
        </xdr:cNvPr>
        <xdr:cNvSpPr txBox="1"/>
      </xdr:nvSpPr>
      <xdr:spPr>
        <a:xfrm>
          <a:off x="17106900" y="13864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149679</xdr:rowOff>
    </xdr:from>
    <xdr:to>
      <xdr:col>77</xdr:col>
      <xdr:colOff>95250</xdr:colOff>
      <xdr:row>82</xdr:row>
      <xdr:rowOff>79829</xdr:rowOff>
    </xdr:to>
    <xdr:sp macro="" textlink="">
      <xdr:nvSpPr>
        <xdr:cNvPr id="282" name="楕円 281">
          <a:extLst>
            <a:ext uri="{FF2B5EF4-FFF2-40B4-BE49-F238E27FC236}">
              <a16:creationId xmlns:a16="http://schemas.microsoft.com/office/drawing/2014/main" id="{A1A147AE-4517-4806-A18E-1C031D25DB36}"/>
            </a:ext>
          </a:extLst>
        </xdr:cNvPr>
        <xdr:cNvSpPr/>
      </xdr:nvSpPr>
      <xdr:spPr>
        <a:xfrm>
          <a:off x="161290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90006</xdr:rowOff>
    </xdr:from>
    <xdr:ext cx="736600" cy="259045"/>
    <xdr:sp macro="" textlink="">
      <xdr:nvSpPr>
        <xdr:cNvPr id="283" name="テキスト ボックス 282">
          <a:extLst>
            <a:ext uri="{FF2B5EF4-FFF2-40B4-BE49-F238E27FC236}">
              <a16:creationId xmlns:a16="http://schemas.microsoft.com/office/drawing/2014/main" id="{D1E37CA3-2947-4A53-97FE-7F4B664924F7}"/>
            </a:ext>
          </a:extLst>
        </xdr:cNvPr>
        <xdr:cNvSpPr txBox="1"/>
      </xdr:nvSpPr>
      <xdr:spPr>
        <a:xfrm>
          <a:off x="15798800" y="13806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149679</xdr:rowOff>
    </xdr:from>
    <xdr:to>
      <xdr:col>73</xdr:col>
      <xdr:colOff>44450</xdr:colOff>
      <xdr:row>82</xdr:row>
      <xdr:rowOff>79829</xdr:rowOff>
    </xdr:to>
    <xdr:sp macro="" textlink="">
      <xdr:nvSpPr>
        <xdr:cNvPr id="284" name="楕円 283">
          <a:extLst>
            <a:ext uri="{FF2B5EF4-FFF2-40B4-BE49-F238E27FC236}">
              <a16:creationId xmlns:a16="http://schemas.microsoft.com/office/drawing/2014/main" id="{981F24E3-B311-47E3-B0E9-0404969F143D}"/>
            </a:ext>
          </a:extLst>
        </xdr:cNvPr>
        <xdr:cNvSpPr/>
      </xdr:nvSpPr>
      <xdr:spPr>
        <a:xfrm>
          <a:off x="152400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90006</xdr:rowOff>
    </xdr:from>
    <xdr:ext cx="762000" cy="259045"/>
    <xdr:sp macro="" textlink="">
      <xdr:nvSpPr>
        <xdr:cNvPr id="285" name="テキスト ボックス 284">
          <a:extLst>
            <a:ext uri="{FF2B5EF4-FFF2-40B4-BE49-F238E27FC236}">
              <a16:creationId xmlns:a16="http://schemas.microsoft.com/office/drawing/2014/main" id="{4D4CA27A-E318-4D02-8624-E247426C912B}"/>
            </a:ext>
          </a:extLst>
        </xdr:cNvPr>
        <xdr:cNvSpPr txBox="1"/>
      </xdr:nvSpPr>
      <xdr:spPr>
        <a:xfrm>
          <a:off x="14909800" y="1380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63500</xdr:rowOff>
    </xdr:from>
    <xdr:to>
      <xdr:col>68</xdr:col>
      <xdr:colOff>203200</xdr:colOff>
      <xdr:row>81</xdr:row>
      <xdr:rowOff>165100</xdr:rowOff>
    </xdr:to>
    <xdr:sp macro="" textlink="">
      <xdr:nvSpPr>
        <xdr:cNvPr id="286" name="楕円 285">
          <a:extLst>
            <a:ext uri="{FF2B5EF4-FFF2-40B4-BE49-F238E27FC236}">
              <a16:creationId xmlns:a16="http://schemas.microsoft.com/office/drawing/2014/main" id="{CD48F08E-ABA9-46C3-8944-2B0A3A44D341}"/>
            </a:ext>
          </a:extLst>
        </xdr:cNvPr>
        <xdr:cNvSpPr/>
      </xdr:nvSpPr>
      <xdr:spPr>
        <a:xfrm>
          <a:off x="14351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3827</xdr:rowOff>
    </xdr:from>
    <xdr:ext cx="762000" cy="259045"/>
    <xdr:sp macro="" textlink="">
      <xdr:nvSpPr>
        <xdr:cNvPr id="287" name="テキスト ボックス 286">
          <a:extLst>
            <a:ext uri="{FF2B5EF4-FFF2-40B4-BE49-F238E27FC236}">
              <a16:creationId xmlns:a16="http://schemas.microsoft.com/office/drawing/2014/main" id="{EB8FC39B-1AB5-498F-A65C-B1BA61877FA5}"/>
            </a:ext>
          </a:extLst>
        </xdr:cNvPr>
        <xdr:cNvSpPr txBox="1"/>
      </xdr:nvSpPr>
      <xdr:spPr>
        <a:xfrm>
          <a:off x="14020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80736</xdr:rowOff>
    </xdr:from>
    <xdr:to>
      <xdr:col>64</xdr:col>
      <xdr:colOff>152400</xdr:colOff>
      <xdr:row>82</xdr:row>
      <xdr:rowOff>10886</xdr:rowOff>
    </xdr:to>
    <xdr:sp macro="" textlink="">
      <xdr:nvSpPr>
        <xdr:cNvPr id="288" name="楕円 287">
          <a:extLst>
            <a:ext uri="{FF2B5EF4-FFF2-40B4-BE49-F238E27FC236}">
              <a16:creationId xmlns:a16="http://schemas.microsoft.com/office/drawing/2014/main" id="{EAEC0A47-EDC2-4482-9E8C-F91F3725C68E}"/>
            </a:ext>
          </a:extLst>
        </xdr:cNvPr>
        <xdr:cNvSpPr/>
      </xdr:nvSpPr>
      <xdr:spPr>
        <a:xfrm>
          <a:off x="13462000" y="139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21063</xdr:rowOff>
    </xdr:from>
    <xdr:ext cx="762000" cy="259045"/>
    <xdr:sp macro="" textlink="">
      <xdr:nvSpPr>
        <xdr:cNvPr id="289" name="テキスト ボックス 288">
          <a:extLst>
            <a:ext uri="{FF2B5EF4-FFF2-40B4-BE49-F238E27FC236}">
              <a16:creationId xmlns:a16="http://schemas.microsoft.com/office/drawing/2014/main" id="{222E39B1-63EB-4184-8F34-A105EA129E43}"/>
            </a:ext>
          </a:extLst>
        </xdr:cNvPr>
        <xdr:cNvSpPr txBox="1"/>
      </xdr:nvSpPr>
      <xdr:spPr>
        <a:xfrm>
          <a:off x="13131800" y="1373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AED14ED8-5BC2-4913-B43B-5F49AEC907B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3D199601-0757-4BB3-9896-DED0189E4CAE}"/>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51506EFB-53AB-4530-A40C-0A60FFB4EBDA}"/>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E257287F-0C56-4F54-9ED7-7C08064696CF}"/>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E4C910F4-8360-4920-8CA6-0971749E19F6}"/>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2AE39870-98AD-46C2-AE0E-A2A5EBD5152A}"/>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3F6C0490-A6D4-4F40-90A7-246772AE8F82}"/>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1DA41B6D-6D24-49A3-8343-F3E1B37F07F2}"/>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CD0B40C3-8487-4B8E-AAB4-0149843325E5}"/>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1A174CDD-A389-43DC-AEC4-1A15C0DFBD1F}"/>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DC5E6C35-A5A4-4316-9CA5-54C959AD4AFE}"/>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AD1581EE-400D-43F8-BC64-46EED5E110FD}"/>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262F77D5-40AB-42D2-B8DC-005926B9CBC2}"/>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a:t>
          </a:r>
          <a:r>
            <a:rPr kumimoji="1" lang="en-US" altLang="ja-JP" sz="1300">
              <a:latin typeface="ＭＳ Ｐゴシック" panose="020B0600070205080204" pitchFamily="50" charset="-128"/>
              <a:ea typeface="ＭＳ Ｐゴシック" panose="020B0600070205080204" pitchFamily="50" charset="-128"/>
            </a:rPr>
            <a:t>H</a:t>
          </a:r>
          <a:r>
            <a:rPr kumimoji="1" lang="ja-JP" altLang="en-US" sz="1300">
              <a:latin typeface="ＭＳ Ｐゴシック" panose="020B0600070205080204" pitchFamily="50" charset="-128"/>
              <a:ea typeface="ＭＳ Ｐゴシック" panose="020B0600070205080204" pitchFamily="50" charset="-128"/>
            </a:rPr>
            <a:t>１７年度～</a:t>
          </a:r>
          <a:r>
            <a:rPr kumimoji="1" lang="en-US" altLang="ja-JP" sz="1300">
              <a:latin typeface="ＭＳ Ｐゴシック" panose="020B0600070205080204" pitchFamily="50" charset="-128"/>
              <a:ea typeface="ＭＳ Ｐゴシック" panose="020B0600070205080204" pitchFamily="50" charset="-128"/>
            </a:rPr>
            <a:t>H</a:t>
          </a:r>
          <a:r>
            <a:rPr kumimoji="1" lang="ja-JP" altLang="en-US" sz="1300">
              <a:latin typeface="ＭＳ Ｐゴシック" panose="020B0600070205080204" pitchFamily="50" charset="-128"/>
              <a:ea typeface="ＭＳ Ｐゴシック" panose="020B0600070205080204" pitchFamily="50" charset="-128"/>
            </a:rPr>
            <a:t>２９年度、職員数：２５．３％削減）の推進により、全国平均及び沖縄県平均を下回っている。引き続き、Ｒ３年度策定の「第３次うるま市定員適正化計画」（Ｒ５年度～</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７年度）の方針のもと、将来にわたり安定的・継続的に適切な行政サービスを提供できるよう、組織体制や事務事業の見直し、人材の育成と意識改革、民間能力の積極的活用等に取り組み、行政運営の効率化と適切な定員管理を推進す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465113B1-F96E-40C7-86BC-84212F452DB1}"/>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96F2CB79-32AC-48FA-8DE3-4DB6A1B02BE7}"/>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8FEB8385-ECC0-4C36-9B27-22EF0278035C}"/>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EB8E8F81-F5FA-4023-BF1E-5CBA99DEA992}"/>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B28A54D0-0470-4222-9D78-2E647C58A567}"/>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3C8CEA80-D7F8-4195-80E3-07668BF04081}"/>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C3E94DBF-6A8A-481C-84A8-717C089E6874}"/>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E506D9D8-905E-40F6-9CD2-983574845ED9}"/>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F2FE7415-1F9D-44AE-8F80-606EE6C22445}"/>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72AE5766-893E-4CB7-873F-6C747231A31C}"/>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796BCAC3-FF46-4236-B6F5-68D6821DBDFE}"/>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19DDE32D-A3BB-414E-A13A-24B9C492103E}"/>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392F1A66-46C1-4F26-9D69-5EE4E1D56F93}"/>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F5E4EFE3-22B3-456D-80EC-C0B64510951E}"/>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90DEBA8F-FFFD-4BCD-A9E9-B53BB0107A69}"/>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123F5C82-1C30-413F-A500-7F7F70B680E4}"/>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67</xdr:row>
      <xdr:rowOff>13653</xdr:rowOff>
    </xdr:to>
    <xdr:cxnSp macro="">
      <xdr:nvCxnSpPr>
        <xdr:cNvPr id="319" name="直線コネクタ 318">
          <a:extLst>
            <a:ext uri="{FF2B5EF4-FFF2-40B4-BE49-F238E27FC236}">
              <a16:creationId xmlns:a16="http://schemas.microsoft.com/office/drawing/2014/main" id="{5FCF23F0-4412-447F-A63E-EAD536DB0220}"/>
            </a:ext>
          </a:extLst>
        </xdr:cNvPr>
        <xdr:cNvCxnSpPr/>
      </xdr:nvCxnSpPr>
      <xdr:spPr>
        <a:xfrm flipV="1">
          <a:off x="17018000" y="10223923"/>
          <a:ext cx="0" cy="12768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157180</xdr:rowOff>
    </xdr:from>
    <xdr:ext cx="762000" cy="259045"/>
    <xdr:sp macro="" textlink="">
      <xdr:nvSpPr>
        <xdr:cNvPr id="320" name="定員管理の状況最小値テキスト">
          <a:extLst>
            <a:ext uri="{FF2B5EF4-FFF2-40B4-BE49-F238E27FC236}">
              <a16:creationId xmlns:a16="http://schemas.microsoft.com/office/drawing/2014/main" id="{397204B1-612E-49F8-BD25-B164C1EB8D18}"/>
            </a:ext>
          </a:extLst>
        </xdr:cNvPr>
        <xdr:cNvSpPr txBox="1"/>
      </xdr:nvSpPr>
      <xdr:spPr>
        <a:xfrm>
          <a:off x="17106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13653</xdr:rowOff>
    </xdr:from>
    <xdr:to>
      <xdr:col>81</xdr:col>
      <xdr:colOff>133350</xdr:colOff>
      <xdr:row>67</xdr:row>
      <xdr:rowOff>13653</xdr:rowOff>
    </xdr:to>
    <xdr:cxnSp macro="">
      <xdr:nvCxnSpPr>
        <xdr:cNvPr id="321" name="直線コネクタ 320">
          <a:extLst>
            <a:ext uri="{FF2B5EF4-FFF2-40B4-BE49-F238E27FC236}">
              <a16:creationId xmlns:a16="http://schemas.microsoft.com/office/drawing/2014/main" id="{F028DD2E-AD01-4A3F-829D-E5DB33356FB6}"/>
            </a:ext>
          </a:extLst>
        </xdr:cNvPr>
        <xdr:cNvCxnSpPr/>
      </xdr:nvCxnSpPr>
      <xdr:spPr>
        <a:xfrm>
          <a:off x="16929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22" name="定員管理の状況最大値テキスト">
          <a:extLst>
            <a:ext uri="{FF2B5EF4-FFF2-40B4-BE49-F238E27FC236}">
              <a16:creationId xmlns:a16="http://schemas.microsoft.com/office/drawing/2014/main" id="{F7B7314D-9673-4CA6-940D-B45B875687D9}"/>
            </a:ext>
          </a:extLst>
        </xdr:cNvPr>
        <xdr:cNvSpPr txBox="1"/>
      </xdr:nvSpPr>
      <xdr:spPr>
        <a:xfrm>
          <a:off x="17106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23" name="直線コネクタ 322">
          <a:extLst>
            <a:ext uri="{FF2B5EF4-FFF2-40B4-BE49-F238E27FC236}">
              <a16:creationId xmlns:a16="http://schemas.microsoft.com/office/drawing/2014/main" id="{3FC8FFB9-43D6-42BF-9145-9DEF41D8B7C8}"/>
            </a:ext>
          </a:extLst>
        </xdr:cNvPr>
        <xdr:cNvCxnSpPr/>
      </xdr:nvCxnSpPr>
      <xdr:spPr>
        <a:xfrm>
          <a:off x="16929100" y="1022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35878</xdr:rowOff>
    </xdr:from>
    <xdr:to>
      <xdr:col>81</xdr:col>
      <xdr:colOff>44450</xdr:colOff>
      <xdr:row>63</xdr:row>
      <xdr:rowOff>76094</xdr:rowOff>
    </xdr:to>
    <xdr:cxnSp macro="">
      <xdr:nvCxnSpPr>
        <xdr:cNvPr id="324" name="直線コネクタ 323">
          <a:extLst>
            <a:ext uri="{FF2B5EF4-FFF2-40B4-BE49-F238E27FC236}">
              <a16:creationId xmlns:a16="http://schemas.microsoft.com/office/drawing/2014/main" id="{A16695E9-8CC4-4400-B132-A71B80CCD6E2}"/>
            </a:ext>
          </a:extLst>
        </xdr:cNvPr>
        <xdr:cNvCxnSpPr/>
      </xdr:nvCxnSpPr>
      <xdr:spPr>
        <a:xfrm>
          <a:off x="16179800" y="10837228"/>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163000</xdr:rowOff>
    </xdr:from>
    <xdr:ext cx="762000" cy="259045"/>
    <xdr:sp macro="" textlink="">
      <xdr:nvSpPr>
        <xdr:cNvPr id="325" name="定員管理の状況平均値テキスト">
          <a:extLst>
            <a:ext uri="{FF2B5EF4-FFF2-40B4-BE49-F238E27FC236}">
              <a16:creationId xmlns:a16="http://schemas.microsoft.com/office/drawing/2014/main" id="{1143546D-B9D6-461A-8D63-9DC40013DAA9}"/>
            </a:ext>
          </a:extLst>
        </xdr:cNvPr>
        <xdr:cNvSpPr txBox="1"/>
      </xdr:nvSpPr>
      <xdr:spPr>
        <a:xfrm>
          <a:off x="17106900" y="10621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146473</xdr:rowOff>
    </xdr:from>
    <xdr:to>
      <xdr:col>81</xdr:col>
      <xdr:colOff>95250</xdr:colOff>
      <xdr:row>63</xdr:row>
      <xdr:rowOff>76623</xdr:rowOff>
    </xdr:to>
    <xdr:sp macro="" textlink="">
      <xdr:nvSpPr>
        <xdr:cNvPr id="326" name="フローチャート: 判断 325">
          <a:extLst>
            <a:ext uri="{FF2B5EF4-FFF2-40B4-BE49-F238E27FC236}">
              <a16:creationId xmlns:a16="http://schemas.microsoft.com/office/drawing/2014/main" id="{086425C9-88C0-4701-91EA-0D26DC753F08}"/>
            </a:ext>
          </a:extLst>
        </xdr:cNvPr>
        <xdr:cNvSpPr/>
      </xdr:nvSpPr>
      <xdr:spPr>
        <a:xfrm>
          <a:off x="169672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35878</xdr:rowOff>
    </xdr:from>
    <xdr:to>
      <xdr:col>77</xdr:col>
      <xdr:colOff>44450</xdr:colOff>
      <xdr:row>63</xdr:row>
      <xdr:rowOff>37888</xdr:rowOff>
    </xdr:to>
    <xdr:cxnSp macro="">
      <xdr:nvCxnSpPr>
        <xdr:cNvPr id="327" name="直線コネクタ 326">
          <a:extLst>
            <a:ext uri="{FF2B5EF4-FFF2-40B4-BE49-F238E27FC236}">
              <a16:creationId xmlns:a16="http://schemas.microsoft.com/office/drawing/2014/main" id="{3C505910-FC3F-45DE-9A84-0DEAD96524DD}"/>
            </a:ext>
          </a:extLst>
        </xdr:cNvPr>
        <xdr:cNvCxnSpPr/>
      </xdr:nvCxnSpPr>
      <xdr:spPr>
        <a:xfrm flipV="1">
          <a:off x="15290800" y="10837228"/>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134408</xdr:rowOff>
    </xdr:from>
    <xdr:to>
      <xdr:col>77</xdr:col>
      <xdr:colOff>95250</xdr:colOff>
      <xdr:row>63</xdr:row>
      <xdr:rowOff>64558</xdr:rowOff>
    </xdr:to>
    <xdr:sp macro="" textlink="">
      <xdr:nvSpPr>
        <xdr:cNvPr id="328" name="フローチャート: 判断 327">
          <a:extLst>
            <a:ext uri="{FF2B5EF4-FFF2-40B4-BE49-F238E27FC236}">
              <a16:creationId xmlns:a16="http://schemas.microsoft.com/office/drawing/2014/main" id="{D6A2B39F-5F47-45E7-8CD3-1BC091BF47AC}"/>
            </a:ext>
          </a:extLst>
        </xdr:cNvPr>
        <xdr:cNvSpPr/>
      </xdr:nvSpPr>
      <xdr:spPr>
        <a:xfrm>
          <a:off x="16129000" y="1076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74735</xdr:rowOff>
    </xdr:from>
    <xdr:ext cx="736600" cy="259045"/>
    <xdr:sp macro="" textlink="">
      <xdr:nvSpPr>
        <xdr:cNvPr id="329" name="テキスト ボックス 328">
          <a:extLst>
            <a:ext uri="{FF2B5EF4-FFF2-40B4-BE49-F238E27FC236}">
              <a16:creationId xmlns:a16="http://schemas.microsoft.com/office/drawing/2014/main" id="{5EB3A1F2-F2B6-4A71-A97D-79C86839E58A}"/>
            </a:ext>
          </a:extLst>
        </xdr:cNvPr>
        <xdr:cNvSpPr txBox="1"/>
      </xdr:nvSpPr>
      <xdr:spPr>
        <a:xfrm>
          <a:off x="15798800" y="10533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37888</xdr:rowOff>
    </xdr:from>
    <xdr:to>
      <xdr:col>72</xdr:col>
      <xdr:colOff>203200</xdr:colOff>
      <xdr:row>63</xdr:row>
      <xdr:rowOff>41910</xdr:rowOff>
    </xdr:to>
    <xdr:cxnSp macro="">
      <xdr:nvCxnSpPr>
        <xdr:cNvPr id="330" name="直線コネクタ 329">
          <a:extLst>
            <a:ext uri="{FF2B5EF4-FFF2-40B4-BE49-F238E27FC236}">
              <a16:creationId xmlns:a16="http://schemas.microsoft.com/office/drawing/2014/main" id="{9F65B58B-AAF1-4041-A572-7C194C8A3000}"/>
            </a:ext>
          </a:extLst>
        </xdr:cNvPr>
        <xdr:cNvCxnSpPr/>
      </xdr:nvCxnSpPr>
      <xdr:spPr>
        <a:xfrm flipV="1">
          <a:off x="14401800" y="10839238"/>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64</xdr:row>
      <xdr:rowOff>10689</xdr:rowOff>
    </xdr:from>
    <xdr:to>
      <xdr:col>73</xdr:col>
      <xdr:colOff>44450</xdr:colOff>
      <xdr:row>64</xdr:row>
      <xdr:rowOff>112289</xdr:rowOff>
    </xdr:to>
    <xdr:sp macro="" textlink="">
      <xdr:nvSpPr>
        <xdr:cNvPr id="331" name="フローチャート: 判断 330">
          <a:extLst>
            <a:ext uri="{FF2B5EF4-FFF2-40B4-BE49-F238E27FC236}">
              <a16:creationId xmlns:a16="http://schemas.microsoft.com/office/drawing/2014/main" id="{78B5727E-645C-40CC-AE06-047A009CDC3B}"/>
            </a:ext>
          </a:extLst>
        </xdr:cNvPr>
        <xdr:cNvSpPr/>
      </xdr:nvSpPr>
      <xdr:spPr>
        <a:xfrm>
          <a:off x="15240000" y="1098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97066</xdr:rowOff>
    </xdr:from>
    <xdr:ext cx="762000" cy="259045"/>
    <xdr:sp macro="" textlink="">
      <xdr:nvSpPr>
        <xdr:cNvPr id="332" name="テキスト ボックス 331">
          <a:extLst>
            <a:ext uri="{FF2B5EF4-FFF2-40B4-BE49-F238E27FC236}">
              <a16:creationId xmlns:a16="http://schemas.microsoft.com/office/drawing/2014/main" id="{1104596B-C62E-4159-ADA8-F50A9B67A70B}"/>
            </a:ext>
          </a:extLst>
        </xdr:cNvPr>
        <xdr:cNvSpPr txBox="1"/>
      </xdr:nvSpPr>
      <xdr:spPr>
        <a:xfrm>
          <a:off x="14909800" y="1106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37888</xdr:rowOff>
    </xdr:from>
    <xdr:to>
      <xdr:col>68</xdr:col>
      <xdr:colOff>152400</xdr:colOff>
      <xdr:row>63</xdr:row>
      <xdr:rowOff>41910</xdr:rowOff>
    </xdr:to>
    <xdr:cxnSp macro="">
      <xdr:nvCxnSpPr>
        <xdr:cNvPr id="333" name="直線コネクタ 332">
          <a:extLst>
            <a:ext uri="{FF2B5EF4-FFF2-40B4-BE49-F238E27FC236}">
              <a16:creationId xmlns:a16="http://schemas.microsoft.com/office/drawing/2014/main" id="{F18E7F79-0732-4C7F-AFA8-58C79CB878A7}"/>
            </a:ext>
          </a:extLst>
        </xdr:cNvPr>
        <xdr:cNvCxnSpPr/>
      </xdr:nvCxnSpPr>
      <xdr:spPr>
        <a:xfrm>
          <a:off x="13512800" y="10839238"/>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64</xdr:row>
      <xdr:rowOff>12700</xdr:rowOff>
    </xdr:from>
    <xdr:to>
      <xdr:col>68</xdr:col>
      <xdr:colOff>203200</xdr:colOff>
      <xdr:row>64</xdr:row>
      <xdr:rowOff>114300</xdr:rowOff>
    </xdr:to>
    <xdr:sp macro="" textlink="">
      <xdr:nvSpPr>
        <xdr:cNvPr id="334" name="フローチャート: 判断 333">
          <a:extLst>
            <a:ext uri="{FF2B5EF4-FFF2-40B4-BE49-F238E27FC236}">
              <a16:creationId xmlns:a16="http://schemas.microsoft.com/office/drawing/2014/main" id="{4E4829D6-DA36-46FE-B917-55573C5D0030}"/>
            </a:ext>
          </a:extLst>
        </xdr:cNvPr>
        <xdr:cNvSpPr/>
      </xdr:nvSpPr>
      <xdr:spPr>
        <a:xfrm>
          <a:off x="143510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99077</xdr:rowOff>
    </xdr:from>
    <xdr:ext cx="762000" cy="259045"/>
    <xdr:sp macro="" textlink="">
      <xdr:nvSpPr>
        <xdr:cNvPr id="335" name="テキスト ボックス 334">
          <a:extLst>
            <a:ext uri="{FF2B5EF4-FFF2-40B4-BE49-F238E27FC236}">
              <a16:creationId xmlns:a16="http://schemas.microsoft.com/office/drawing/2014/main" id="{A07B23CF-8B62-47E1-BCAB-E398A0265925}"/>
            </a:ext>
          </a:extLst>
        </xdr:cNvPr>
        <xdr:cNvSpPr txBox="1"/>
      </xdr:nvSpPr>
      <xdr:spPr>
        <a:xfrm>
          <a:off x="14020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4656</xdr:rowOff>
    </xdr:from>
    <xdr:to>
      <xdr:col>64</xdr:col>
      <xdr:colOff>152400</xdr:colOff>
      <xdr:row>64</xdr:row>
      <xdr:rowOff>106256</xdr:rowOff>
    </xdr:to>
    <xdr:sp macro="" textlink="">
      <xdr:nvSpPr>
        <xdr:cNvPr id="336" name="フローチャート: 判断 335">
          <a:extLst>
            <a:ext uri="{FF2B5EF4-FFF2-40B4-BE49-F238E27FC236}">
              <a16:creationId xmlns:a16="http://schemas.microsoft.com/office/drawing/2014/main" id="{8D3F38DB-65C2-4522-B1F5-6B3B059502F2}"/>
            </a:ext>
          </a:extLst>
        </xdr:cNvPr>
        <xdr:cNvSpPr/>
      </xdr:nvSpPr>
      <xdr:spPr>
        <a:xfrm>
          <a:off x="134620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91033</xdr:rowOff>
    </xdr:from>
    <xdr:ext cx="762000" cy="259045"/>
    <xdr:sp macro="" textlink="">
      <xdr:nvSpPr>
        <xdr:cNvPr id="337" name="テキスト ボックス 336">
          <a:extLst>
            <a:ext uri="{FF2B5EF4-FFF2-40B4-BE49-F238E27FC236}">
              <a16:creationId xmlns:a16="http://schemas.microsoft.com/office/drawing/2014/main" id="{CF54AE93-0374-4C0C-A965-2DCBD1474E96}"/>
            </a:ext>
          </a:extLst>
        </xdr:cNvPr>
        <xdr:cNvSpPr txBox="1"/>
      </xdr:nvSpPr>
      <xdr:spPr>
        <a:xfrm>
          <a:off x="13131800" y="1106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5A6B504-16DE-4CB5-8553-256DFAA93F33}"/>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D528A082-3929-4E99-A4C8-B8483A3459C7}"/>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632D8E98-614A-40E7-A731-3E39C5DFC747}"/>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894F73F2-FB66-4D90-B0D6-B1F59E99921D}"/>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61F07B41-8D8E-4739-B117-06965D75446B}"/>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25294</xdr:rowOff>
    </xdr:from>
    <xdr:to>
      <xdr:col>81</xdr:col>
      <xdr:colOff>95250</xdr:colOff>
      <xdr:row>63</xdr:row>
      <xdr:rowOff>126894</xdr:rowOff>
    </xdr:to>
    <xdr:sp macro="" textlink="">
      <xdr:nvSpPr>
        <xdr:cNvPr id="343" name="楕円 342">
          <a:extLst>
            <a:ext uri="{FF2B5EF4-FFF2-40B4-BE49-F238E27FC236}">
              <a16:creationId xmlns:a16="http://schemas.microsoft.com/office/drawing/2014/main" id="{428FD60B-ADF1-4F54-A660-0496762CCCAF}"/>
            </a:ext>
          </a:extLst>
        </xdr:cNvPr>
        <xdr:cNvSpPr/>
      </xdr:nvSpPr>
      <xdr:spPr>
        <a:xfrm>
          <a:off x="16967200" y="1082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168821</xdr:rowOff>
    </xdr:from>
    <xdr:ext cx="762000" cy="259045"/>
    <xdr:sp macro="" textlink="">
      <xdr:nvSpPr>
        <xdr:cNvPr id="344" name="定員管理の状況該当値テキスト">
          <a:extLst>
            <a:ext uri="{FF2B5EF4-FFF2-40B4-BE49-F238E27FC236}">
              <a16:creationId xmlns:a16="http://schemas.microsoft.com/office/drawing/2014/main" id="{09B807D6-46F1-4A93-A7E5-485644EA6F1C}"/>
            </a:ext>
          </a:extLst>
        </xdr:cNvPr>
        <xdr:cNvSpPr txBox="1"/>
      </xdr:nvSpPr>
      <xdr:spPr>
        <a:xfrm>
          <a:off x="17106900" y="107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156528</xdr:rowOff>
    </xdr:from>
    <xdr:to>
      <xdr:col>77</xdr:col>
      <xdr:colOff>95250</xdr:colOff>
      <xdr:row>63</xdr:row>
      <xdr:rowOff>86678</xdr:rowOff>
    </xdr:to>
    <xdr:sp macro="" textlink="">
      <xdr:nvSpPr>
        <xdr:cNvPr id="345" name="楕円 344">
          <a:extLst>
            <a:ext uri="{FF2B5EF4-FFF2-40B4-BE49-F238E27FC236}">
              <a16:creationId xmlns:a16="http://schemas.microsoft.com/office/drawing/2014/main" id="{DDA98E04-AAF5-4988-8A02-3A5AEB7A20D8}"/>
            </a:ext>
          </a:extLst>
        </xdr:cNvPr>
        <xdr:cNvSpPr/>
      </xdr:nvSpPr>
      <xdr:spPr>
        <a:xfrm>
          <a:off x="16129000" y="1078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71455</xdr:rowOff>
    </xdr:from>
    <xdr:ext cx="736600" cy="259045"/>
    <xdr:sp macro="" textlink="">
      <xdr:nvSpPr>
        <xdr:cNvPr id="346" name="テキスト ボックス 345">
          <a:extLst>
            <a:ext uri="{FF2B5EF4-FFF2-40B4-BE49-F238E27FC236}">
              <a16:creationId xmlns:a16="http://schemas.microsoft.com/office/drawing/2014/main" id="{587FAB7F-1AD4-4717-A4CE-5DEF37B49917}"/>
            </a:ext>
          </a:extLst>
        </xdr:cNvPr>
        <xdr:cNvSpPr txBox="1"/>
      </xdr:nvSpPr>
      <xdr:spPr>
        <a:xfrm>
          <a:off x="15798800" y="10872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158538</xdr:rowOff>
    </xdr:from>
    <xdr:to>
      <xdr:col>73</xdr:col>
      <xdr:colOff>44450</xdr:colOff>
      <xdr:row>63</xdr:row>
      <xdr:rowOff>88688</xdr:rowOff>
    </xdr:to>
    <xdr:sp macro="" textlink="">
      <xdr:nvSpPr>
        <xdr:cNvPr id="347" name="楕円 346">
          <a:extLst>
            <a:ext uri="{FF2B5EF4-FFF2-40B4-BE49-F238E27FC236}">
              <a16:creationId xmlns:a16="http://schemas.microsoft.com/office/drawing/2014/main" id="{42E1EB12-F0A2-47CF-BFF4-C984258FC394}"/>
            </a:ext>
          </a:extLst>
        </xdr:cNvPr>
        <xdr:cNvSpPr/>
      </xdr:nvSpPr>
      <xdr:spPr>
        <a:xfrm>
          <a:off x="15240000" y="1078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98865</xdr:rowOff>
    </xdr:from>
    <xdr:ext cx="762000" cy="259045"/>
    <xdr:sp macro="" textlink="">
      <xdr:nvSpPr>
        <xdr:cNvPr id="348" name="テキスト ボックス 347">
          <a:extLst>
            <a:ext uri="{FF2B5EF4-FFF2-40B4-BE49-F238E27FC236}">
              <a16:creationId xmlns:a16="http://schemas.microsoft.com/office/drawing/2014/main" id="{B2B38696-77A8-4604-90B0-FB607FA7855F}"/>
            </a:ext>
          </a:extLst>
        </xdr:cNvPr>
        <xdr:cNvSpPr txBox="1"/>
      </xdr:nvSpPr>
      <xdr:spPr>
        <a:xfrm>
          <a:off x="14909800" y="1055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162560</xdr:rowOff>
    </xdr:from>
    <xdr:to>
      <xdr:col>68</xdr:col>
      <xdr:colOff>203200</xdr:colOff>
      <xdr:row>63</xdr:row>
      <xdr:rowOff>92710</xdr:rowOff>
    </xdr:to>
    <xdr:sp macro="" textlink="">
      <xdr:nvSpPr>
        <xdr:cNvPr id="349" name="楕円 348">
          <a:extLst>
            <a:ext uri="{FF2B5EF4-FFF2-40B4-BE49-F238E27FC236}">
              <a16:creationId xmlns:a16="http://schemas.microsoft.com/office/drawing/2014/main" id="{65BBDB76-9047-4423-9026-94CE30691F85}"/>
            </a:ext>
          </a:extLst>
        </xdr:cNvPr>
        <xdr:cNvSpPr/>
      </xdr:nvSpPr>
      <xdr:spPr>
        <a:xfrm>
          <a:off x="14351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102887</xdr:rowOff>
    </xdr:from>
    <xdr:ext cx="762000" cy="259045"/>
    <xdr:sp macro="" textlink="">
      <xdr:nvSpPr>
        <xdr:cNvPr id="350" name="テキスト ボックス 349">
          <a:extLst>
            <a:ext uri="{FF2B5EF4-FFF2-40B4-BE49-F238E27FC236}">
              <a16:creationId xmlns:a16="http://schemas.microsoft.com/office/drawing/2014/main" id="{0CD4EA81-4265-4F06-803A-23C7222F1387}"/>
            </a:ext>
          </a:extLst>
        </xdr:cNvPr>
        <xdr:cNvSpPr txBox="1"/>
      </xdr:nvSpPr>
      <xdr:spPr>
        <a:xfrm>
          <a:off x="14020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158538</xdr:rowOff>
    </xdr:from>
    <xdr:to>
      <xdr:col>64</xdr:col>
      <xdr:colOff>152400</xdr:colOff>
      <xdr:row>63</xdr:row>
      <xdr:rowOff>88688</xdr:rowOff>
    </xdr:to>
    <xdr:sp macro="" textlink="">
      <xdr:nvSpPr>
        <xdr:cNvPr id="351" name="楕円 350">
          <a:extLst>
            <a:ext uri="{FF2B5EF4-FFF2-40B4-BE49-F238E27FC236}">
              <a16:creationId xmlns:a16="http://schemas.microsoft.com/office/drawing/2014/main" id="{5BA747CE-B2FB-42CC-9E84-C97903A8FF11}"/>
            </a:ext>
          </a:extLst>
        </xdr:cNvPr>
        <xdr:cNvSpPr/>
      </xdr:nvSpPr>
      <xdr:spPr>
        <a:xfrm>
          <a:off x="13462000" y="1078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98865</xdr:rowOff>
    </xdr:from>
    <xdr:ext cx="762000" cy="259045"/>
    <xdr:sp macro="" textlink="">
      <xdr:nvSpPr>
        <xdr:cNvPr id="352" name="テキスト ボックス 351">
          <a:extLst>
            <a:ext uri="{FF2B5EF4-FFF2-40B4-BE49-F238E27FC236}">
              <a16:creationId xmlns:a16="http://schemas.microsoft.com/office/drawing/2014/main" id="{2822B1ED-DE6E-4C11-A6A7-B42E35C20E5B}"/>
            </a:ext>
          </a:extLst>
        </xdr:cNvPr>
        <xdr:cNvSpPr txBox="1"/>
      </xdr:nvSpPr>
      <xdr:spPr>
        <a:xfrm>
          <a:off x="13131800" y="1055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B8E744C0-6754-4CA7-9CCA-F9D6223A23DA}"/>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BB6F7AC9-9BFF-4F7D-8569-6BF0D50BF703}"/>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A8115E9D-61F4-4ADA-9F8F-7693E92B7A66}"/>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ECD40D77-AE19-4A18-9891-F6999D6EFC13}"/>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283625C6-1AD9-4F82-9763-2AFC67798FF1}"/>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FA3E06AA-B389-4895-A3BC-A658C86B3FED}"/>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2C60111A-80E1-43BB-B827-4980602C6201}"/>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1C49FC9A-3807-4867-90E2-09719CC5601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13C4D45A-9C26-4145-A87D-32C7848D90D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F547BE8-8FF5-4E6A-ACBD-A204E6A87148}"/>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B3E0C932-3A56-4492-AA8C-A6519BCFF548}"/>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6D4008CD-B78E-4048-90B9-8127632468CE}"/>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8BD72492-9C55-476F-84FF-16C99CDAA8C3}"/>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標準財政規模及び元利償還金が減少している。（</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　</a:t>
          </a:r>
        </a:p>
        <a:p>
          <a:r>
            <a:rPr kumimoji="1" lang="ja-JP" altLang="en-US" sz="1300">
              <a:latin typeface="ＭＳ Ｐゴシック" panose="020B0600070205080204" pitchFamily="50" charset="-128"/>
              <a:ea typeface="ＭＳ Ｐゴシック" panose="020B0600070205080204" pitchFamily="50" charset="-128"/>
            </a:rPr>
            <a:t>　分母である標準財政規模は</a:t>
          </a:r>
          <a:r>
            <a:rPr kumimoji="1" lang="en-US" altLang="ja-JP" sz="1300">
              <a:latin typeface="ＭＳ Ｐゴシック" panose="020B0600070205080204" pitchFamily="50" charset="-128"/>
              <a:ea typeface="ＭＳ Ｐゴシック" panose="020B0600070205080204" pitchFamily="50" charset="-128"/>
            </a:rPr>
            <a:t>360,124</a:t>
          </a:r>
          <a:r>
            <a:rPr kumimoji="1" lang="ja-JP" altLang="en-US" sz="1300">
              <a:latin typeface="ＭＳ Ｐゴシック" panose="020B0600070205080204" pitchFamily="50" charset="-128"/>
              <a:ea typeface="ＭＳ Ｐゴシック" panose="020B0600070205080204" pitchFamily="50" charset="-128"/>
            </a:rPr>
            <a:t>千円減、分子である元利償還金額は</a:t>
          </a:r>
          <a:r>
            <a:rPr kumimoji="1" lang="en-US" altLang="ja-JP" sz="1300">
              <a:latin typeface="ＭＳ Ｐゴシック" panose="020B0600070205080204" pitchFamily="50" charset="-128"/>
              <a:ea typeface="ＭＳ Ｐゴシック" panose="020B0600070205080204" pitchFamily="50" charset="-128"/>
            </a:rPr>
            <a:t>239,552</a:t>
          </a:r>
          <a:r>
            <a:rPr kumimoji="1" lang="ja-JP" altLang="en-US" sz="1300">
              <a:latin typeface="ＭＳ Ｐゴシック" panose="020B0600070205080204" pitchFamily="50" charset="-128"/>
              <a:ea typeface="ＭＳ Ｐゴシック" panose="020B0600070205080204" pitchFamily="50" charset="-128"/>
            </a:rPr>
            <a:t>千円減となっており、分母の減少幅が大きいことが数値改善の要因となっている。本市においては合併特例債の活用可能額の終盤を迎えることから、普通建設事業に係る財源について、他の起債メニューへの移行が必要であり実質公債費率の上昇が見込まれることから、市債の計画的発行を行い、健全な財政運営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B6CFCB65-9DBB-4E51-A4A7-6C773ED0BA7F}"/>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69DB4983-F24F-4067-9CEA-B0AC65BD9504}"/>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73E42FCD-FA92-4389-9B14-CF0C8CCD002F}"/>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1734F915-DDE4-47B9-8A0E-2A85CB219CDB}"/>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B1F40E60-741E-41BB-8852-07545667C6A2}"/>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8693BCDE-DCFF-4786-A6BF-51F97CD47D1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0F30B3BB-6A03-4C98-B26C-553ABA036B64}"/>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81FB3C5D-FE6D-4365-AE02-E99CD6174F5F}"/>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08039D13-E546-4732-B377-3C6E96132FDD}"/>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12A2C586-D756-4BE0-96C6-1191789438F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259D640D-EE26-4BFD-8793-AF2E4F393CD8}"/>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BEA46F2B-D796-4941-A2C8-580B1F88BB32}"/>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ECA61B17-E8CA-43F1-8E70-7D10CC588C59}"/>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103DC2E3-C422-49BC-8BEC-FFE004CF1289}"/>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C17A4C52-B9E8-4AF4-BBF8-47FB9759B40F}"/>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89B28EB5-0906-4DEC-B7AB-20F5F864E21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44</xdr:row>
      <xdr:rowOff>73176</xdr:rowOff>
    </xdr:to>
    <xdr:cxnSp macro="">
      <xdr:nvCxnSpPr>
        <xdr:cNvPr id="382" name="直線コネクタ 381">
          <a:extLst>
            <a:ext uri="{FF2B5EF4-FFF2-40B4-BE49-F238E27FC236}">
              <a16:creationId xmlns:a16="http://schemas.microsoft.com/office/drawing/2014/main" id="{C79EDC63-1F4E-40CC-97F9-01E3480A3B42}"/>
            </a:ext>
          </a:extLst>
        </xdr:cNvPr>
        <xdr:cNvCxnSpPr/>
      </xdr:nvCxnSpPr>
      <xdr:spPr>
        <a:xfrm flipV="1">
          <a:off x="17018000" y="605427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45253</xdr:rowOff>
    </xdr:from>
    <xdr:ext cx="762000" cy="259045"/>
    <xdr:sp macro="" textlink="">
      <xdr:nvSpPr>
        <xdr:cNvPr id="383" name="公債費負担の状況最小値テキスト">
          <a:extLst>
            <a:ext uri="{FF2B5EF4-FFF2-40B4-BE49-F238E27FC236}">
              <a16:creationId xmlns:a16="http://schemas.microsoft.com/office/drawing/2014/main" id="{199D802B-3883-4009-B153-C95331256D6C}"/>
            </a:ext>
          </a:extLst>
        </xdr:cNvPr>
        <xdr:cNvSpPr txBox="1"/>
      </xdr:nvSpPr>
      <xdr:spPr>
        <a:xfrm>
          <a:off x="17106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73176</xdr:rowOff>
    </xdr:from>
    <xdr:to>
      <xdr:col>81</xdr:col>
      <xdr:colOff>133350</xdr:colOff>
      <xdr:row>44</xdr:row>
      <xdr:rowOff>73176</xdr:rowOff>
    </xdr:to>
    <xdr:cxnSp macro="">
      <xdr:nvCxnSpPr>
        <xdr:cNvPr id="384" name="直線コネクタ 383">
          <a:extLst>
            <a:ext uri="{FF2B5EF4-FFF2-40B4-BE49-F238E27FC236}">
              <a16:creationId xmlns:a16="http://schemas.microsoft.com/office/drawing/2014/main" id="{0873A5B7-5046-452A-B0B0-4CF20BEA26A1}"/>
            </a:ext>
          </a:extLst>
        </xdr:cNvPr>
        <xdr:cNvCxnSpPr/>
      </xdr:nvCxnSpPr>
      <xdr:spPr>
        <a:xfrm>
          <a:off x="16929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5" name="公債費負担の状況最大値テキスト">
          <a:extLst>
            <a:ext uri="{FF2B5EF4-FFF2-40B4-BE49-F238E27FC236}">
              <a16:creationId xmlns:a16="http://schemas.microsoft.com/office/drawing/2014/main" id="{6CB5F6BA-4081-4619-A52A-AD72C72EAB1F}"/>
            </a:ext>
          </a:extLst>
        </xdr:cNvPr>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6" name="直線コネクタ 385">
          <a:extLst>
            <a:ext uri="{FF2B5EF4-FFF2-40B4-BE49-F238E27FC236}">
              <a16:creationId xmlns:a16="http://schemas.microsoft.com/office/drawing/2014/main" id="{EE75BC39-D13C-4959-B1A4-5C2E38C731DC}"/>
            </a:ext>
          </a:extLst>
        </xdr:cNvPr>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162378</xdr:rowOff>
    </xdr:from>
    <xdr:to>
      <xdr:col>81</xdr:col>
      <xdr:colOff>44450</xdr:colOff>
      <xdr:row>42</xdr:row>
      <xdr:rowOff>13909</xdr:rowOff>
    </xdr:to>
    <xdr:cxnSp macro="">
      <xdr:nvCxnSpPr>
        <xdr:cNvPr id="387" name="直線コネクタ 386">
          <a:extLst>
            <a:ext uri="{FF2B5EF4-FFF2-40B4-BE49-F238E27FC236}">
              <a16:creationId xmlns:a16="http://schemas.microsoft.com/office/drawing/2014/main" id="{D2091463-7874-4C9E-B4F9-BA9EF18D9F42}"/>
            </a:ext>
          </a:extLst>
        </xdr:cNvPr>
        <xdr:cNvCxnSpPr/>
      </xdr:nvCxnSpPr>
      <xdr:spPr>
        <a:xfrm flipV="1">
          <a:off x="16179800" y="7191828"/>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104218</xdr:rowOff>
    </xdr:from>
    <xdr:ext cx="762000" cy="259045"/>
    <xdr:sp macro="" textlink="">
      <xdr:nvSpPr>
        <xdr:cNvPr id="388" name="公債費負担の状況平均値テキスト">
          <a:extLst>
            <a:ext uri="{FF2B5EF4-FFF2-40B4-BE49-F238E27FC236}">
              <a16:creationId xmlns:a16="http://schemas.microsoft.com/office/drawing/2014/main" id="{6E3B4ADA-E8B6-48E0-AD18-308076B94882}"/>
            </a:ext>
          </a:extLst>
        </xdr:cNvPr>
        <xdr:cNvSpPr txBox="1"/>
      </xdr:nvSpPr>
      <xdr:spPr>
        <a:xfrm>
          <a:off x="17106900" y="6790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87691</xdr:rowOff>
    </xdr:from>
    <xdr:to>
      <xdr:col>81</xdr:col>
      <xdr:colOff>95250</xdr:colOff>
      <xdr:row>41</xdr:row>
      <xdr:rowOff>17841</xdr:rowOff>
    </xdr:to>
    <xdr:sp macro="" textlink="">
      <xdr:nvSpPr>
        <xdr:cNvPr id="389" name="フローチャート: 判断 388">
          <a:extLst>
            <a:ext uri="{FF2B5EF4-FFF2-40B4-BE49-F238E27FC236}">
              <a16:creationId xmlns:a16="http://schemas.microsoft.com/office/drawing/2014/main" id="{CBBD8B39-FAA7-4DDA-BF94-D6B3A120EA43}"/>
            </a:ext>
          </a:extLst>
        </xdr:cNvPr>
        <xdr:cNvSpPr/>
      </xdr:nvSpPr>
      <xdr:spPr>
        <a:xfrm>
          <a:off x="16967200" y="694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13909</xdr:rowOff>
    </xdr:from>
    <xdr:to>
      <xdr:col>77</xdr:col>
      <xdr:colOff>44450</xdr:colOff>
      <xdr:row>42</xdr:row>
      <xdr:rowOff>36891</xdr:rowOff>
    </xdr:to>
    <xdr:cxnSp macro="">
      <xdr:nvCxnSpPr>
        <xdr:cNvPr id="390" name="直線コネクタ 389">
          <a:extLst>
            <a:ext uri="{FF2B5EF4-FFF2-40B4-BE49-F238E27FC236}">
              <a16:creationId xmlns:a16="http://schemas.microsoft.com/office/drawing/2014/main" id="{049830D3-0EAA-420A-8CDE-2BC3CA9F416B}"/>
            </a:ext>
          </a:extLst>
        </xdr:cNvPr>
        <xdr:cNvCxnSpPr/>
      </xdr:nvCxnSpPr>
      <xdr:spPr>
        <a:xfrm flipV="1">
          <a:off x="15290800" y="7214809"/>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91" name="フローチャート: 判断 390">
          <a:extLst>
            <a:ext uri="{FF2B5EF4-FFF2-40B4-BE49-F238E27FC236}">
              <a16:creationId xmlns:a16="http://schemas.microsoft.com/office/drawing/2014/main" id="{82DB814A-24D0-48DA-B821-C960196FE859}"/>
            </a:ext>
          </a:extLst>
        </xdr:cNvPr>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92" name="テキスト ボックス 391">
          <a:extLst>
            <a:ext uri="{FF2B5EF4-FFF2-40B4-BE49-F238E27FC236}">
              <a16:creationId xmlns:a16="http://schemas.microsoft.com/office/drawing/2014/main" id="{2C840174-9790-4CE6-A7E5-5A4E715EF15E}"/>
            </a:ext>
          </a:extLst>
        </xdr:cNvPr>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36891</xdr:rowOff>
    </xdr:from>
    <xdr:to>
      <xdr:col>72</xdr:col>
      <xdr:colOff>203200</xdr:colOff>
      <xdr:row>42</xdr:row>
      <xdr:rowOff>105833</xdr:rowOff>
    </xdr:to>
    <xdr:cxnSp macro="">
      <xdr:nvCxnSpPr>
        <xdr:cNvPr id="393" name="直線コネクタ 392">
          <a:extLst>
            <a:ext uri="{FF2B5EF4-FFF2-40B4-BE49-F238E27FC236}">
              <a16:creationId xmlns:a16="http://schemas.microsoft.com/office/drawing/2014/main" id="{9353AE1C-2568-493C-91BD-6F798356D9F9}"/>
            </a:ext>
          </a:extLst>
        </xdr:cNvPr>
        <xdr:cNvCxnSpPr/>
      </xdr:nvCxnSpPr>
      <xdr:spPr>
        <a:xfrm flipV="1">
          <a:off x="14401800" y="7237791"/>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43543</xdr:rowOff>
    </xdr:from>
    <xdr:to>
      <xdr:col>73</xdr:col>
      <xdr:colOff>44450</xdr:colOff>
      <xdr:row>42</xdr:row>
      <xdr:rowOff>145143</xdr:rowOff>
    </xdr:to>
    <xdr:sp macro="" textlink="">
      <xdr:nvSpPr>
        <xdr:cNvPr id="394" name="フローチャート: 判断 393">
          <a:extLst>
            <a:ext uri="{FF2B5EF4-FFF2-40B4-BE49-F238E27FC236}">
              <a16:creationId xmlns:a16="http://schemas.microsoft.com/office/drawing/2014/main" id="{C1AB82BE-FDA4-43CA-B26B-001D39BE47CB}"/>
            </a:ext>
          </a:extLst>
        </xdr:cNvPr>
        <xdr:cNvSpPr/>
      </xdr:nvSpPr>
      <xdr:spPr>
        <a:xfrm>
          <a:off x="15240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129920</xdr:rowOff>
    </xdr:from>
    <xdr:ext cx="762000" cy="259045"/>
    <xdr:sp macro="" textlink="">
      <xdr:nvSpPr>
        <xdr:cNvPr id="395" name="テキスト ボックス 394">
          <a:extLst>
            <a:ext uri="{FF2B5EF4-FFF2-40B4-BE49-F238E27FC236}">
              <a16:creationId xmlns:a16="http://schemas.microsoft.com/office/drawing/2014/main" id="{86D9CD25-3AEB-4FE6-A8BC-B59577D82496}"/>
            </a:ext>
          </a:extLst>
        </xdr:cNvPr>
        <xdr:cNvSpPr txBox="1"/>
      </xdr:nvSpPr>
      <xdr:spPr>
        <a:xfrm>
          <a:off x="14909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105833</xdr:rowOff>
    </xdr:from>
    <xdr:to>
      <xdr:col>68</xdr:col>
      <xdr:colOff>152400</xdr:colOff>
      <xdr:row>42</xdr:row>
      <xdr:rowOff>151795</xdr:rowOff>
    </xdr:to>
    <xdr:cxnSp macro="">
      <xdr:nvCxnSpPr>
        <xdr:cNvPr id="396" name="直線コネクタ 395">
          <a:extLst>
            <a:ext uri="{FF2B5EF4-FFF2-40B4-BE49-F238E27FC236}">
              <a16:creationId xmlns:a16="http://schemas.microsoft.com/office/drawing/2014/main" id="{6B0136D3-C4F9-49B3-A78B-BCAFC10C9B7F}"/>
            </a:ext>
          </a:extLst>
        </xdr:cNvPr>
        <xdr:cNvCxnSpPr/>
      </xdr:nvCxnSpPr>
      <xdr:spPr>
        <a:xfrm flipV="1">
          <a:off x="13512800" y="7306733"/>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89505</xdr:rowOff>
    </xdr:from>
    <xdr:to>
      <xdr:col>68</xdr:col>
      <xdr:colOff>203200</xdr:colOff>
      <xdr:row>43</xdr:row>
      <xdr:rowOff>19655</xdr:rowOff>
    </xdr:to>
    <xdr:sp macro="" textlink="">
      <xdr:nvSpPr>
        <xdr:cNvPr id="397" name="フローチャート: 判断 396">
          <a:extLst>
            <a:ext uri="{FF2B5EF4-FFF2-40B4-BE49-F238E27FC236}">
              <a16:creationId xmlns:a16="http://schemas.microsoft.com/office/drawing/2014/main" id="{41334C7B-0D23-4006-8029-D3FE26640C01}"/>
            </a:ext>
          </a:extLst>
        </xdr:cNvPr>
        <xdr:cNvSpPr/>
      </xdr:nvSpPr>
      <xdr:spPr>
        <a:xfrm>
          <a:off x="143510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4432</xdr:rowOff>
    </xdr:from>
    <xdr:ext cx="762000" cy="259045"/>
    <xdr:sp macro="" textlink="">
      <xdr:nvSpPr>
        <xdr:cNvPr id="398" name="テキスト ボックス 397">
          <a:extLst>
            <a:ext uri="{FF2B5EF4-FFF2-40B4-BE49-F238E27FC236}">
              <a16:creationId xmlns:a16="http://schemas.microsoft.com/office/drawing/2014/main" id="{E14E9D64-89EE-474B-83A9-5EFCC0D8EBB0}"/>
            </a:ext>
          </a:extLst>
        </xdr:cNvPr>
        <xdr:cNvSpPr txBox="1"/>
      </xdr:nvSpPr>
      <xdr:spPr>
        <a:xfrm>
          <a:off x="14020800" y="737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112485</xdr:rowOff>
    </xdr:from>
    <xdr:to>
      <xdr:col>64</xdr:col>
      <xdr:colOff>152400</xdr:colOff>
      <xdr:row>43</xdr:row>
      <xdr:rowOff>42635</xdr:rowOff>
    </xdr:to>
    <xdr:sp macro="" textlink="">
      <xdr:nvSpPr>
        <xdr:cNvPr id="399" name="フローチャート: 判断 398">
          <a:extLst>
            <a:ext uri="{FF2B5EF4-FFF2-40B4-BE49-F238E27FC236}">
              <a16:creationId xmlns:a16="http://schemas.microsoft.com/office/drawing/2014/main" id="{574234E8-F427-4AEB-A036-C3D99A3B398F}"/>
            </a:ext>
          </a:extLst>
        </xdr:cNvPr>
        <xdr:cNvSpPr/>
      </xdr:nvSpPr>
      <xdr:spPr>
        <a:xfrm>
          <a:off x="13462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27412</xdr:rowOff>
    </xdr:from>
    <xdr:ext cx="762000" cy="259045"/>
    <xdr:sp macro="" textlink="">
      <xdr:nvSpPr>
        <xdr:cNvPr id="400" name="テキスト ボックス 399">
          <a:extLst>
            <a:ext uri="{FF2B5EF4-FFF2-40B4-BE49-F238E27FC236}">
              <a16:creationId xmlns:a16="http://schemas.microsoft.com/office/drawing/2014/main" id="{6850B079-5797-4B71-A377-200A32E1F12E}"/>
            </a:ext>
          </a:extLst>
        </xdr:cNvPr>
        <xdr:cNvSpPr txBox="1"/>
      </xdr:nvSpPr>
      <xdr:spPr>
        <a:xfrm>
          <a:off x="13131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32D956AE-5012-422F-927B-E68233E119E8}"/>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8F2C9D46-1116-403D-BD82-A7A262EE083E}"/>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3E934A45-AB39-4DE7-84CE-E7802041F17B}"/>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2CE69E26-0D11-46D2-9BB5-80D794438E76}"/>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BE30183E-792B-4851-A01E-A437DB153B6A}"/>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111578</xdr:rowOff>
    </xdr:from>
    <xdr:to>
      <xdr:col>81</xdr:col>
      <xdr:colOff>95250</xdr:colOff>
      <xdr:row>42</xdr:row>
      <xdr:rowOff>41728</xdr:rowOff>
    </xdr:to>
    <xdr:sp macro="" textlink="">
      <xdr:nvSpPr>
        <xdr:cNvPr id="406" name="楕円 405">
          <a:extLst>
            <a:ext uri="{FF2B5EF4-FFF2-40B4-BE49-F238E27FC236}">
              <a16:creationId xmlns:a16="http://schemas.microsoft.com/office/drawing/2014/main" id="{FE7D9B73-B263-4EFA-A079-89E956690349}"/>
            </a:ext>
          </a:extLst>
        </xdr:cNvPr>
        <xdr:cNvSpPr/>
      </xdr:nvSpPr>
      <xdr:spPr>
        <a:xfrm>
          <a:off x="169672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83655</xdr:rowOff>
    </xdr:from>
    <xdr:ext cx="762000" cy="259045"/>
    <xdr:sp macro="" textlink="">
      <xdr:nvSpPr>
        <xdr:cNvPr id="407" name="公債費負担の状況該当値テキスト">
          <a:extLst>
            <a:ext uri="{FF2B5EF4-FFF2-40B4-BE49-F238E27FC236}">
              <a16:creationId xmlns:a16="http://schemas.microsoft.com/office/drawing/2014/main" id="{C5D6B4D8-0444-4755-94F2-16613DF07165}"/>
            </a:ext>
          </a:extLst>
        </xdr:cNvPr>
        <xdr:cNvSpPr txBox="1"/>
      </xdr:nvSpPr>
      <xdr:spPr>
        <a:xfrm>
          <a:off x="17106900" y="711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134559</xdr:rowOff>
    </xdr:from>
    <xdr:to>
      <xdr:col>77</xdr:col>
      <xdr:colOff>95250</xdr:colOff>
      <xdr:row>42</xdr:row>
      <xdr:rowOff>64709</xdr:rowOff>
    </xdr:to>
    <xdr:sp macro="" textlink="">
      <xdr:nvSpPr>
        <xdr:cNvPr id="408" name="楕円 407">
          <a:extLst>
            <a:ext uri="{FF2B5EF4-FFF2-40B4-BE49-F238E27FC236}">
              <a16:creationId xmlns:a16="http://schemas.microsoft.com/office/drawing/2014/main" id="{0A8F7D1B-E274-4DCD-8113-C680E0674EFD}"/>
            </a:ext>
          </a:extLst>
        </xdr:cNvPr>
        <xdr:cNvSpPr/>
      </xdr:nvSpPr>
      <xdr:spPr>
        <a:xfrm>
          <a:off x="161290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49486</xdr:rowOff>
    </xdr:from>
    <xdr:ext cx="736600" cy="259045"/>
    <xdr:sp macro="" textlink="">
      <xdr:nvSpPr>
        <xdr:cNvPr id="409" name="テキスト ボックス 408">
          <a:extLst>
            <a:ext uri="{FF2B5EF4-FFF2-40B4-BE49-F238E27FC236}">
              <a16:creationId xmlns:a16="http://schemas.microsoft.com/office/drawing/2014/main" id="{B9D7914A-474C-4373-8B8C-CC846B19EEB0}"/>
            </a:ext>
          </a:extLst>
        </xdr:cNvPr>
        <xdr:cNvSpPr txBox="1"/>
      </xdr:nvSpPr>
      <xdr:spPr>
        <a:xfrm>
          <a:off x="15798800" y="7250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157541</xdr:rowOff>
    </xdr:from>
    <xdr:to>
      <xdr:col>73</xdr:col>
      <xdr:colOff>44450</xdr:colOff>
      <xdr:row>42</xdr:row>
      <xdr:rowOff>87691</xdr:rowOff>
    </xdr:to>
    <xdr:sp macro="" textlink="">
      <xdr:nvSpPr>
        <xdr:cNvPr id="410" name="楕円 409">
          <a:extLst>
            <a:ext uri="{FF2B5EF4-FFF2-40B4-BE49-F238E27FC236}">
              <a16:creationId xmlns:a16="http://schemas.microsoft.com/office/drawing/2014/main" id="{B7D48D0D-98BF-45F7-B3F1-3A62E690186D}"/>
            </a:ext>
          </a:extLst>
        </xdr:cNvPr>
        <xdr:cNvSpPr/>
      </xdr:nvSpPr>
      <xdr:spPr>
        <a:xfrm>
          <a:off x="152400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97868</xdr:rowOff>
    </xdr:from>
    <xdr:ext cx="762000" cy="259045"/>
    <xdr:sp macro="" textlink="">
      <xdr:nvSpPr>
        <xdr:cNvPr id="411" name="テキスト ボックス 410">
          <a:extLst>
            <a:ext uri="{FF2B5EF4-FFF2-40B4-BE49-F238E27FC236}">
              <a16:creationId xmlns:a16="http://schemas.microsoft.com/office/drawing/2014/main" id="{907D4460-C86B-4FA6-BC46-08FEB06FBA00}"/>
            </a:ext>
          </a:extLst>
        </xdr:cNvPr>
        <xdr:cNvSpPr txBox="1"/>
      </xdr:nvSpPr>
      <xdr:spPr>
        <a:xfrm>
          <a:off x="14909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55033</xdr:rowOff>
    </xdr:from>
    <xdr:to>
      <xdr:col>68</xdr:col>
      <xdr:colOff>203200</xdr:colOff>
      <xdr:row>42</xdr:row>
      <xdr:rowOff>156633</xdr:rowOff>
    </xdr:to>
    <xdr:sp macro="" textlink="">
      <xdr:nvSpPr>
        <xdr:cNvPr id="412" name="楕円 411">
          <a:extLst>
            <a:ext uri="{FF2B5EF4-FFF2-40B4-BE49-F238E27FC236}">
              <a16:creationId xmlns:a16="http://schemas.microsoft.com/office/drawing/2014/main" id="{ED41C906-412B-4D94-A10B-78623B116B72}"/>
            </a:ext>
          </a:extLst>
        </xdr:cNvPr>
        <xdr:cNvSpPr/>
      </xdr:nvSpPr>
      <xdr:spPr>
        <a:xfrm>
          <a:off x="14351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166810</xdr:rowOff>
    </xdr:from>
    <xdr:ext cx="762000" cy="259045"/>
    <xdr:sp macro="" textlink="">
      <xdr:nvSpPr>
        <xdr:cNvPr id="413" name="テキスト ボックス 412">
          <a:extLst>
            <a:ext uri="{FF2B5EF4-FFF2-40B4-BE49-F238E27FC236}">
              <a16:creationId xmlns:a16="http://schemas.microsoft.com/office/drawing/2014/main" id="{B9A17024-FACE-4890-9B5C-70BD03286A20}"/>
            </a:ext>
          </a:extLst>
        </xdr:cNvPr>
        <xdr:cNvSpPr txBox="1"/>
      </xdr:nvSpPr>
      <xdr:spPr>
        <a:xfrm>
          <a:off x="14020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100995</xdr:rowOff>
    </xdr:from>
    <xdr:to>
      <xdr:col>64</xdr:col>
      <xdr:colOff>152400</xdr:colOff>
      <xdr:row>43</xdr:row>
      <xdr:rowOff>31145</xdr:rowOff>
    </xdr:to>
    <xdr:sp macro="" textlink="">
      <xdr:nvSpPr>
        <xdr:cNvPr id="414" name="楕円 413">
          <a:extLst>
            <a:ext uri="{FF2B5EF4-FFF2-40B4-BE49-F238E27FC236}">
              <a16:creationId xmlns:a16="http://schemas.microsoft.com/office/drawing/2014/main" id="{0EC161D7-5B8B-4215-9A11-10E4DE748D59}"/>
            </a:ext>
          </a:extLst>
        </xdr:cNvPr>
        <xdr:cNvSpPr/>
      </xdr:nvSpPr>
      <xdr:spPr>
        <a:xfrm>
          <a:off x="134620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41322</xdr:rowOff>
    </xdr:from>
    <xdr:ext cx="762000" cy="259045"/>
    <xdr:sp macro="" textlink="">
      <xdr:nvSpPr>
        <xdr:cNvPr id="415" name="テキスト ボックス 414">
          <a:extLst>
            <a:ext uri="{FF2B5EF4-FFF2-40B4-BE49-F238E27FC236}">
              <a16:creationId xmlns:a16="http://schemas.microsoft.com/office/drawing/2014/main" id="{3F45C199-5400-4ABF-AC64-181338260C6E}"/>
            </a:ext>
          </a:extLst>
        </xdr:cNvPr>
        <xdr:cNvSpPr txBox="1"/>
      </xdr:nvSpPr>
      <xdr:spPr>
        <a:xfrm>
          <a:off x="13131800" y="707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CFFB6CBF-A508-460C-AA25-C094BBC070AA}"/>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742B0D29-F838-4066-B2E0-EE0C4227AFF4}"/>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3FB28EF5-9CA2-4807-8783-9522E18EA41E}"/>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255D6DB1-6902-42C3-8BB4-58FBC7DB8E0F}"/>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91975644-5473-4CA1-B86C-89A82B1BE731}"/>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7CD2AC85-B498-4A6E-B17A-665A5594745D}"/>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43903F30-70CC-4828-948B-192364DBBBBD}"/>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E2E7886F-99EC-442C-AE45-4118D6FEE26F}"/>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4D7E7116-88DA-408E-92BC-470C93E289E5}"/>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1B95A486-E6C8-446F-9639-040914A53C8A}"/>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F951ADA5-5915-4BCE-BC7B-99EAA621BF83}"/>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BFEB5180-5434-4914-966E-03F2972D9C58}"/>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44D9D843-620E-40C5-A13C-C21FD4C926EA}"/>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将来負担比率については、</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年度では△</a:t>
          </a:r>
          <a:r>
            <a:rPr kumimoji="1" lang="en-US" altLang="ja-JP" sz="1300">
              <a:latin typeface="ＭＳ Ｐゴシック" panose="020B0600070205080204" pitchFamily="50" charset="-128"/>
              <a:ea typeface="ＭＳ Ｐゴシック" panose="020B0600070205080204" pitchFamily="50" charset="-128"/>
            </a:rPr>
            <a:t>7.6</a:t>
          </a:r>
          <a:r>
            <a:rPr kumimoji="1" lang="ja-JP" altLang="en-US" sz="1300">
              <a:latin typeface="ＭＳ Ｐゴシック" panose="020B0600070205080204" pitchFamily="50" charset="-128"/>
              <a:ea typeface="ＭＳ Ｐゴシック" panose="020B0600070205080204" pitchFamily="50" charset="-128"/>
            </a:rPr>
            <a:t>となっていたが、</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11.1</a:t>
          </a:r>
          <a:r>
            <a:rPr kumimoji="1" lang="ja-JP" altLang="en-US" sz="1300">
              <a:latin typeface="ＭＳ Ｐゴシック" panose="020B0600070205080204" pitchFamily="50" charset="-128"/>
              <a:ea typeface="ＭＳ Ｐゴシック" panose="020B0600070205080204" pitchFamily="50" charset="-128"/>
            </a:rPr>
            <a:t>となり、</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ポイントの減少となった。主な要因は、将来負担額を構成する地方債残高、債務負担行為残高、組合負担等見込額及び退職手当負担見込額が対前年度比で減少した。</a:t>
          </a:r>
        </a:p>
        <a:p>
          <a:r>
            <a:rPr kumimoji="1" lang="ja-JP" altLang="en-US" sz="1300">
              <a:latin typeface="ＭＳ Ｐゴシック" panose="020B0600070205080204" pitchFamily="50" charset="-128"/>
              <a:ea typeface="ＭＳ Ｐゴシック" panose="020B0600070205080204" pitchFamily="50" charset="-128"/>
            </a:rPr>
            <a:t>本市においては、合併により公共施設等が多いことから、老朽化施設の更新及び改修等が必要となる施設が多く見込まれるなど、今後も多大な需要が見込まれるため、インフラ及び公共施設の維持管理コストも十分に把握し、財政の健全化に努める。</a:t>
          </a: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67232B37-52B0-4A05-AE4C-B6912B2146D8}"/>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11881889-823B-45C7-B4A9-0EAD92CF8C7D}"/>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71187041-D0FE-4698-8AC1-27BCE69BFBEE}"/>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a:extLst>
            <a:ext uri="{FF2B5EF4-FFF2-40B4-BE49-F238E27FC236}">
              <a16:creationId xmlns:a16="http://schemas.microsoft.com/office/drawing/2014/main" id="{41F5CFAA-988B-4546-B099-2BA817803D77}"/>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a:extLst>
            <a:ext uri="{FF2B5EF4-FFF2-40B4-BE49-F238E27FC236}">
              <a16:creationId xmlns:a16="http://schemas.microsoft.com/office/drawing/2014/main" id="{EAB10ADE-6833-4D0A-A1BA-F9E0FB4540A6}"/>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a:extLst>
            <a:ext uri="{FF2B5EF4-FFF2-40B4-BE49-F238E27FC236}">
              <a16:creationId xmlns:a16="http://schemas.microsoft.com/office/drawing/2014/main" id="{610227D3-5209-4516-B9C0-51BB05DA11CE}"/>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a:extLst>
            <a:ext uri="{FF2B5EF4-FFF2-40B4-BE49-F238E27FC236}">
              <a16:creationId xmlns:a16="http://schemas.microsoft.com/office/drawing/2014/main" id="{D1204D91-8321-40AE-A641-E509A80A25BC}"/>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a:extLst>
            <a:ext uri="{FF2B5EF4-FFF2-40B4-BE49-F238E27FC236}">
              <a16:creationId xmlns:a16="http://schemas.microsoft.com/office/drawing/2014/main" id="{5BE90730-BFB3-4FA9-B3BC-D754DC1DA70C}"/>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a:extLst>
            <a:ext uri="{FF2B5EF4-FFF2-40B4-BE49-F238E27FC236}">
              <a16:creationId xmlns:a16="http://schemas.microsoft.com/office/drawing/2014/main" id="{9BCF2EAC-216C-4661-B6CA-271452440993}"/>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a:extLst>
            <a:ext uri="{FF2B5EF4-FFF2-40B4-BE49-F238E27FC236}">
              <a16:creationId xmlns:a16="http://schemas.microsoft.com/office/drawing/2014/main" id="{32C0B79B-EC6D-49B4-84EE-841FF3C7EC09}"/>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a:extLst>
            <a:ext uri="{FF2B5EF4-FFF2-40B4-BE49-F238E27FC236}">
              <a16:creationId xmlns:a16="http://schemas.microsoft.com/office/drawing/2014/main" id="{CA18ACB4-37C0-4F70-A8A4-32AFF29881EF}"/>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a:extLst>
            <a:ext uri="{FF2B5EF4-FFF2-40B4-BE49-F238E27FC236}">
              <a16:creationId xmlns:a16="http://schemas.microsoft.com/office/drawing/2014/main" id="{5ED05A3D-5D8F-42F4-99A9-9CAD28CED58B}"/>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a:extLst>
            <a:ext uri="{FF2B5EF4-FFF2-40B4-BE49-F238E27FC236}">
              <a16:creationId xmlns:a16="http://schemas.microsoft.com/office/drawing/2014/main" id="{C419FB99-7287-4BFB-9158-3E6155FFE298}"/>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a:extLst>
            <a:ext uri="{FF2B5EF4-FFF2-40B4-BE49-F238E27FC236}">
              <a16:creationId xmlns:a16="http://schemas.microsoft.com/office/drawing/2014/main" id="{50919F86-8386-47C8-9F8D-BAEA63E873B1}"/>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a:extLst>
            <a:ext uri="{FF2B5EF4-FFF2-40B4-BE49-F238E27FC236}">
              <a16:creationId xmlns:a16="http://schemas.microsoft.com/office/drawing/2014/main" id="{43EFD186-4632-42A6-BF3A-06D7E4320993}"/>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8239C24A-F6B5-4D8F-B848-B6EB76EEBC1D}"/>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469190C5-57F8-493A-BEDB-7ECC0ADFC6F1}"/>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94252</xdr:rowOff>
    </xdr:to>
    <xdr:cxnSp macro="">
      <xdr:nvCxnSpPr>
        <xdr:cNvPr id="446" name="直線コネクタ 445">
          <a:extLst>
            <a:ext uri="{FF2B5EF4-FFF2-40B4-BE49-F238E27FC236}">
              <a16:creationId xmlns:a16="http://schemas.microsoft.com/office/drawing/2014/main" id="{ABFF17D3-E6D2-4EE6-8693-FBFB792E7FB4}"/>
            </a:ext>
          </a:extLst>
        </xdr:cNvPr>
        <xdr:cNvCxnSpPr/>
      </xdr:nvCxnSpPr>
      <xdr:spPr>
        <a:xfrm flipV="1">
          <a:off x="17018000" y="2313214"/>
          <a:ext cx="0" cy="1552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66329</xdr:rowOff>
    </xdr:from>
    <xdr:ext cx="762000" cy="259045"/>
    <xdr:sp macro="" textlink="">
      <xdr:nvSpPr>
        <xdr:cNvPr id="447" name="将来負担の状況最小値テキスト">
          <a:extLst>
            <a:ext uri="{FF2B5EF4-FFF2-40B4-BE49-F238E27FC236}">
              <a16:creationId xmlns:a16="http://schemas.microsoft.com/office/drawing/2014/main" id="{750EB3DD-9F36-4E07-82B4-3287E61219CB}"/>
            </a:ext>
          </a:extLst>
        </xdr:cNvPr>
        <xdr:cNvSpPr txBox="1"/>
      </xdr:nvSpPr>
      <xdr:spPr>
        <a:xfrm>
          <a:off x="17106900" y="383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94252</xdr:rowOff>
    </xdr:from>
    <xdr:to>
      <xdr:col>81</xdr:col>
      <xdr:colOff>133350</xdr:colOff>
      <xdr:row>22</xdr:row>
      <xdr:rowOff>94252</xdr:rowOff>
    </xdr:to>
    <xdr:cxnSp macro="">
      <xdr:nvCxnSpPr>
        <xdr:cNvPr id="448" name="直線コネクタ 447">
          <a:extLst>
            <a:ext uri="{FF2B5EF4-FFF2-40B4-BE49-F238E27FC236}">
              <a16:creationId xmlns:a16="http://schemas.microsoft.com/office/drawing/2014/main" id="{EC173A98-AB6A-4CAB-8441-AB83FE969E92}"/>
            </a:ext>
          </a:extLst>
        </xdr:cNvPr>
        <xdr:cNvCxnSpPr/>
      </xdr:nvCxnSpPr>
      <xdr:spPr>
        <a:xfrm>
          <a:off x="16929100" y="386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9" name="将来負担の状況最大値テキスト">
          <a:extLst>
            <a:ext uri="{FF2B5EF4-FFF2-40B4-BE49-F238E27FC236}">
              <a16:creationId xmlns:a16="http://schemas.microsoft.com/office/drawing/2014/main" id="{7E508032-3D44-4352-B819-A8C93FC7A086}"/>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a:extLst>
            <a:ext uri="{FF2B5EF4-FFF2-40B4-BE49-F238E27FC236}">
              <a16:creationId xmlns:a16="http://schemas.microsoft.com/office/drawing/2014/main" id="{B44E4C04-0AA3-414B-82F4-5D615F5399CF}"/>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51" name="将来負担の状況平均値テキスト">
          <a:extLst>
            <a:ext uri="{FF2B5EF4-FFF2-40B4-BE49-F238E27FC236}">
              <a16:creationId xmlns:a16="http://schemas.microsoft.com/office/drawing/2014/main" id="{74A2BAED-F66F-4DE0-A208-41160E6FA46D}"/>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2" name="フローチャート: 判断 451">
          <a:extLst>
            <a:ext uri="{FF2B5EF4-FFF2-40B4-BE49-F238E27FC236}">
              <a16:creationId xmlns:a16="http://schemas.microsoft.com/office/drawing/2014/main" id="{C435CC29-B2EE-483A-BB9E-C9838813E045}"/>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53" name="フローチャート: 判断 452">
          <a:extLst>
            <a:ext uri="{FF2B5EF4-FFF2-40B4-BE49-F238E27FC236}">
              <a16:creationId xmlns:a16="http://schemas.microsoft.com/office/drawing/2014/main" id="{19726E64-20FC-479A-BAAA-4E7DC1C8CF15}"/>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54" name="テキスト ボックス 453">
          <a:extLst>
            <a:ext uri="{FF2B5EF4-FFF2-40B4-BE49-F238E27FC236}">
              <a16:creationId xmlns:a16="http://schemas.microsoft.com/office/drawing/2014/main" id="{DB6E0136-0D3B-4A78-938D-E9E8E3EA3863}"/>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156119</xdr:rowOff>
    </xdr:from>
    <xdr:to>
      <xdr:col>73</xdr:col>
      <xdr:colOff>44450</xdr:colOff>
      <xdr:row>18</xdr:row>
      <xdr:rowOff>86269</xdr:rowOff>
    </xdr:to>
    <xdr:sp macro="" textlink="">
      <xdr:nvSpPr>
        <xdr:cNvPr id="455" name="フローチャート: 判断 454">
          <a:extLst>
            <a:ext uri="{FF2B5EF4-FFF2-40B4-BE49-F238E27FC236}">
              <a16:creationId xmlns:a16="http://schemas.microsoft.com/office/drawing/2014/main" id="{C0063358-E0F1-4C24-A3BF-69BF5D01DC2F}"/>
            </a:ext>
          </a:extLst>
        </xdr:cNvPr>
        <xdr:cNvSpPr/>
      </xdr:nvSpPr>
      <xdr:spPr>
        <a:xfrm>
          <a:off x="15240000" y="307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96446</xdr:rowOff>
    </xdr:from>
    <xdr:ext cx="762000" cy="259045"/>
    <xdr:sp macro="" textlink="">
      <xdr:nvSpPr>
        <xdr:cNvPr id="456" name="テキスト ボックス 455">
          <a:extLst>
            <a:ext uri="{FF2B5EF4-FFF2-40B4-BE49-F238E27FC236}">
              <a16:creationId xmlns:a16="http://schemas.microsoft.com/office/drawing/2014/main" id="{0972ECD0-2D30-40FE-8026-848438A6EB8A}"/>
            </a:ext>
          </a:extLst>
        </xdr:cNvPr>
        <xdr:cNvSpPr txBox="1"/>
      </xdr:nvSpPr>
      <xdr:spPr>
        <a:xfrm>
          <a:off x="14909800" y="2839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29482</xdr:rowOff>
    </xdr:from>
    <xdr:to>
      <xdr:col>68</xdr:col>
      <xdr:colOff>203200</xdr:colOff>
      <xdr:row>18</xdr:row>
      <xdr:rowOff>131082</xdr:rowOff>
    </xdr:to>
    <xdr:sp macro="" textlink="">
      <xdr:nvSpPr>
        <xdr:cNvPr id="457" name="フローチャート: 判断 456">
          <a:extLst>
            <a:ext uri="{FF2B5EF4-FFF2-40B4-BE49-F238E27FC236}">
              <a16:creationId xmlns:a16="http://schemas.microsoft.com/office/drawing/2014/main" id="{A68AA865-A174-4932-AB46-8525D22374F3}"/>
            </a:ext>
          </a:extLst>
        </xdr:cNvPr>
        <xdr:cNvSpPr/>
      </xdr:nvSpPr>
      <xdr:spPr>
        <a:xfrm>
          <a:off x="14351000" y="311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115859</xdr:rowOff>
    </xdr:from>
    <xdr:ext cx="762000" cy="259045"/>
    <xdr:sp macro="" textlink="">
      <xdr:nvSpPr>
        <xdr:cNvPr id="458" name="テキスト ボックス 457">
          <a:extLst>
            <a:ext uri="{FF2B5EF4-FFF2-40B4-BE49-F238E27FC236}">
              <a16:creationId xmlns:a16="http://schemas.microsoft.com/office/drawing/2014/main" id="{02FE1B1A-8B05-410F-B73A-757B9965026D}"/>
            </a:ext>
          </a:extLst>
        </xdr:cNvPr>
        <xdr:cNvSpPr txBox="1"/>
      </xdr:nvSpPr>
      <xdr:spPr>
        <a:xfrm>
          <a:off x="14020800" y="3201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161290</xdr:rowOff>
    </xdr:from>
    <xdr:to>
      <xdr:col>64</xdr:col>
      <xdr:colOff>152400</xdr:colOff>
      <xdr:row>18</xdr:row>
      <xdr:rowOff>91440</xdr:rowOff>
    </xdr:to>
    <xdr:sp macro="" textlink="">
      <xdr:nvSpPr>
        <xdr:cNvPr id="459" name="フローチャート: 判断 458">
          <a:extLst>
            <a:ext uri="{FF2B5EF4-FFF2-40B4-BE49-F238E27FC236}">
              <a16:creationId xmlns:a16="http://schemas.microsoft.com/office/drawing/2014/main" id="{26F3FECE-313B-4EED-9E99-8C0D800BC633}"/>
            </a:ext>
          </a:extLst>
        </xdr:cNvPr>
        <xdr:cNvSpPr/>
      </xdr:nvSpPr>
      <xdr:spPr>
        <a:xfrm>
          <a:off x="13462000" y="307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101617</xdr:rowOff>
    </xdr:from>
    <xdr:ext cx="762000" cy="259045"/>
    <xdr:sp macro="" textlink="">
      <xdr:nvSpPr>
        <xdr:cNvPr id="460" name="テキスト ボックス 459">
          <a:extLst>
            <a:ext uri="{FF2B5EF4-FFF2-40B4-BE49-F238E27FC236}">
              <a16:creationId xmlns:a16="http://schemas.microsoft.com/office/drawing/2014/main" id="{94890E12-5F51-4023-A56A-7E0357DE34D3}"/>
            </a:ext>
          </a:extLst>
        </xdr:cNvPr>
        <xdr:cNvSpPr txBox="1"/>
      </xdr:nvSpPr>
      <xdr:spPr>
        <a:xfrm>
          <a:off x="13131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F381750-3359-473D-9942-39B35ADC628D}"/>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30FEB81A-3DAB-4045-8190-5649CFA26ADA}"/>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5F807C2D-816C-4464-8A1A-C1065DB7C5C3}"/>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769681A8-7E4B-48D5-B4E6-23F990C10E73}"/>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F4EA8607-3BA1-418B-94A3-F1853957BED6}"/>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47353</xdr:rowOff>
    </xdr:from>
    <xdr:to>
      <xdr:col>68</xdr:col>
      <xdr:colOff>203200</xdr:colOff>
      <xdr:row>13</xdr:row>
      <xdr:rowOff>148953</xdr:rowOff>
    </xdr:to>
    <xdr:sp macro="" textlink="">
      <xdr:nvSpPr>
        <xdr:cNvPr id="466" name="楕円 465">
          <a:extLst>
            <a:ext uri="{FF2B5EF4-FFF2-40B4-BE49-F238E27FC236}">
              <a16:creationId xmlns:a16="http://schemas.microsoft.com/office/drawing/2014/main" id="{B336D98A-FA18-4492-85ED-FBF796369F22}"/>
            </a:ext>
          </a:extLst>
        </xdr:cNvPr>
        <xdr:cNvSpPr/>
      </xdr:nvSpPr>
      <xdr:spPr>
        <a:xfrm>
          <a:off x="14351000" y="227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159130</xdr:rowOff>
    </xdr:from>
    <xdr:ext cx="762000" cy="259045"/>
    <xdr:sp macro="" textlink="">
      <xdr:nvSpPr>
        <xdr:cNvPr id="467" name="テキスト ボックス 466">
          <a:extLst>
            <a:ext uri="{FF2B5EF4-FFF2-40B4-BE49-F238E27FC236}">
              <a16:creationId xmlns:a16="http://schemas.microsoft.com/office/drawing/2014/main" id="{D04AF08E-D13E-441C-BE8A-E15BAFC6BC2D}"/>
            </a:ext>
          </a:extLst>
        </xdr:cNvPr>
        <xdr:cNvSpPr txBox="1"/>
      </xdr:nvSpPr>
      <xdr:spPr>
        <a:xfrm>
          <a:off x="14020800" y="2045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沖縄県うるま市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125,973
124,516
87.02
76,045,763
72,086,687
3,451,211
30,228,819
45,976,493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対前年比で</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ポイントの増となり、類似団体および全国平均を下回っている。</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２年度より導入された会計年度任用職員制度を踏まえ、「第３次うるま市定員適正化計画」（</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５～</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７年度）の方針のもと、将来にわたり安定的・継続的に適切な行政サービスを提供できるよう、組織体制や事務事業の見直し、人材の育成と意識改革、民間能力の積極的活用等に取り組み、行政運営の効率化と適切な定員管理を推進し、人件費の適正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24130</xdr:rowOff>
    </xdr:from>
    <xdr:to>
      <xdr:col>24</xdr:col>
      <xdr:colOff>25400</xdr:colOff>
      <xdr:row>41</xdr:row>
      <xdr:rowOff>124714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81980"/>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110507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2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24130</xdr:rowOff>
    </xdr:from>
    <xdr:to>
      <xdr:col>24</xdr:col>
      <xdr:colOff>114300</xdr:colOff>
      <xdr:row>33</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81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106426</xdr:rowOff>
    </xdr:from>
    <xdr:to>
      <xdr:col>24</xdr:col>
      <xdr:colOff>25400</xdr:colOff>
      <xdr:row>37</xdr:row>
      <xdr:rowOff>161290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5007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119143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4627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147066</xdr:rowOff>
    </xdr:from>
    <xdr:to>
      <xdr:col>24</xdr:col>
      <xdr:colOff>76200</xdr:colOff>
      <xdr:row>38</xdr:row>
      <xdr:rowOff>77215</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106426</xdr:rowOff>
    </xdr:from>
    <xdr:to>
      <xdr:col>19</xdr:col>
      <xdr:colOff>187325</xdr:colOff>
      <xdr:row>38</xdr:row>
      <xdr:rowOff>35560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5007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110490</xdr:rowOff>
    </xdr:from>
    <xdr:to>
      <xdr:col>20</xdr:col>
      <xdr:colOff>38100</xdr:colOff>
      <xdr:row>38</xdr:row>
      <xdr:rowOff>40640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25417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5842</xdr:rowOff>
    </xdr:from>
    <xdr:to>
      <xdr:col>15</xdr:col>
      <xdr:colOff>98425</xdr:colOff>
      <xdr:row>38</xdr:row>
      <xdr:rowOff>35560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49492"/>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156210</xdr:rowOff>
    </xdr:from>
    <xdr:to>
      <xdr:col>15</xdr:col>
      <xdr:colOff>149225</xdr:colOff>
      <xdr:row>38</xdr:row>
      <xdr:rowOff>86360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96537</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140716</xdr:rowOff>
    </xdr:from>
    <xdr:to>
      <xdr:col>11</xdr:col>
      <xdr:colOff>9525</xdr:colOff>
      <xdr:row>37</xdr:row>
      <xdr:rowOff>5842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129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19050</xdr:rowOff>
    </xdr:from>
    <xdr:to>
      <xdr:col>11</xdr:col>
      <xdr:colOff>60325</xdr:colOff>
      <xdr:row>37</xdr:row>
      <xdr:rowOff>120650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9906</xdr:rowOff>
    </xdr:from>
    <xdr:to>
      <xdr:col>6</xdr:col>
      <xdr:colOff>171450</xdr:colOff>
      <xdr:row>37</xdr:row>
      <xdr:rowOff>111506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96283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110490</xdr:rowOff>
    </xdr:from>
    <xdr:to>
      <xdr:col>24</xdr:col>
      <xdr:colOff>76200</xdr:colOff>
      <xdr:row>38</xdr:row>
      <xdr:rowOff>40640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127017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29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55626</xdr:rowOff>
    </xdr:from>
    <xdr:to>
      <xdr:col>20</xdr:col>
      <xdr:colOff>38100</xdr:colOff>
      <xdr:row>37</xdr:row>
      <xdr:rowOff>157226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167403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168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156210</xdr:rowOff>
    </xdr:from>
    <xdr:to>
      <xdr:col>15</xdr:col>
      <xdr:colOff>149225</xdr:colOff>
      <xdr:row>38</xdr:row>
      <xdr:rowOff>86360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71137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126492</xdr:rowOff>
    </xdr:from>
    <xdr:to>
      <xdr:col>11</xdr:col>
      <xdr:colOff>60325</xdr:colOff>
      <xdr:row>37</xdr:row>
      <xdr:rowOff>56642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物件費については、対前年度比で</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ポイントの増となり、類似団体平均と比較すると</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ポイント低くなっている。</a:t>
          </a:r>
        </a:p>
        <a:p>
          <a:r>
            <a:rPr kumimoji="1" lang="ja-JP" altLang="en-US" sz="1300">
              <a:latin typeface="ＭＳ Ｐゴシック" panose="020B0600070205080204" pitchFamily="50" charset="-128"/>
              <a:ea typeface="ＭＳ Ｐゴシック" panose="020B0600070205080204" pitchFamily="50" charset="-128"/>
            </a:rPr>
            <a:t>　物件費の中では委託費の割合が大きく、特に施設維持管理委託料や指定管理委託料が際立っている。今後、施設の経年劣化等に伴う経費の増加も見込まれることから、公共施設総合管理計画の着実な推進を図るとともに、経費節減・事務事業の効率化等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26307</xdr:rowOff>
    </xdr:from>
    <xdr:to>
      <xdr:col>82</xdr:col>
      <xdr:colOff>107950</xdr:colOff>
      <xdr:row>22</xdr:row>
      <xdr:rowOff>72572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55157"/>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112684</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26307</xdr:rowOff>
    </xdr:from>
    <xdr:to>
      <xdr:col>82</xdr:col>
      <xdr:colOff>196850</xdr:colOff>
      <xdr:row>13</xdr:row>
      <xdr:rowOff>26307</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118836</xdr:rowOff>
    </xdr:from>
    <xdr:to>
      <xdr:col>82</xdr:col>
      <xdr:colOff>107950</xdr:colOff>
      <xdr:row>16</xdr:row>
      <xdr:rowOff>1814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690586"/>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34670</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94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118836</xdr:rowOff>
    </xdr:from>
    <xdr:to>
      <xdr:col>78</xdr:col>
      <xdr:colOff>69850</xdr:colOff>
      <xdr:row>15</xdr:row>
      <xdr:rowOff>140607</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6905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114300</xdr:rowOff>
    </xdr:from>
    <xdr:to>
      <xdr:col>78</xdr:col>
      <xdr:colOff>120650</xdr:colOff>
      <xdr:row>17</xdr:row>
      <xdr:rowOff>44450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140607</xdr:rowOff>
    </xdr:from>
    <xdr:to>
      <xdr:col>73</xdr:col>
      <xdr:colOff>180975</xdr:colOff>
      <xdr:row>16</xdr:row>
      <xdr:rowOff>121557</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712357"/>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155121</xdr:rowOff>
    </xdr:from>
    <xdr:to>
      <xdr:col>74</xdr:col>
      <xdr:colOff>31750</xdr:colOff>
      <xdr:row>16</xdr:row>
      <xdr:rowOff>85271</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70048</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1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121557</xdr:rowOff>
    </xdr:from>
    <xdr:to>
      <xdr:col>69</xdr:col>
      <xdr:colOff>92075</xdr:colOff>
      <xdr:row>16</xdr:row>
      <xdr:rowOff>143329</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8647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48986</xdr:rowOff>
    </xdr:from>
    <xdr:to>
      <xdr:col>69</xdr:col>
      <xdr:colOff>142875</xdr:colOff>
      <xdr:row>16</xdr:row>
      <xdr:rowOff>150586</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160763</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16329</xdr:rowOff>
    </xdr:from>
    <xdr:to>
      <xdr:col>65</xdr:col>
      <xdr:colOff>53975</xdr:colOff>
      <xdr:row>16</xdr:row>
      <xdr:rowOff>117929</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128106</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122464</xdr:rowOff>
    </xdr:from>
    <xdr:to>
      <xdr:col>82</xdr:col>
      <xdr:colOff>158750</xdr:colOff>
      <xdr:row>16</xdr:row>
      <xdr:rowOff>52614</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138991</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68036</xdr:rowOff>
    </xdr:from>
    <xdr:to>
      <xdr:col>78</xdr:col>
      <xdr:colOff>120650</xdr:colOff>
      <xdr:row>15</xdr:row>
      <xdr:rowOff>169636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8363</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408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89807</xdr:rowOff>
    </xdr:from>
    <xdr:to>
      <xdr:col>74</xdr:col>
      <xdr:colOff>31750</xdr:colOff>
      <xdr:row>16</xdr:row>
      <xdr:rowOff>19957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30134</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70757</xdr:rowOff>
    </xdr:from>
    <xdr:to>
      <xdr:col>69</xdr:col>
      <xdr:colOff>142875</xdr:colOff>
      <xdr:row>17</xdr:row>
      <xdr:rowOff>907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157134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92529</xdr:rowOff>
    </xdr:from>
    <xdr:to>
      <xdr:col>65</xdr:col>
      <xdr:colOff>53975</xdr:colOff>
      <xdr:row>17</xdr:row>
      <xdr:rowOff>22679</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7456</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対前年度比で</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ポイント増となり、全国平均および類似団体平均に比べ高い状況となっている。</a:t>
          </a:r>
        </a:p>
        <a:p>
          <a:r>
            <a:rPr kumimoji="1" lang="ja-JP" altLang="en-US" sz="1300">
              <a:latin typeface="ＭＳ Ｐゴシック" panose="020B0600070205080204" pitchFamily="50" charset="-128"/>
              <a:ea typeface="ＭＳ Ｐゴシック" panose="020B0600070205080204" pitchFamily="50" charset="-128"/>
            </a:rPr>
            <a:t>　本市においては、生活保護扶助費や障害者自立支援給付費、法人保育所運営費等に占める割合が大きく、今後も、幼児教育・保育の無償化、少子高齢化に伴う社会保障経費が増加するものと見込まれるため、適正な制度運営に取り組み経常的な管理経費の節減等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92710</xdr:rowOff>
    </xdr:from>
    <xdr:to>
      <xdr:col>24</xdr:col>
      <xdr:colOff>25400</xdr:colOff>
      <xdr:row>61</xdr:row>
      <xdr:rowOff>115570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7956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7637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92710</xdr:rowOff>
    </xdr:from>
    <xdr:to>
      <xdr:col>24</xdr:col>
      <xdr:colOff>114300</xdr:colOff>
      <xdr:row>53</xdr:row>
      <xdr:rowOff>92710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1270</xdr:rowOff>
    </xdr:from>
    <xdr:to>
      <xdr:col>24</xdr:col>
      <xdr:colOff>25400</xdr:colOff>
      <xdr:row>59</xdr:row>
      <xdr:rowOff>161290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1011682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146067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75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129540</xdr:rowOff>
    </xdr:from>
    <xdr:to>
      <xdr:col>24</xdr:col>
      <xdr:colOff>76200</xdr:colOff>
      <xdr:row>57</xdr:row>
      <xdr:rowOff>59690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1270</xdr:rowOff>
    </xdr:from>
    <xdr:to>
      <xdr:col>19</xdr:col>
      <xdr:colOff>187325</xdr:colOff>
      <xdr:row>59</xdr:row>
      <xdr:rowOff>115570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101168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91440</xdr:rowOff>
    </xdr:from>
    <xdr:to>
      <xdr:col>20</xdr:col>
      <xdr:colOff>38100</xdr:colOff>
      <xdr:row>57</xdr:row>
      <xdr:rowOff>21590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31767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39370</xdr:rowOff>
    </xdr:from>
    <xdr:to>
      <xdr:col>15</xdr:col>
      <xdr:colOff>98425</xdr:colOff>
      <xdr:row>59</xdr:row>
      <xdr:rowOff>115570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101549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39370</xdr:rowOff>
    </xdr:from>
    <xdr:to>
      <xdr:col>11</xdr:col>
      <xdr:colOff>9525</xdr:colOff>
      <xdr:row>59</xdr:row>
      <xdr:rowOff>54610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101549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137160</xdr:rowOff>
    </xdr:from>
    <xdr:to>
      <xdr:col>11</xdr:col>
      <xdr:colOff>60325</xdr:colOff>
      <xdr:row>57</xdr:row>
      <xdr:rowOff>67310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77487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68580</xdr:rowOff>
    </xdr:from>
    <xdr:to>
      <xdr:col>6</xdr:col>
      <xdr:colOff>171450</xdr:colOff>
      <xdr:row>56</xdr:row>
      <xdr:rowOff>170180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8907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110490</xdr:rowOff>
    </xdr:from>
    <xdr:to>
      <xdr:col>24</xdr:col>
      <xdr:colOff>76200</xdr:colOff>
      <xdr:row>60</xdr:row>
      <xdr:rowOff>40640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82567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121920</xdr:rowOff>
    </xdr:from>
    <xdr:to>
      <xdr:col>20</xdr:col>
      <xdr:colOff>38100</xdr:colOff>
      <xdr:row>59</xdr:row>
      <xdr:rowOff>52070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36847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15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64770</xdr:rowOff>
    </xdr:from>
    <xdr:to>
      <xdr:col>15</xdr:col>
      <xdr:colOff>149225</xdr:colOff>
      <xdr:row>59</xdr:row>
      <xdr:rowOff>166370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151147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26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160020</xdr:rowOff>
    </xdr:from>
    <xdr:to>
      <xdr:col>11</xdr:col>
      <xdr:colOff>60325</xdr:colOff>
      <xdr:row>59</xdr:row>
      <xdr:rowOff>90170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74947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19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3810</xdr:rowOff>
    </xdr:from>
    <xdr:to>
      <xdr:col>6</xdr:col>
      <xdr:colOff>171450</xdr:colOff>
      <xdr:row>59</xdr:row>
      <xdr:rowOff>105410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11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90187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20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対前年度比</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ポイント増となり、類似団体と比較すると、</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ポイント低くなっている。主に介護保険事業特別会計及び後期高齢者医療特別会計への繰出金の増額が主な要因となっている。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社会保障関係においては保険料等の徴収強化や適正給付及び予防対策を図り、公共施設については、総合管理計画の着実な推進と計画的な長寿命化を図り、健全経営の推進と効率化に努める。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23585</xdr:rowOff>
    </xdr:from>
    <xdr:to>
      <xdr:col>82</xdr:col>
      <xdr:colOff>107950</xdr:colOff>
      <xdr:row>61</xdr:row>
      <xdr:rowOff>4535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893898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109962</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23585</xdr:rowOff>
    </xdr:from>
    <xdr:to>
      <xdr:col>82</xdr:col>
      <xdr:colOff>196850</xdr:colOff>
      <xdr:row>52</xdr:row>
      <xdr:rowOff>23585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53522</xdr:rowOff>
    </xdr:from>
    <xdr:to>
      <xdr:col>82</xdr:col>
      <xdr:colOff>107950</xdr:colOff>
      <xdr:row>55</xdr:row>
      <xdr:rowOff>140607</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483272"/>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129920</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731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157843</xdr:rowOff>
    </xdr:from>
    <xdr:to>
      <xdr:col>82</xdr:col>
      <xdr:colOff>158750</xdr:colOff>
      <xdr:row>57</xdr:row>
      <xdr:rowOff>87993</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53522</xdr:rowOff>
    </xdr:from>
    <xdr:to>
      <xdr:col>78</xdr:col>
      <xdr:colOff>69850</xdr:colOff>
      <xdr:row>56</xdr:row>
      <xdr:rowOff>23585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483272"/>
          <a:ext cx="889000" cy="14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81643</xdr:rowOff>
    </xdr:from>
    <xdr:to>
      <xdr:col>78</xdr:col>
      <xdr:colOff>120650</xdr:colOff>
      <xdr:row>57</xdr:row>
      <xdr:rowOff>11793</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168020</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69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23585</xdr:rowOff>
    </xdr:from>
    <xdr:to>
      <xdr:col>73</xdr:col>
      <xdr:colOff>180975</xdr:colOff>
      <xdr:row>57</xdr:row>
      <xdr:rowOff>37193</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624785"/>
          <a:ext cx="889000" cy="1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27215</xdr:rowOff>
    </xdr:from>
    <xdr:to>
      <xdr:col>74</xdr:col>
      <xdr:colOff>31750</xdr:colOff>
      <xdr:row>56</xdr:row>
      <xdr:rowOff>128815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113592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37193</xdr:rowOff>
    </xdr:from>
    <xdr:to>
      <xdr:col>69</xdr:col>
      <xdr:colOff>92075</xdr:colOff>
      <xdr:row>57</xdr:row>
      <xdr:rowOff>69850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8098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157843</xdr:rowOff>
    </xdr:from>
    <xdr:to>
      <xdr:col>69</xdr:col>
      <xdr:colOff>142875</xdr:colOff>
      <xdr:row>57</xdr:row>
      <xdr:rowOff>87993</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98170</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8165</xdr:rowOff>
    </xdr:from>
    <xdr:to>
      <xdr:col>65</xdr:col>
      <xdr:colOff>53975</xdr:colOff>
      <xdr:row>57</xdr:row>
      <xdr:rowOff>109765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119942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89807</xdr:rowOff>
    </xdr:from>
    <xdr:to>
      <xdr:col>82</xdr:col>
      <xdr:colOff>158750</xdr:colOff>
      <xdr:row>56</xdr:row>
      <xdr:rowOff>19957</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106334</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2722</xdr:rowOff>
    </xdr:from>
    <xdr:to>
      <xdr:col>78</xdr:col>
      <xdr:colOff>120650</xdr:colOff>
      <xdr:row>55</xdr:row>
      <xdr:rowOff>104322</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114499</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20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144235</xdr:rowOff>
    </xdr:from>
    <xdr:to>
      <xdr:col>74</xdr:col>
      <xdr:colOff>31750</xdr:colOff>
      <xdr:row>56</xdr:row>
      <xdr:rowOff>74385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84562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157843</xdr:rowOff>
    </xdr:from>
    <xdr:to>
      <xdr:col>69</xdr:col>
      <xdr:colOff>142875</xdr:colOff>
      <xdr:row>57</xdr:row>
      <xdr:rowOff>87993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72770</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105427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対前年度比</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ポイント減となり、類似団体と比較すると、</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ポイント低くなっている。　主な要因としては、一部事務組合負担金や下水道事業会計負担金が減少したことが挙げられる。今後も少子高齢化に伴う社会保障の充実により伸びると見込まれる補助金もあるが、各種団体等に対する補助金等については、外部評価等も踏まえながら引き続き必要性、公平性、また公益性等を勘案し、経費の節減・見直し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97282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636260"/>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127000</xdr:rowOff>
    </xdr:from>
    <xdr:to>
      <xdr:col>82</xdr:col>
      <xdr:colOff>107950</xdr:colOff>
      <xdr:row>36</xdr:row>
      <xdr:rowOff>21844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5671800" y="5956300"/>
          <a:ext cx="8382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142003</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142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169926</xdr:rowOff>
    </xdr:from>
    <xdr:to>
      <xdr:col>82</xdr:col>
      <xdr:colOff>158750</xdr:colOff>
      <xdr:row>36</xdr:row>
      <xdr:rowOff>100076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154432</xdr:rowOff>
    </xdr:from>
    <xdr:to>
      <xdr:col>78</xdr:col>
      <xdr:colOff>69850</xdr:colOff>
      <xdr:row>36</xdr:row>
      <xdr:rowOff>21844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4782800" y="5983732"/>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75709</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247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35560</xdr:rowOff>
    </xdr:from>
    <xdr:to>
      <xdr:col>73</xdr:col>
      <xdr:colOff>180975</xdr:colOff>
      <xdr:row>34</xdr:row>
      <xdr:rowOff>154432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586486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153924</xdr:rowOff>
    </xdr:from>
    <xdr:to>
      <xdr:col>74</xdr:col>
      <xdr:colOff>31750</xdr:colOff>
      <xdr:row>37</xdr:row>
      <xdr:rowOff>84074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68851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97282</xdr:rowOff>
    </xdr:from>
    <xdr:to>
      <xdr:col>69</xdr:col>
      <xdr:colOff>92075</xdr:colOff>
      <xdr:row>34</xdr:row>
      <xdr:rowOff>35560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004800" y="575513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158005</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76200</xdr:rowOff>
    </xdr:from>
    <xdr:to>
      <xdr:col>82</xdr:col>
      <xdr:colOff>158750</xdr:colOff>
      <xdr:row>35</xdr:row>
      <xdr:rowOff>6350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92727</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142494</xdr:rowOff>
    </xdr:from>
    <xdr:to>
      <xdr:col>78</xdr:col>
      <xdr:colOff>120650</xdr:colOff>
      <xdr:row>36</xdr:row>
      <xdr:rowOff>72644</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82821</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5912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103632</xdr:rowOff>
    </xdr:from>
    <xdr:to>
      <xdr:col>74</xdr:col>
      <xdr:colOff>31750</xdr:colOff>
      <xdr:row>35</xdr:row>
      <xdr:rowOff>33782</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43959</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156210</xdr:rowOff>
    </xdr:from>
    <xdr:to>
      <xdr:col>69</xdr:col>
      <xdr:colOff>142875</xdr:colOff>
      <xdr:row>34</xdr:row>
      <xdr:rowOff>86360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96537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46482</xdr:rowOff>
    </xdr:from>
    <xdr:to>
      <xdr:col>65</xdr:col>
      <xdr:colOff>53975</xdr:colOff>
      <xdr:row>33</xdr:row>
      <xdr:rowOff>148082</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570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158259</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547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前年度比で</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減となり、類似団体平均は上回っているものの全国平均以下となっている。合併特例債の活用可能残額は、令和５年度の活用見込み額を除き約２３億円となっており、今後その他地方債へ移行していくことが想定され、地方交付税算入率が低くなることで市債の借入額によっては将来の財政負担につながることから、財源確保を図り、健全財政を基盤にした行政運営に努める。</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85090</xdr:rowOff>
    </xdr:from>
    <xdr:to>
      <xdr:col>24</xdr:col>
      <xdr:colOff>25400</xdr:colOff>
      <xdr:row>80</xdr:row>
      <xdr:rowOff>149861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600940"/>
          <a:ext cx="0" cy="1264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34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85090</xdr:rowOff>
    </xdr:from>
    <xdr:to>
      <xdr:col>24</xdr:col>
      <xdr:colOff>114300</xdr:colOff>
      <xdr:row>73</xdr:row>
      <xdr:rowOff>85090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600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85089</xdr:rowOff>
    </xdr:from>
    <xdr:to>
      <xdr:col>24</xdr:col>
      <xdr:colOff>25400</xdr:colOff>
      <xdr:row>77</xdr:row>
      <xdr:rowOff>123189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328673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138447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123189</xdr:rowOff>
    </xdr:from>
    <xdr:to>
      <xdr:col>19</xdr:col>
      <xdr:colOff>187325</xdr:colOff>
      <xdr:row>78</xdr:row>
      <xdr:rowOff>5080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33248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39387</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5080</xdr:rowOff>
    </xdr:from>
    <xdr:to>
      <xdr:col>15</xdr:col>
      <xdr:colOff>98425</xdr:colOff>
      <xdr:row>78</xdr:row>
      <xdr:rowOff>20320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3378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148589</xdr:rowOff>
    </xdr:from>
    <xdr:to>
      <xdr:col>15</xdr:col>
      <xdr:colOff>149225</xdr:colOff>
      <xdr:row>78</xdr:row>
      <xdr:rowOff>78739</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63516</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20320</xdr:rowOff>
    </xdr:from>
    <xdr:to>
      <xdr:col>11</xdr:col>
      <xdr:colOff>9525</xdr:colOff>
      <xdr:row>78</xdr:row>
      <xdr:rowOff>35561</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33934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86377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0</xdr:rowOff>
    </xdr:from>
    <xdr:to>
      <xdr:col>6</xdr:col>
      <xdr:colOff>171450</xdr:colOff>
      <xdr:row>78</xdr:row>
      <xdr:rowOff>101600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86377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34289</xdr:rowOff>
    </xdr:from>
    <xdr:to>
      <xdr:col>24</xdr:col>
      <xdr:colOff>76200</xdr:colOff>
      <xdr:row>77</xdr:row>
      <xdr:rowOff>135889</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6366</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72389</xdr:rowOff>
    </xdr:from>
    <xdr:to>
      <xdr:col>20</xdr:col>
      <xdr:colOff>38100</xdr:colOff>
      <xdr:row>78</xdr:row>
      <xdr:rowOff>2539</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158766</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3360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125730</xdr:rowOff>
    </xdr:from>
    <xdr:to>
      <xdr:col>15</xdr:col>
      <xdr:colOff>149225</xdr:colOff>
      <xdr:row>78</xdr:row>
      <xdr:rowOff>55880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66057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140970</xdr:rowOff>
    </xdr:from>
    <xdr:to>
      <xdr:col>11</xdr:col>
      <xdr:colOff>60325</xdr:colOff>
      <xdr:row>78</xdr:row>
      <xdr:rowOff>71120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81297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156211</xdr:rowOff>
    </xdr:from>
    <xdr:to>
      <xdr:col>6</xdr:col>
      <xdr:colOff>171450</xdr:colOff>
      <xdr:row>78</xdr:row>
      <xdr:rowOff>86361</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96538</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ポイントの増となり、類似団体平均を</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下回っている。要因としては経常経費充当一般財源では人件費や扶助費が増となっていることが挙げられる。今後、市税の伸びは見込まれるものの、子育て支援等の社会保障経費や公共施設等の維持補修費の増も想定されることから、事務事業の効率化や管理経費の点検等、歳出の効率化・節減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81280</xdr:rowOff>
    </xdr:from>
    <xdr:to>
      <xdr:col>82</xdr:col>
      <xdr:colOff>107950</xdr:colOff>
      <xdr:row>81</xdr:row>
      <xdr:rowOff>54611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425680"/>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167657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81280</xdr:rowOff>
    </xdr:from>
    <xdr:to>
      <xdr:col>82</xdr:col>
      <xdr:colOff>196850</xdr:colOff>
      <xdr:row>72</xdr:row>
      <xdr:rowOff>81280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77470</xdr:rowOff>
    </xdr:from>
    <xdr:to>
      <xdr:col>82</xdr:col>
      <xdr:colOff>107950</xdr:colOff>
      <xdr:row>76</xdr:row>
      <xdr:rowOff>12700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293622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55897</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086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83820</xdr:rowOff>
    </xdr:from>
    <xdr:to>
      <xdr:col>82</xdr:col>
      <xdr:colOff>158750</xdr:colOff>
      <xdr:row>77</xdr:row>
      <xdr:rowOff>13970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77470</xdr:rowOff>
    </xdr:from>
    <xdr:to>
      <xdr:col>78</xdr:col>
      <xdr:colOff>69850</xdr:colOff>
      <xdr:row>76</xdr:row>
      <xdr:rowOff>43180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29362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41910</xdr:rowOff>
    </xdr:from>
    <xdr:to>
      <xdr:col>78</xdr:col>
      <xdr:colOff>120650</xdr:colOff>
      <xdr:row>75</xdr:row>
      <xdr:rowOff>143510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128288</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2987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107950</xdr:rowOff>
    </xdr:from>
    <xdr:to>
      <xdr:col>73</xdr:col>
      <xdr:colOff>180975</xdr:colOff>
      <xdr:row>76</xdr:row>
      <xdr:rowOff>43180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29667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72390</xdr:rowOff>
    </xdr:from>
    <xdr:to>
      <xdr:col>74</xdr:col>
      <xdr:colOff>31750</xdr:colOff>
      <xdr:row>76</xdr:row>
      <xdr:rowOff>2539</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12717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39370</xdr:rowOff>
    </xdr:from>
    <xdr:to>
      <xdr:col>69</xdr:col>
      <xdr:colOff>92075</xdr:colOff>
      <xdr:row>75</xdr:row>
      <xdr:rowOff>107950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28981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87630</xdr:rowOff>
    </xdr:from>
    <xdr:to>
      <xdr:col>69</xdr:col>
      <xdr:colOff>142875</xdr:colOff>
      <xdr:row>76</xdr:row>
      <xdr:rowOff>17780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2557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129540</xdr:rowOff>
    </xdr:from>
    <xdr:to>
      <xdr:col>65</xdr:col>
      <xdr:colOff>53975</xdr:colOff>
      <xdr:row>75</xdr:row>
      <xdr:rowOff>59690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281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69867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149877</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26670</xdr:rowOff>
    </xdr:from>
    <xdr:to>
      <xdr:col>78</xdr:col>
      <xdr:colOff>120650</xdr:colOff>
      <xdr:row>75</xdr:row>
      <xdr:rowOff>128270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138447</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265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163830</xdr:rowOff>
    </xdr:from>
    <xdr:to>
      <xdr:col>74</xdr:col>
      <xdr:colOff>31750</xdr:colOff>
      <xdr:row>76</xdr:row>
      <xdr:rowOff>93980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78757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10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57150</xdr:rowOff>
    </xdr:from>
    <xdr:to>
      <xdr:col>69</xdr:col>
      <xdr:colOff>142875</xdr:colOff>
      <xdr:row>75</xdr:row>
      <xdr:rowOff>158750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168927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160020</xdr:rowOff>
    </xdr:from>
    <xdr:to>
      <xdr:col>65</xdr:col>
      <xdr:colOff>53975</xdr:colOff>
      <xdr:row>75</xdr:row>
      <xdr:rowOff>90170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74947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293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沖縄県うるま市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78087</xdr:rowOff>
    </xdr:from>
    <xdr:to>
      <xdr:col>29</xdr:col>
      <xdr:colOff>127000</xdr:colOff>
      <xdr:row>19</xdr:row>
      <xdr:rowOff>50267</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83112"/>
          <a:ext cx="0" cy="11723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22344</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32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50267</xdr:rowOff>
    </xdr:from>
    <xdr:to>
      <xdr:col>30</xdr:col>
      <xdr:colOff>25400</xdr:colOff>
      <xdr:row>19</xdr:row>
      <xdr:rowOff>50267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355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164464</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92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78087</xdr:rowOff>
    </xdr:from>
    <xdr:to>
      <xdr:col>30</xdr:col>
      <xdr:colOff>25400</xdr:colOff>
      <xdr:row>12</xdr:row>
      <xdr:rowOff>78087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83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41831</xdr:rowOff>
    </xdr:from>
    <xdr:to>
      <xdr:col>29</xdr:col>
      <xdr:colOff>127000</xdr:colOff>
      <xdr:row>16</xdr:row>
      <xdr:rowOff>75436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832656"/>
          <a:ext cx="647700" cy="33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26609</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17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23150</xdr:rowOff>
    </xdr:from>
    <xdr:to>
      <xdr:col>29</xdr:col>
      <xdr:colOff>177800</xdr:colOff>
      <xdr:row>16</xdr:row>
      <xdr:rowOff>124750</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8139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75436</xdr:rowOff>
    </xdr:from>
    <xdr:to>
      <xdr:col>26</xdr:col>
      <xdr:colOff>50800</xdr:colOff>
      <xdr:row>16</xdr:row>
      <xdr:rowOff>102136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866261"/>
          <a:ext cx="698500" cy="267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33780</xdr:rowOff>
    </xdr:from>
    <xdr:to>
      <xdr:col>26</xdr:col>
      <xdr:colOff>101600</xdr:colOff>
      <xdr:row>16</xdr:row>
      <xdr:rowOff>135380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824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120157</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910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102136</xdr:rowOff>
    </xdr:from>
    <xdr:to>
      <xdr:col>22</xdr:col>
      <xdr:colOff>114300</xdr:colOff>
      <xdr:row>17</xdr:row>
      <xdr:rowOff>13393</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892961"/>
          <a:ext cx="698500" cy="827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151851</xdr:rowOff>
    </xdr:from>
    <xdr:to>
      <xdr:col>22</xdr:col>
      <xdr:colOff>165100</xdr:colOff>
      <xdr:row>15</xdr:row>
      <xdr:rowOff>82001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5997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92178</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36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13393</xdr:rowOff>
    </xdr:from>
    <xdr:to>
      <xdr:col>18</xdr:col>
      <xdr:colOff>177800</xdr:colOff>
      <xdr:row>17</xdr:row>
      <xdr:rowOff>41717</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975668"/>
          <a:ext cx="698500" cy="283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14</xdr:row>
      <xdr:rowOff>167579</xdr:rowOff>
    </xdr:from>
    <xdr:to>
      <xdr:col>19</xdr:col>
      <xdr:colOff>38100</xdr:colOff>
      <xdr:row>15</xdr:row>
      <xdr:rowOff>97729</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6155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107906</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38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32225</xdr:rowOff>
    </xdr:from>
    <xdr:to>
      <xdr:col>15</xdr:col>
      <xdr:colOff>101600</xdr:colOff>
      <xdr:row>15</xdr:row>
      <xdr:rowOff>133825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6516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144002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4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162481</xdr:rowOff>
    </xdr:from>
    <xdr:to>
      <xdr:col>29</xdr:col>
      <xdr:colOff>177800</xdr:colOff>
      <xdr:row>16</xdr:row>
      <xdr:rowOff>92631</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781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7558</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62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24636</xdr:rowOff>
    </xdr:from>
    <xdr:to>
      <xdr:col>26</xdr:col>
      <xdr:colOff>101600</xdr:colOff>
      <xdr:row>16</xdr:row>
      <xdr:rowOff>126236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8154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136413</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584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51336</xdr:rowOff>
    </xdr:from>
    <xdr:to>
      <xdr:col>22</xdr:col>
      <xdr:colOff>165100</xdr:colOff>
      <xdr:row>16</xdr:row>
      <xdr:rowOff>152936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842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137713</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92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134043</xdr:rowOff>
    </xdr:from>
    <xdr:to>
      <xdr:col>19</xdr:col>
      <xdr:colOff>38100</xdr:colOff>
      <xdr:row>17</xdr:row>
      <xdr:rowOff>64193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924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48970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01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162367</xdr:rowOff>
    </xdr:from>
    <xdr:to>
      <xdr:col>15</xdr:col>
      <xdr:colOff>101600</xdr:colOff>
      <xdr:row>17</xdr:row>
      <xdr:rowOff>92517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953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77294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039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195351</xdr:rowOff>
    </xdr:from>
    <xdr:to>
      <xdr:col>29</xdr:col>
      <xdr:colOff>127000</xdr:colOff>
      <xdr:row>37</xdr:row>
      <xdr:rowOff>223507</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19901"/>
          <a:ext cx="0" cy="1228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195584</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32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223507</xdr:rowOff>
    </xdr:from>
    <xdr:to>
      <xdr:col>30</xdr:col>
      <xdr:colOff>25400</xdr:colOff>
      <xdr:row>37</xdr:row>
      <xdr:rowOff>223507</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3482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110278</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63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195351</xdr:rowOff>
    </xdr:from>
    <xdr:to>
      <xdr:col>30</xdr:col>
      <xdr:colOff>25400</xdr:colOff>
      <xdr:row>33</xdr:row>
      <xdr:rowOff>195351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199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40170</xdr:rowOff>
    </xdr:from>
    <xdr:to>
      <xdr:col>29</xdr:col>
      <xdr:colOff>127000</xdr:colOff>
      <xdr:row>35</xdr:row>
      <xdr:rowOff>68211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6650520"/>
          <a:ext cx="647700" cy="28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120514</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7308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148437</xdr:rowOff>
    </xdr:from>
    <xdr:to>
      <xdr:col>29</xdr:col>
      <xdr:colOff>177800</xdr:colOff>
      <xdr:row>35</xdr:row>
      <xdr:rowOff>250037</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758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40170</xdr:rowOff>
    </xdr:from>
    <xdr:to>
      <xdr:col>26</xdr:col>
      <xdr:colOff>50800</xdr:colOff>
      <xdr:row>35</xdr:row>
      <xdr:rowOff>91377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6650520"/>
          <a:ext cx="698500" cy="512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166574</xdr:rowOff>
    </xdr:from>
    <xdr:to>
      <xdr:col>26</xdr:col>
      <xdr:colOff>101600</xdr:colOff>
      <xdr:row>35</xdr:row>
      <xdr:rowOff>268174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7769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252951</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863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62078</xdr:rowOff>
    </xdr:from>
    <xdr:to>
      <xdr:col>22</xdr:col>
      <xdr:colOff>114300</xdr:colOff>
      <xdr:row>35</xdr:row>
      <xdr:rowOff>91377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6672428"/>
          <a:ext cx="698500" cy="292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273024</xdr:rowOff>
    </xdr:from>
    <xdr:to>
      <xdr:col>22</xdr:col>
      <xdr:colOff>165100</xdr:colOff>
      <xdr:row>35</xdr:row>
      <xdr:rowOff>31724</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5404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41901</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309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40856</xdr:rowOff>
    </xdr:from>
    <xdr:to>
      <xdr:col>18</xdr:col>
      <xdr:colOff>177800</xdr:colOff>
      <xdr:row>35</xdr:row>
      <xdr:rowOff>62078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6651206"/>
          <a:ext cx="698500" cy="212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245973</xdr:rowOff>
    </xdr:from>
    <xdr:to>
      <xdr:col>19</xdr:col>
      <xdr:colOff>38100</xdr:colOff>
      <xdr:row>35</xdr:row>
      <xdr:rowOff>4673</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513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14851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282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248107</xdr:rowOff>
    </xdr:from>
    <xdr:to>
      <xdr:col>15</xdr:col>
      <xdr:colOff>101600</xdr:colOff>
      <xdr:row>35</xdr:row>
      <xdr:rowOff>6807</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515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16984</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284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17411</xdr:rowOff>
    </xdr:from>
    <xdr:to>
      <xdr:col>29</xdr:col>
      <xdr:colOff>177800</xdr:colOff>
      <xdr:row>35</xdr:row>
      <xdr:rowOff>119011</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627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205388</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4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332270</xdr:rowOff>
    </xdr:from>
    <xdr:to>
      <xdr:col>26</xdr:col>
      <xdr:colOff>101600</xdr:colOff>
      <xdr:row>35</xdr:row>
      <xdr:rowOff>90970</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599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101147</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36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40577</xdr:rowOff>
    </xdr:from>
    <xdr:to>
      <xdr:col>22</xdr:col>
      <xdr:colOff>165100</xdr:colOff>
      <xdr:row>35</xdr:row>
      <xdr:rowOff>142177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650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126954</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737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11278</xdr:rowOff>
    </xdr:from>
    <xdr:to>
      <xdr:col>19</xdr:col>
      <xdr:colOff>38100</xdr:colOff>
      <xdr:row>35</xdr:row>
      <xdr:rowOff>112878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621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97655</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70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332956</xdr:rowOff>
    </xdr:from>
    <xdr:to>
      <xdr:col>15</xdr:col>
      <xdr:colOff>101600</xdr:colOff>
      <xdr:row>35</xdr:row>
      <xdr:rowOff>91656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600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76433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686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沖縄県うるま市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125,973
124,516
87.02
76,045,763
72,086,687
3,451,211
30,228,819
45,976,493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160937</xdr:rowOff>
    </xdr:from>
    <xdr:to>
      <xdr:col>24</xdr:col>
      <xdr:colOff>62865</xdr:colOff>
      <xdr:row>38</xdr:row>
      <xdr:rowOff>163292</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304437"/>
          <a:ext cx="1270" cy="1373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167119</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8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163292</xdr:rowOff>
    </xdr:from>
    <xdr:to>
      <xdr:col>24</xdr:col>
      <xdr:colOff>152400</xdr:colOff>
      <xdr:row>38</xdr:row>
      <xdr:rowOff>163292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7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107614</xdr:rowOff>
    </xdr:from>
    <xdr:ext cx="534377"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7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160937</xdr:rowOff>
    </xdr:from>
    <xdr:to>
      <xdr:col>24</xdr:col>
      <xdr:colOff>152400</xdr:colOff>
      <xdr:row>30</xdr:row>
      <xdr:rowOff>160937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30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60467</xdr:rowOff>
    </xdr:from>
    <xdr:to>
      <xdr:col>24</xdr:col>
      <xdr:colOff>63500</xdr:colOff>
      <xdr:row>35</xdr:row>
      <xdr:rowOff>107102</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061217"/>
          <a:ext cx="838200" cy="4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70207</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070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91780</xdr:rowOff>
    </xdr:from>
    <xdr:to>
      <xdr:col>24</xdr:col>
      <xdr:colOff>114300</xdr:colOff>
      <xdr:row>36</xdr:row>
      <xdr:rowOff>21930</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09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107102</xdr:rowOff>
    </xdr:from>
    <xdr:to>
      <xdr:col>19</xdr:col>
      <xdr:colOff>177800</xdr:colOff>
      <xdr:row>35</xdr:row>
      <xdr:rowOff>143906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107852"/>
          <a:ext cx="889000" cy="3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99850</xdr:rowOff>
    </xdr:from>
    <xdr:to>
      <xdr:col>20</xdr:col>
      <xdr:colOff>38100</xdr:colOff>
      <xdr:row>36</xdr:row>
      <xdr:rowOff>30000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21127</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619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143906</xdr:rowOff>
    </xdr:from>
    <xdr:to>
      <xdr:col>15</xdr:col>
      <xdr:colOff>50800</xdr:colOff>
      <xdr:row>36</xdr:row>
      <xdr:rowOff>100129</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144656"/>
          <a:ext cx="889000" cy="12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107919</xdr:rowOff>
    </xdr:from>
    <xdr:to>
      <xdr:col>15</xdr:col>
      <xdr:colOff>101600</xdr:colOff>
      <xdr:row>35</xdr:row>
      <xdr:rowOff>38069</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5937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54596</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571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100129</xdr:rowOff>
    </xdr:from>
    <xdr:to>
      <xdr:col>10</xdr:col>
      <xdr:colOff>114300</xdr:colOff>
      <xdr:row>36</xdr:row>
      <xdr:rowOff>121206</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272329"/>
          <a:ext cx="889000" cy="2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58268</xdr:rowOff>
    </xdr:from>
    <xdr:to>
      <xdr:col>10</xdr:col>
      <xdr:colOff>165100</xdr:colOff>
      <xdr:row>35</xdr:row>
      <xdr:rowOff>159868</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05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4945</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583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69721</xdr:rowOff>
    </xdr:from>
    <xdr:to>
      <xdr:col>6</xdr:col>
      <xdr:colOff>38100</xdr:colOff>
      <xdr:row>35</xdr:row>
      <xdr:rowOff>171321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07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16398</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584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9667</xdr:rowOff>
    </xdr:from>
    <xdr:to>
      <xdr:col>24</xdr:col>
      <xdr:colOff>114300</xdr:colOff>
      <xdr:row>35</xdr:row>
      <xdr:rowOff>111267</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01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32544</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86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56302</xdr:rowOff>
    </xdr:from>
    <xdr:to>
      <xdr:col>20</xdr:col>
      <xdr:colOff>38100</xdr:colOff>
      <xdr:row>35</xdr:row>
      <xdr:rowOff>157902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05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2979</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583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93106</xdr:rowOff>
    </xdr:from>
    <xdr:to>
      <xdr:col>15</xdr:col>
      <xdr:colOff>101600</xdr:colOff>
      <xdr:row>36</xdr:row>
      <xdr:rowOff>23256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09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14383</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18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49329</xdr:rowOff>
    </xdr:from>
    <xdr:to>
      <xdr:col>10</xdr:col>
      <xdr:colOff>165100</xdr:colOff>
      <xdr:row>36</xdr:row>
      <xdr:rowOff>150929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22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142056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31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70406</xdr:rowOff>
    </xdr:from>
    <xdr:to>
      <xdr:col>6</xdr:col>
      <xdr:colOff>38100</xdr:colOff>
      <xdr:row>37</xdr:row>
      <xdr:rowOff>556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24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163133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33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129446</xdr:rowOff>
    </xdr:from>
    <xdr:to>
      <xdr:col>24</xdr:col>
      <xdr:colOff>62865</xdr:colOff>
      <xdr:row>59</xdr:row>
      <xdr:rowOff>22102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01946"/>
          <a:ext cx="1270" cy="143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25929</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4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22102</xdr:rowOff>
    </xdr:from>
    <xdr:to>
      <xdr:col>24</xdr:col>
      <xdr:colOff>152400</xdr:colOff>
      <xdr:row>59</xdr:row>
      <xdr:rowOff>22102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37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76123</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7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129446</xdr:rowOff>
    </xdr:from>
    <xdr:to>
      <xdr:col>24</xdr:col>
      <xdr:colOff>152400</xdr:colOff>
      <xdr:row>50</xdr:row>
      <xdr:rowOff>129446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0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160780</xdr:rowOff>
    </xdr:from>
    <xdr:to>
      <xdr:col>24</xdr:col>
      <xdr:colOff>63500</xdr:colOff>
      <xdr:row>57</xdr:row>
      <xdr:rowOff>43835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761980"/>
          <a:ext cx="838200" cy="54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119288</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49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96411</xdr:rowOff>
    </xdr:from>
    <xdr:to>
      <xdr:col>24</xdr:col>
      <xdr:colOff>114300</xdr:colOff>
      <xdr:row>57</xdr:row>
      <xdr:rowOff>26561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43835</xdr:rowOff>
    </xdr:from>
    <xdr:to>
      <xdr:col>19</xdr:col>
      <xdr:colOff>177800</xdr:colOff>
      <xdr:row>58</xdr:row>
      <xdr:rowOff>16763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16485"/>
          <a:ext cx="889000" cy="144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162966</xdr:rowOff>
    </xdr:from>
    <xdr:to>
      <xdr:col>20</xdr:col>
      <xdr:colOff>38100</xdr:colOff>
      <xdr:row>57</xdr:row>
      <xdr:rowOff>93116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6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109643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53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16763</xdr:rowOff>
    </xdr:from>
    <xdr:to>
      <xdr:col>15</xdr:col>
      <xdr:colOff>50800</xdr:colOff>
      <xdr:row>58</xdr:row>
      <xdr:rowOff>27653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60863"/>
          <a:ext cx="889000" cy="10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108576</xdr:rowOff>
    </xdr:from>
    <xdr:to>
      <xdr:col>15</xdr:col>
      <xdr:colOff>101600</xdr:colOff>
      <xdr:row>57</xdr:row>
      <xdr:rowOff>38726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0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55253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48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27653</xdr:rowOff>
    </xdr:from>
    <xdr:to>
      <xdr:col>10</xdr:col>
      <xdr:colOff>114300</xdr:colOff>
      <xdr:row>58</xdr:row>
      <xdr:rowOff>104463</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71753"/>
          <a:ext cx="889000" cy="7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21153</xdr:rowOff>
    </xdr:from>
    <xdr:to>
      <xdr:col>10</xdr:col>
      <xdr:colOff>165100</xdr:colOff>
      <xdr:row>57</xdr:row>
      <xdr:rowOff>122753</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9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139280</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569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79266</xdr:rowOff>
    </xdr:from>
    <xdr:to>
      <xdr:col>6</xdr:col>
      <xdr:colOff>38100</xdr:colOff>
      <xdr:row>58</xdr:row>
      <xdr:rowOff>9416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1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25943</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62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109980</xdr:rowOff>
    </xdr:from>
    <xdr:to>
      <xdr:col>24</xdr:col>
      <xdr:colOff>114300</xdr:colOff>
      <xdr:row>57</xdr:row>
      <xdr:rowOff>40130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1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88407</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8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164485</xdr:rowOff>
    </xdr:from>
    <xdr:to>
      <xdr:col>20</xdr:col>
      <xdr:colOff>38100</xdr:colOff>
      <xdr:row>57</xdr:row>
      <xdr:rowOff>94635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6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85762</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85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137413</xdr:rowOff>
    </xdr:from>
    <xdr:to>
      <xdr:col>15</xdr:col>
      <xdr:colOff>101600</xdr:colOff>
      <xdr:row>58</xdr:row>
      <xdr:rowOff>67563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1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58690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002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148303</xdr:rowOff>
    </xdr:from>
    <xdr:to>
      <xdr:col>10</xdr:col>
      <xdr:colOff>165100</xdr:colOff>
      <xdr:row>58</xdr:row>
      <xdr:rowOff>78453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2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69580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01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53663</xdr:rowOff>
    </xdr:from>
    <xdr:to>
      <xdr:col>6</xdr:col>
      <xdr:colOff>38100</xdr:colOff>
      <xdr:row>58</xdr:row>
      <xdr:rowOff>155263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9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146390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09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104313</xdr:rowOff>
    </xdr:from>
    <xdr:to>
      <xdr:col>24</xdr:col>
      <xdr:colOff>62865</xdr:colOff>
      <xdr:row>78</xdr:row>
      <xdr:rowOff>96814</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48713"/>
          <a:ext cx="1270" cy="1021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100641</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73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96814</xdr:rowOff>
    </xdr:from>
    <xdr:to>
      <xdr:col>24</xdr:col>
      <xdr:colOff>152400</xdr:colOff>
      <xdr:row>78</xdr:row>
      <xdr:rowOff>96814</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69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50990</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22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104313</xdr:rowOff>
    </xdr:from>
    <xdr:to>
      <xdr:col>24</xdr:col>
      <xdr:colOff>152400</xdr:colOff>
      <xdr:row>72</xdr:row>
      <xdr:rowOff>104313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48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59644</xdr:rowOff>
    </xdr:from>
    <xdr:to>
      <xdr:col>24</xdr:col>
      <xdr:colOff>63500</xdr:colOff>
      <xdr:row>77</xdr:row>
      <xdr:rowOff>157942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261294"/>
          <a:ext cx="8382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57909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59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79482</xdr:rowOff>
    </xdr:from>
    <xdr:to>
      <xdr:col>24</xdr:col>
      <xdr:colOff>114300</xdr:colOff>
      <xdr:row>78</xdr:row>
      <xdr:rowOff>9632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8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109844</xdr:rowOff>
    </xdr:from>
    <xdr:to>
      <xdr:col>19</xdr:col>
      <xdr:colOff>177800</xdr:colOff>
      <xdr:row>77</xdr:row>
      <xdr:rowOff>157942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311494"/>
          <a:ext cx="889000" cy="4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82545</xdr:rowOff>
    </xdr:from>
    <xdr:to>
      <xdr:col>20</xdr:col>
      <xdr:colOff>38100</xdr:colOff>
      <xdr:row>78</xdr:row>
      <xdr:rowOff>12695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8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29222</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59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109844</xdr:rowOff>
    </xdr:from>
    <xdr:to>
      <xdr:col>15</xdr:col>
      <xdr:colOff>50800</xdr:colOff>
      <xdr:row>77</xdr:row>
      <xdr:rowOff>164801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311494"/>
          <a:ext cx="889000" cy="5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128219</xdr:rowOff>
    </xdr:from>
    <xdr:to>
      <xdr:col>15</xdr:col>
      <xdr:colOff>101600</xdr:colOff>
      <xdr:row>77</xdr:row>
      <xdr:rowOff>58369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15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74896</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2933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130144</xdr:rowOff>
    </xdr:from>
    <xdr:to>
      <xdr:col>10</xdr:col>
      <xdr:colOff>114300</xdr:colOff>
      <xdr:row>77</xdr:row>
      <xdr:rowOff>164801</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331794"/>
          <a:ext cx="889000" cy="34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29144</xdr:rowOff>
    </xdr:from>
    <xdr:to>
      <xdr:col>10</xdr:col>
      <xdr:colOff>165100</xdr:colOff>
      <xdr:row>77</xdr:row>
      <xdr:rowOff>130744</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3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147271</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0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12365</xdr:rowOff>
    </xdr:from>
    <xdr:to>
      <xdr:col>6</xdr:col>
      <xdr:colOff>38100</xdr:colOff>
      <xdr:row>77</xdr:row>
      <xdr:rowOff>113965</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1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130492</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2989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8844</xdr:rowOff>
    </xdr:from>
    <xdr:to>
      <xdr:col>24</xdr:col>
      <xdr:colOff>114300</xdr:colOff>
      <xdr:row>77</xdr:row>
      <xdr:rowOff>110444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21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31721</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06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107142</xdr:rowOff>
    </xdr:from>
    <xdr:to>
      <xdr:col>20</xdr:col>
      <xdr:colOff>38100</xdr:colOff>
      <xdr:row>78</xdr:row>
      <xdr:rowOff>37292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0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28419</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401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59044</xdr:rowOff>
    </xdr:from>
    <xdr:to>
      <xdr:col>15</xdr:col>
      <xdr:colOff>101600</xdr:colOff>
      <xdr:row>77</xdr:row>
      <xdr:rowOff>160644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6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151771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35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114001</xdr:rowOff>
    </xdr:from>
    <xdr:to>
      <xdr:col>10</xdr:col>
      <xdr:colOff>165100</xdr:colOff>
      <xdr:row>78</xdr:row>
      <xdr:rowOff>44151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1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35278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40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79344</xdr:rowOff>
    </xdr:from>
    <xdr:to>
      <xdr:col>6</xdr:col>
      <xdr:colOff>38100</xdr:colOff>
      <xdr:row>78</xdr:row>
      <xdr:rowOff>9494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28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621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373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12385</xdr:rowOff>
    </xdr:from>
    <xdr:to>
      <xdr:col>24</xdr:col>
      <xdr:colOff>62865</xdr:colOff>
      <xdr:row>97</xdr:row>
      <xdr:rowOff>169585</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614335"/>
          <a:ext cx="1270" cy="11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1962</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80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169585</xdr:rowOff>
    </xdr:from>
    <xdr:to>
      <xdr:col>24</xdr:col>
      <xdr:colOff>152400</xdr:colOff>
      <xdr:row>97</xdr:row>
      <xdr:rowOff>169585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80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130512</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89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12385</xdr:rowOff>
    </xdr:from>
    <xdr:to>
      <xdr:col>24</xdr:col>
      <xdr:colOff>152400</xdr:colOff>
      <xdr:row>91</xdr:row>
      <xdr:rowOff>12385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614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4353</xdr:rowOff>
    </xdr:from>
    <xdr:to>
      <xdr:col>24</xdr:col>
      <xdr:colOff>63500</xdr:colOff>
      <xdr:row>92</xdr:row>
      <xdr:rowOff>54973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5777753"/>
          <a:ext cx="838200" cy="50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61634</xdr:rowOff>
    </xdr:from>
    <xdr:ext cx="599010"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349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83207</xdr:rowOff>
    </xdr:from>
    <xdr:to>
      <xdr:col>24</xdr:col>
      <xdr:colOff>114300</xdr:colOff>
      <xdr:row>96</xdr:row>
      <xdr:rowOff>13357</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37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4353</xdr:rowOff>
    </xdr:from>
    <xdr:to>
      <xdr:col>19</xdr:col>
      <xdr:colOff>177800</xdr:colOff>
      <xdr:row>93</xdr:row>
      <xdr:rowOff>104732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5777753"/>
          <a:ext cx="889000" cy="27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3130</xdr:rowOff>
    </xdr:from>
    <xdr:to>
      <xdr:col>20</xdr:col>
      <xdr:colOff>38100</xdr:colOff>
      <xdr:row>95</xdr:row>
      <xdr:rowOff>104730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2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95857</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497795" y="16383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104732</xdr:rowOff>
    </xdr:from>
    <xdr:to>
      <xdr:col>15</xdr:col>
      <xdr:colOff>50800</xdr:colOff>
      <xdr:row>93</xdr:row>
      <xdr:rowOff>150809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049582"/>
          <a:ext cx="889000" cy="46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113102</xdr:rowOff>
    </xdr:from>
    <xdr:to>
      <xdr:col>15</xdr:col>
      <xdr:colOff>101600</xdr:colOff>
      <xdr:row>96</xdr:row>
      <xdr:rowOff>43252</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40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34379</xdr:rowOff>
    </xdr:from>
    <xdr:ext cx="59901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08795" y="16493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150809</xdr:rowOff>
    </xdr:from>
    <xdr:to>
      <xdr:col>10</xdr:col>
      <xdr:colOff>114300</xdr:colOff>
      <xdr:row>94</xdr:row>
      <xdr:rowOff>68537</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095659"/>
          <a:ext cx="889000" cy="89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168025</xdr:rowOff>
    </xdr:from>
    <xdr:to>
      <xdr:col>10</xdr:col>
      <xdr:colOff>165100</xdr:colOff>
      <xdr:row>96</xdr:row>
      <xdr:rowOff>98175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45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89302</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19795" y="16548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40689</xdr:rowOff>
    </xdr:from>
    <xdr:to>
      <xdr:col>6</xdr:col>
      <xdr:colOff>38100</xdr:colOff>
      <xdr:row>96</xdr:row>
      <xdr:rowOff>142289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49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133416</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30795" y="16592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4173</xdr:rowOff>
    </xdr:from>
    <xdr:to>
      <xdr:col>24</xdr:col>
      <xdr:colOff>114300</xdr:colOff>
      <xdr:row>92</xdr:row>
      <xdr:rowOff>105773</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577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27050</xdr:rowOff>
    </xdr:from>
    <xdr:ext cx="599010"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5629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125003</xdr:rowOff>
    </xdr:from>
    <xdr:to>
      <xdr:col>20</xdr:col>
      <xdr:colOff>38100</xdr:colOff>
      <xdr:row>92</xdr:row>
      <xdr:rowOff>55153</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572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71680</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497795" y="1550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53932</xdr:rowOff>
    </xdr:from>
    <xdr:to>
      <xdr:col>15</xdr:col>
      <xdr:colOff>101600</xdr:colOff>
      <xdr:row>93</xdr:row>
      <xdr:rowOff>155532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599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609</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08795" y="15774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100009</xdr:rowOff>
    </xdr:from>
    <xdr:to>
      <xdr:col>10</xdr:col>
      <xdr:colOff>165100</xdr:colOff>
      <xdr:row>94</xdr:row>
      <xdr:rowOff>30159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04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46686</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19795" y="15820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17737</xdr:rowOff>
    </xdr:from>
    <xdr:to>
      <xdr:col>6</xdr:col>
      <xdr:colOff>38100</xdr:colOff>
      <xdr:row>94</xdr:row>
      <xdr:rowOff>119337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13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135864</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30795" y="15909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71587</xdr:rowOff>
    </xdr:from>
    <xdr:to>
      <xdr:col>54</xdr:col>
      <xdr:colOff>189865</xdr:colOff>
      <xdr:row>38</xdr:row>
      <xdr:rowOff>119097</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557987"/>
          <a:ext cx="1270" cy="1076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122924</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63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119097</xdr:rowOff>
    </xdr:from>
    <xdr:to>
      <xdr:col>55</xdr:col>
      <xdr:colOff>88900</xdr:colOff>
      <xdr:row>38</xdr:row>
      <xdr:rowOff>119097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634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18264</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333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71587</xdr:rowOff>
    </xdr:from>
    <xdr:to>
      <xdr:col>55</xdr:col>
      <xdr:colOff>88900</xdr:colOff>
      <xdr:row>32</xdr:row>
      <xdr:rowOff>71587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557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125793</xdr:rowOff>
    </xdr:from>
    <xdr:to>
      <xdr:col>55</xdr:col>
      <xdr:colOff>0</xdr:colOff>
      <xdr:row>37</xdr:row>
      <xdr:rowOff>38345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6297993"/>
          <a:ext cx="838200" cy="8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120714</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2929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142287</xdr:rowOff>
    </xdr:from>
    <xdr:to>
      <xdr:col>55</xdr:col>
      <xdr:colOff>50800</xdr:colOff>
      <xdr:row>37</xdr:row>
      <xdr:rowOff>72437</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31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81788</xdr:rowOff>
    </xdr:from>
    <xdr:to>
      <xdr:col>50</xdr:col>
      <xdr:colOff>114300</xdr:colOff>
      <xdr:row>37</xdr:row>
      <xdr:rowOff>38345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8750300" y="5396738"/>
          <a:ext cx="889000" cy="98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4175</xdr:rowOff>
    </xdr:from>
    <xdr:to>
      <xdr:col>50</xdr:col>
      <xdr:colOff>165100</xdr:colOff>
      <xdr:row>37</xdr:row>
      <xdr:rowOff>105775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34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96902</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44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81788</xdr:rowOff>
    </xdr:from>
    <xdr:to>
      <xdr:col>45</xdr:col>
      <xdr:colOff>177800</xdr:colOff>
      <xdr:row>38</xdr:row>
      <xdr:rowOff>67034</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5396738"/>
          <a:ext cx="889000" cy="1185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74927</xdr:rowOff>
    </xdr:from>
    <xdr:to>
      <xdr:col>46</xdr:col>
      <xdr:colOff>38100</xdr:colOff>
      <xdr:row>31</xdr:row>
      <xdr:rowOff>5077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521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21604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50795" y="4993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67034</xdr:rowOff>
    </xdr:from>
    <xdr:to>
      <xdr:col>41</xdr:col>
      <xdr:colOff>50800</xdr:colOff>
      <xdr:row>38</xdr:row>
      <xdr:rowOff>74435</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582134"/>
          <a:ext cx="889000" cy="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112294</xdr:rowOff>
    </xdr:from>
    <xdr:to>
      <xdr:col>41</xdr:col>
      <xdr:colOff>101600</xdr:colOff>
      <xdr:row>37</xdr:row>
      <xdr:rowOff>42444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28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58971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05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141192</xdr:rowOff>
    </xdr:from>
    <xdr:to>
      <xdr:col>36</xdr:col>
      <xdr:colOff>165100</xdr:colOff>
      <xdr:row>37</xdr:row>
      <xdr:rowOff>71342</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313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87869</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088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74993</xdr:rowOff>
    </xdr:from>
    <xdr:to>
      <xdr:col>55</xdr:col>
      <xdr:colOff>50800</xdr:colOff>
      <xdr:row>37</xdr:row>
      <xdr:rowOff>5143</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24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97870</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09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158995</xdr:rowOff>
    </xdr:from>
    <xdr:to>
      <xdr:col>50</xdr:col>
      <xdr:colOff>165100</xdr:colOff>
      <xdr:row>37</xdr:row>
      <xdr:rowOff>89145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33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105672</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610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30988</xdr:rowOff>
    </xdr:from>
    <xdr:to>
      <xdr:col>46</xdr:col>
      <xdr:colOff>38100</xdr:colOff>
      <xdr:row>31</xdr:row>
      <xdr:rowOff>132588</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534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123715</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50795" y="543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16234</xdr:rowOff>
    </xdr:from>
    <xdr:to>
      <xdr:col>41</xdr:col>
      <xdr:colOff>101600</xdr:colOff>
      <xdr:row>38</xdr:row>
      <xdr:rowOff>117834</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53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108961</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62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23635</xdr:rowOff>
    </xdr:from>
    <xdr:to>
      <xdr:col>36</xdr:col>
      <xdr:colOff>165100</xdr:colOff>
      <xdr:row>38</xdr:row>
      <xdr:rowOff>125235</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53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116362</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63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86398</xdr:rowOff>
    </xdr:from>
    <xdr:to>
      <xdr:col>54</xdr:col>
      <xdr:colOff>189865</xdr:colOff>
      <xdr:row>58</xdr:row>
      <xdr:rowOff>67348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658898"/>
          <a:ext cx="127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71175</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015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67348</xdr:rowOff>
    </xdr:from>
    <xdr:to>
      <xdr:col>55</xdr:col>
      <xdr:colOff>88900</xdr:colOff>
      <xdr:row>58</xdr:row>
      <xdr:rowOff>67348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0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33075</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434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86398</xdr:rowOff>
    </xdr:from>
    <xdr:to>
      <xdr:col>55</xdr:col>
      <xdr:colOff>88900</xdr:colOff>
      <xdr:row>50</xdr:row>
      <xdr:rowOff>86398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658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44031</xdr:rowOff>
    </xdr:from>
    <xdr:to>
      <xdr:col>55</xdr:col>
      <xdr:colOff>0</xdr:colOff>
      <xdr:row>54</xdr:row>
      <xdr:rowOff>32728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9130881"/>
          <a:ext cx="838200" cy="160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125480</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555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147053</xdr:rowOff>
    </xdr:from>
    <xdr:to>
      <xdr:col>55</xdr:col>
      <xdr:colOff>50800</xdr:colOff>
      <xdr:row>56</xdr:row>
      <xdr:rowOff>77203</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57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44031</xdr:rowOff>
    </xdr:from>
    <xdr:to>
      <xdr:col>50</xdr:col>
      <xdr:colOff>114300</xdr:colOff>
      <xdr:row>54</xdr:row>
      <xdr:rowOff>120841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8750300" y="9130881"/>
          <a:ext cx="889000" cy="2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121221</xdr:rowOff>
    </xdr:from>
    <xdr:to>
      <xdr:col>50</xdr:col>
      <xdr:colOff>165100</xdr:colOff>
      <xdr:row>56</xdr:row>
      <xdr:rowOff>51371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550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42498</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64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134010</xdr:rowOff>
    </xdr:from>
    <xdr:to>
      <xdr:col>45</xdr:col>
      <xdr:colOff>177800</xdr:colOff>
      <xdr:row>54</xdr:row>
      <xdr:rowOff>120841</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9220860"/>
          <a:ext cx="889000" cy="158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98349</xdr:rowOff>
    </xdr:from>
    <xdr:to>
      <xdr:col>46</xdr:col>
      <xdr:colOff>38100</xdr:colOff>
      <xdr:row>54</xdr:row>
      <xdr:rowOff>28499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18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45026</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8960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134010</xdr:rowOff>
    </xdr:from>
    <xdr:to>
      <xdr:col>41</xdr:col>
      <xdr:colOff>50800</xdr:colOff>
      <xdr:row>53</xdr:row>
      <xdr:rowOff>155893</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9220860"/>
          <a:ext cx="889000" cy="2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107302</xdr:rowOff>
    </xdr:from>
    <xdr:to>
      <xdr:col>41</xdr:col>
      <xdr:colOff>101600</xdr:colOff>
      <xdr:row>54</xdr:row>
      <xdr:rowOff>37452</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19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28579</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28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1740</xdr:rowOff>
    </xdr:from>
    <xdr:to>
      <xdr:col>36</xdr:col>
      <xdr:colOff>165100</xdr:colOff>
      <xdr:row>54</xdr:row>
      <xdr:rowOff>103340</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26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94467</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35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153378</xdr:rowOff>
    </xdr:from>
    <xdr:to>
      <xdr:col>55</xdr:col>
      <xdr:colOff>50800</xdr:colOff>
      <xdr:row>54</xdr:row>
      <xdr:rowOff>83528</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24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4805</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09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164681</xdr:rowOff>
    </xdr:from>
    <xdr:to>
      <xdr:col>50</xdr:col>
      <xdr:colOff>165100</xdr:colOff>
      <xdr:row>53</xdr:row>
      <xdr:rowOff>94831</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08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111358</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885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70041</xdr:rowOff>
    </xdr:from>
    <xdr:to>
      <xdr:col>46</xdr:col>
      <xdr:colOff>38100</xdr:colOff>
      <xdr:row>55</xdr:row>
      <xdr:rowOff>191</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32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162768</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42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83210</xdr:rowOff>
    </xdr:from>
    <xdr:to>
      <xdr:col>41</xdr:col>
      <xdr:colOff>101600</xdr:colOff>
      <xdr:row>54</xdr:row>
      <xdr:rowOff>13360</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17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29887</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894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105093</xdr:rowOff>
    </xdr:from>
    <xdr:to>
      <xdr:col>36</xdr:col>
      <xdr:colOff>165100</xdr:colOff>
      <xdr:row>54</xdr:row>
      <xdr:rowOff>35243</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19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51770</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896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113754</xdr:rowOff>
    </xdr:from>
    <xdr:to>
      <xdr:col>54</xdr:col>
      <xdr:colOff>189865</xdr:colOff>
      <xdr:row>78</xdr:row>
      <xdr:rowOff>139402</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286704"/>
          <a:ext cx="1270" cy="1225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143229</xdr:rowOff>
    </xdr:from>
    <xdr:ext cx="313932"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163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139402</xdr:rowOff>
    </xdr:from>
    <xdr:to>
      <xdr:col>55</xdr:col>
      <xdr:colOff>88900</xdr:colOff>
      <xdr:row>78</xdr:row>
      <xdr:rowOff>139402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1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60431</xdr:rowOff>
    </xdr:from>
    <xdr:ext cx="534377"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206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113754</xdr:rowOff>
    </xdr:from>
    <xdr:to>
      <xdr:col>55</xdr:col>
      <xdr:colOff>88900</xdr:colOff>
      <xdr:row>71</xdr:row>
      <xdr:rowOff>113754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28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157004</xdr:rowOff>
    </xdr:from>
    <xdr:to>
      <xdr:col>55</xdr:col>
      <xdr:colOff>0</xdr:colOff>
      <xdr:row>78</xdr:row>
      <xdr:rowOff>63714</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358654"/>
          <a:ext cx="838200" cy="7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22531</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052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171104</xdr:rowOff>
    </xdr:from>
    <xdr:to>
      <xdr:col>55</xdr:col>
      <xdr:colOff>50800</xdr:colOff>
      <xdr:row>77</xdr:row>
      <xdr:rowOff>101254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20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20462</xdr:rowOff>
    </xdr:from>
    <xdr:to>
      <xdr:col>50</xdr:col>
      <xdr:colOff>114300</xdr:colOff>
      <xdr:row>77</xdr:row>
      <xdr:rowOff>157004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2707762"/>
          <a:ext cx="889000" cy="650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14788</xdr:rowOff>
    </xdr:from>
    <xdr:to>
      <xdr:col>50</xdr:col>
      <xdr:colOff>165100</xdr:colOff>
      <xdr:row>77</xdr:row>
      <xdr:rowOff>116388</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21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132915</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299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20462</xdr:rowOff>
    </xdr:from>
    <xdr:to>
      <xdr:col>45</xdr:col>
      <xdr:colOff>177800</xdr:colOff>
      <xdr:row>76</xdr:row>
      <xdr:rowOff>144638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861300" y="12707762"/>
          <a:ext cx="889000" cy="46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162601</xdr:rowOff>
    </xdr:from>
    <xdr:to>
      <xdr:col>46</xdr:col>
      <xdr:colOff>38100</xdr:colOff>
      <xdr:row>76</xdr:row>
      <xdr:rowOff>92751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0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83878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11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121092</xdr:rowOff>
    </xdr:from>
    <xdr:to>
      <xdr:col>41</xdr:col>
      <xdr:colOff>50800</xdr:colOff>
      <xdr:row>76</xdr:row>
      <xdr:rowOff>144638</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2979842"/>
          <a:ext cx="889000" cy="19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100147</xdr:rowOff>
    </xdr:from>
    <xdr:to>
      <xdr:col>41</xdr:col>
      <xdr:colOff>101600</xdr:colOff>
      <xdr:row>77</xdr:row>
      <xdr:rowOff>30297</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13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21424</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22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154257</xdr:rowOff>
    </xdr:from>
    <xdr:to>
      <xdr:col>36</xdr:col>
      <xdr:colOff>165100</xdr:colOff>
      <xdr:row>77</xdr:row>
      <xdr:rowOff>84407</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18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75534</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27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12914</xdr:rowOff>
    </xdr:from>
    <xdr:to>
      <xdr:col>55</xdr:col>
      <xdr:colOff>50800</xdr:colOff>
      <xdr:row>78</xdr:row>
      <xdr:rowOff>114514</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3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99291</xdr:rowOff>
    </xdr:from>
    <xdr:ext cx="469744"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30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106204</xdr:rowOff>
    </xdr:from>
    <xdr:to>
      <xdr:col>50</xdr:col>
      <xdr:colOff>165100</xdr:colOff>
      <xdr:row>78</xdr:row>
      <xdr:rowOff>36354</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30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27481</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04428" y="13400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141112</xdr:rowOff>
    </xdr:from>
    <xdr:to>
      <xdr:col>46</xdr:col>
      <xdr:colOff>38100</xdr:colOff>
      <xdr:row>74</xdr:row>
      <xdr:rowOff>71262</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265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87789</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243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93838</xdr:rowOff>
    </xdr:from>
    <xdr:to>
      <xdr:col>41</xdr:col>
      <xdr:colOff>101600</xdr:colOff>
      <xdr:row>77</xdr:row>
      <xdr:rowOff>23988</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12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40515</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289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70292</xdr:rowOff>
    </xdr:from>
    <xdr:to>
      <xdr:col>36</xdr:col>
      <xdr:colOff>165100</xdr:colOff>
      <xdr:row>76</xdr:row>
      <xdr:rowOff>442</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292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16969</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270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78572</xdr:rowOff>
    </xdr:from>
    <xdr:to>
      <xdr:col>54</xdr:col>
      <xdr:colOff>189865</xdr:colOff>
      <xdr:row>98</xdr:row>
      <xdr:rowOff>40396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509072"/>
          <a:ext cx="1270" cy="1333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44223</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84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40396</xdr:rowOff>
    </xdr:from>
    <xdr:to>
      <xdr:col>55</xdr:col>
      <xdr:colOff>88900</xdr:colOff>
      <xdr:row>98</xdr:row>
      <xdr:rowOff>40396</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842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25249</xdr:rowOff>
    </xdr:from>
    <xdr:ext cx="534377"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28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78572</xdr:rowOff>
    </xdr:from>
    <xdr:to>
      <xdr:col>55</xdr:col>
      <xdr:colOff>88900</xdr:colOff>
      <xdr:row>90</xdr:row>
      <xdr:rowOff>78572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509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44031</xdr:rowOff>
    </xdr:from>
    <xdr:to>
      <xdr:col>55</xdr:col>
      <xdr:colOff>0</xdr:colOff>
      <xdr:row>93</xdr:row>
      <xdr:rowOff>86094</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639300" y="15988881"/>
          <a:ext cx="838200" cy="4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77591</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365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99164</xdr:rowOff>
    </xdr:from>
    <xdr:to>
      <xdr:col>55</xdr:col>
      <xdr:colOff>50800</xdr:colOff>
      <xdr:row>96</xdr:row>
      <xdr:rowOff>29314</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38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44031</xdr:rowOff>
    </xdr:from>
    <xdr:to>
      <xdr:col>50</xdr:col>
      <xdr:colOff>114300</xdr:colOff>
      <xdr:row>95</xdr:row>
      <xdr:rowOff>137757</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5988881"/>
          <a:ext cx="889000" cy="436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82224</xdr:rowOff>
    </xdr:from>
    <xdr:to>
      <xdr:col>50</xdr:col>
      <xdr:colOff>165100</xdr:colOff>
      <xdr:row>96</xdr:row>
      <xdr:rowOff>12374</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36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3501</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46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94825</xdr:rowOff>
    </xdr:from>
    <xdr:to>
      <xdr:col>45</xdr:col>
      <xdr:colOff>177800</xdr:colOff>
      <xdr:row>95</xdr:row>
      <xdr:rowOff>137757</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7861300" y="15868225"/>
          <a:ext cx="889000" cy="55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72417</xdr:rowOff>
    </xdr:from>
    <xdr:to>
      <xdr:col>46</xdr:col>
      <xdr:colOff>38100</xdr:colOff>
      <xdr:row>94</xdr:row>
      <xdr:rowOff>2567</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01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19094</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579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94825</xdr:rowOff>
    </xdr:from>
    <xdr:to>
      <xdr:col>41</xdr:col>
      <xdr:colOff>50800</xdr:colOff>
      <xdr:row>94</xdr:row>
      <xdr:rowOff>161691</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5868225"/>
          <a:ext cx="889000" cy="40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92</xdr:row>
      <xdr:rowOff>113635</xdr:rowOff>
    </xdr:from>
    <xdr:to>
      <xdr:col>41</xdr:col>
      <xdr:colOff>101600</xdr:colOff>
      <xdr:row>93</xdr:row>
      <xdr:rowOff>43785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588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34912</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597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59410</xdr:rowOff>
    </xdr:from>
    <xdr:to>
      <xdr:col>36</xdr:col>
      <xdr:colOff>165100</xdr:colOff>
      <xdr:row>93</xdr:row>
      <xdr:rowOff>161010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00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6087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577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35294</xdr:rowOff>
    </xdr:from>
    <xdr:to>
      <xdr:col>55</xdr:col>
      <xdr:colOff>50800</xdr:colOff>
      <xdr:row>93</xdr:row>
      <xdr:rowOff>136894</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598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58171</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583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164681</xdr:rowOff>
    </xdr:from>
    <xdr:to>
      <xdr:col>50</xdr:col>
      <xdr:colOff>165100</xdr:colOff>
      <xdr:row>93</xdr:row>
      <xdr:rowOff>94831</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593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111358</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571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86957</xdr:rowOff>
    </xdr:from>
    <xdr:to>
      <xdr:col>46</xdr:col>
      <xdr:colOff>38100</xdr:colOff>
      <xdr:row>96</xdr:row>
      <xdr:rowOff>17107</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37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8234</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46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44025</xdr:rowOff>
    </xdr:from>
    <xdr:to>
      <xdr:col>41</xdr:col>
      <xdr:colOff>101600</xdr:colOff>
      <xdr:row>92</xdr:row>
      <xdr:rowOff>145625</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581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162152</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55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110891</xdr:rowOff>
    </xdr:from>
    <xdr:to>
      <xdr:col>36</xdr:col>
      <xdr:colOff>165100</xdr:colOff>
      <xdr:row>95</xdr:row>
      <xdr:rowOff>41041</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22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32168</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31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48006</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362956"/>
          <a:ext cx="1269" cy="1368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166133</xdr:rowOff>
    </xdr:from>
    <xdr:ext cx="534377"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13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48006</xdr:rowOff>
    </xdr:from>
    <xdr:to>
      <xdr:col>86</xdr:col>
      <xdr:colOff>25400</xdr:colOff>
      <xdr:row>31</xdr:row>
      <xdr:rowOff>48006</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362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10033</xdr:rowOff>
    </xdr:from>
    <xdr:to>
      <xdr:col>85</xdr:col>
      <xdr:colOff>127000</xdr:colOff>
      <xdr:row>39</xdr:row>
      <xdr:rowOff>14351</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5481300" y="6696583"/>
          <a:ext cx="8382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98823</xdr:rowOff>
    </xdr:from>
    <xdr:ext cx="378565"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442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75946</xdr:rowOff>
    </xdr:from>
    <xdr:to>
      <xdr:col>85</xdr:col>
      <xdr:colOff>177800</xdr:colOff>
      <xdr:row>39</xdr:row>
      <xdr:rowOff>6096</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591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10033</xdr:rowOff>
    </xdr:from>
    <xdr:to>
      <xdr:col>81</xdr:col>
      <xdr:colOff>50800</xdr:colOff>
      <xdr:row>39</xdr:row>
      <xdr:rowOff>27813</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4592300" y="6696583"/>
          <a:ext cx="889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75692</xdr:rowOff>
    </xdr:from>
    <xdr:to>
      <xdr:col>81</xdr:col>
      <xdr:colOff>101600</xdr:colOff>
      <xdr:row>39</xdr:row>
      <xdr:rowOff>5842</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22369</xdr:rowOff>
    </xdr:from>
    <xdr:ext cx="378565"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92017" y="6366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27813</xdr:rowOff>
    </xdr:from>
    <xdr:to>
      <xdr:col>76</xdr:col>
      <xdr:colOff>114300</xdr:colOff>
      <xdr:row>39</xdr:row>
      <xdr:rowOff>33655</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3703300" y="6714363"/>
          <a:ext cx="889000" cy="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130302</xdr:rowOff>
    </xdr:from>
    <xdr:to>
      <xdr:col>76</xdr:col>
      <xdr:colOff>165100</xdr:colOff>
      <xdr:row>36</xdr:row>
      <xdr:rowOff>60452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131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76979</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5906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163322</xdr:rowOff>
    </xdr:from>
    <xdr:to>
      <xdr:col>71</xdr:col>
      <xdr:colOff>177800</xdr:colOff>
      <xdr:row>39</xdr:row>
      <xdr:rowOff>33655</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2814300" y="6678422"/>
          <a:ext cx="889000" cy="4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23495</xdr:rowOff>
    </xdr:from>
    <xdr:to>
      <xdr:col>72</xdr:col>
      <xdr:colOff>38100</xdr:colOff>
      <xdr:row>36</xdr:row>
      <xdr:rowOff>125095</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19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34</xdr:row>
      <xdr:rowOff>141622</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597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52959</xdr:rowOff>
    </xdr:from>
    <xdr:to>
      <xdr:col>67</xdr:col>
      <xdr:colOff>101600</xdr:colOff>
      <xdr:row>37</xdr:row>
      <xdr:rowOff>154559</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39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171086</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171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135001</xdr:rowOff>
    </xdr:from>
    <xdr:to>
      <xdr:col>85</xdr:col>
      <xdr:colOff>177800</xdr:colOff>
      <xdr:row>39</xdr:row>
      <xdr:rowOff>65151</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65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54373</xdr:rowOff>
    </xdr:from>
    <xdr:ext cx="378565"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569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130683</xdr:rowOff>
    </xdr:from>
    <xdr:to>
      <xdr:col>81</xdr:col>
      <xdr:colOff>101600</xdr:colOff>
      <xdr:row>39</xdr:row>
      <xdr:rowOff>60833</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4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51960</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2017" y="6738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148463</xdr:rowOff>
    </xdr:from>
    <xdr:to>
      <xdr:col>76</xdr:col>
      <xdr:colOff>165100</xdr:colOff>
      <xdr:row>39</xdr:row>
      <xdr:rowOff>78613</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69740</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3017" y="6756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154305</xdr:rowOff>
    </xdr:from>
    <xdr:to>
      <xdr:col>72</xdr:col>
      <xdr:colOff>38100</xdr:colOff>
      <xdr:row>39</xdr:row>
      <xdr:rowOff>84455</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6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75582</xdr:rowOff>
    </xdr:from>
    <xdr:ext cx="313932"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46333" y="67621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112522</xdr:rowOff>
    </xdr:from>
    <xdr:to>
      <xdr:col>67</xdr:col>
      <xdr:colOff>101600</xdr:colOff>
      <xdr:row>39</xdr:row>
      <xdr:rowOff>42672</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2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33799</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5017" y="6720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26505</xdr:rowOff>
    </xdr:from>
    <xdr:to>
      <xdr:col>85</xdr:col>
      <xdr:colOff>126364</xdr:colOff>
      <xdr:row>77</xdr:row>
      <xdr:rowOff>112497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6317595" y="12028005"/>
          <a:ext cx="1269" cy="128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116324</xdr:rowOff>
    </xdr:from>
    <xdr:ext cx="534377" cy="259045"/>
    <xdr:sp macro="" textlink="">
      <xdr:nvSpPr>
        <xdr:cNvPr id="619" name="公債費最小値テキスト">
          <a:extLst>
            <a:ext uri="{FF2B5EF4-FFF2-40B4-BE49-F238E27FC236}">
              <a16:creationId xmlns:a16="http://schemas.microsoft.com/office/drawing/2014/main" id="{00000000-0008-0000-0600-00006B020000}"/>
            </a:ext>
          </a:extLst>
        </xdr:cNvPr>
        <xdr:cNvSpPr txBox="1"/>
      </xdr:nvSpPr>
      <xdr:spPr>
        <a:xfrm>
          <a:off x="16370300" y="1331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112497</xdr:rowOff>
    </xdr:from>
    <xdr:to>
      <xdr:col>86</xdr:col>
      <xdr:colOff>25400</xdr:colOff>
      <xdr:row>77</xdr:row>
      <xdr:rowOff>112497</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331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144632</xdr:rowOff>
    </xdr:from>
    <xdr:ext cx="534377" cy="259045"/>
    <xdr:sp macro="" textlink="">
      <xdr:nvSpPr>
        <xdr:cNvPr id="621" name="公債費最大値テキスト">
          <a:extLst>
            <a:ext uri="{FF2B5EF4-FFF2-40B4-BE49-F238E27FC236}">
              <a16:creationId xmlns:a16="http://schemas.microsoft.com/office/drawing/2014/main" id="{00000000-0008-0000-0600-00006D020000}"/>
            </a:ext>
          </a:extLst>
        </xdr:cNvPr>
        <xdr:cNvSpPr txBox="1"/>
      </xdr:nvSpPr>
      <xdr:spPr>
        <a:xfrm>
          <a:off x="16370300" y="1180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26505</xdr:rowOff>
    </xdr:from>
    <xdr:to>
      <xdr:col>86</xdr:col>
      <xdr:colOff>25400</xdr:colOff>
      <xdr:row>70</xdr:row>
      <xdr:rowOff>26505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2028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116325</xdr:rowOff>
    </xdr:from>
    <xdr:to>
      <xdr:col>85</xdr:col>
      <xdr:colOff>127000</xdr:colOff>
      <xdr:row>74</xdr:row>
      <xdr:rowOff>145205</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5481300" y="12803625"/>
          <a:ext cx="838200" cy="28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170330</xdr:rowOff>
    </xdr:from>
    <xdr:ext cx="534377" cy="259045"/>
    <xdr:sp macro="" textlink="">
      <xdr:nvSpPr>
        <xdr:cNvPr id="624" name="公債費平均値テキスト">
          <a:extLst>
            <a:ext uri="{FF2B5EF4-FFF2-40B4-BE49-F238E27FC236}">
              <a16:creationId xmlns:a16="http://schemas.microsoft.com/office/drawing/2014/main" id="{00000000-0008-0000-0600-000070020000}"/>
            </a:ext>
          </a:extLst>
        </xdr:cNvPr>
        <xdr:cNvSpPr txBox="1"/>
      </xdr:nvSpPr>
      <xdr:spPr>
        <a:xfrm>
          <a:off x="16370300" y="12857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20453</xdr:rowOff>
    </xdr:from>
    <xdr:to>
      <xdr:col>85</xdr:col>
      <xdr:colOff>177800</xdr:colOff>
      <xdr:row>75</xdr:row>
      <xdr:rowOff>122053</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6268700" y="1287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116325</xdr:rowOff>
    </xdr:from>
    <xdr:to>
      <xdr:col>81</xdr:col>
      <xdr:colOff>50800</xdr:colOff>
      <xdr:row>74</xdr:row>
      <xdr:rowOff>135490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4592300" y="12803625"/>
          <a:ext cx="889000" cy="1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30797</xdr:rowOff>
    </xdr:from>
    <xdr:to>
      <xdr:col>81</xdr:col>
      <xdr:colOff>101600</xdr:colOff>
      <xdr:row>75</xdr:row>
      <xdr:rowOff>132397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5430500" y="1288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123525</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14111" y="12982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135490</xdr:rowOff>
    </xdr:from>
    <xdr:to>
      <xdr:col>76</xdr:col>
      <xdr:colOff>114300</xdr:colOff>
      <xdr:row>74</xdr:row>
      <xdr:rowOff>137452</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3703300" y="12822790"/>
          <a:ext cx="889000" cy="1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163328</xdr:rowOff>
    </xdr:from>
    <xdr:to>
      <xdr:col>76</xdr:col>
      <xdr:colOff>165100</xdr:colOff>
      <xdr:row>74</xdr:row>
      <xdr:rowOff>93478</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4541500" y="12679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110005</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325111" y="1245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124651</xdr:rowOff>
    </xdr:from>
    <xdr:to>
      <xdr:col>71</xdr:col>
      <xdr:colOff>177800</xdr:colOff>
      <xdr:row>74</xdr:row>
      <xdr:rowOff>137452</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2814300" y="12811951"/>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149841</xdr:rowOff>
    </xdr:from>
    <xdr:to>
      <xdr:col>72</xdr:col>
      <xdr:colOff>38100</xdr:colOff>
      <xdr:row>74</xdr:row>
      <xdr:rowOff>79991</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3652500" y="126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96518</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436111" y="1244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133039</xdr:rowOff>
    </xdr:from>
    <xdr:to>
      <xdr:col>67</xdr:col>
      <xdr:colOff>101600</xdr:colOff>
      <xdr:row>74</xdr:row>
      <xdr:rowOff>63189</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2763500" y="1264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79716</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47111" y="1242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94405</xdr:rowOff>
    </xdr:from>
    <xdr:to>
      <xdr:col>85</xdr:col>
      <xdr:colOff>177800</xdr:colOff>
      <xdr:row>75</xdr:row>
      <xdr:rowOff>24555</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6268700" y="1278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117282</xdr:rowOff>
    </xdr:from>
    <xdr:ext cx="534377" cy="259045"/>
    <xdr:sp macro="" textlink="">
      <xdr:nvSpPr>
        <xdr:cNvPr id="643" name="公債費該当値テキスト">
          <a:extLst>
            <a:ext uri="{FF2B5EF4-FFF2-40B4-BE49-F238E27FC236}">
              <a16:creationId xmlns:a16="http://schemas.microsoft.com/office/drawing/2014/main" id="{00000000-0008-0000-0600-000083020000}"/>
            </a:ext>
          </a:extLst>
        </xdr:cNvPr>
        <xdr:cNvSpPr txBox="1"/>
      </xdr:nvSpPr>
      <xdr:spPr>
        <a:xfrm>
          <a:off x="16370300" y="1263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65525</xdr:rowOff>
    </xdr:from>
    <xdr:to>
      <xdr:col>81</xdr:col>
      <xdr:colOff>101600</xdr:colOff>
      <xdr:row>74</xdr:row>
      <xdr:rowOff>167125</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5430500" y="1275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12202</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252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84690</xdr:rowOff>
    </xdr:from>
    <xdr:to>
      <xdr:col>76</xdr:col>
      <xdr:colOff>165100</xdr:colOff>
      <xdr:row>75</xdr:row>
      <xdr:rowOff>14840</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4541500" y="1277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5967</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5111" y="1286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86652</xdr:rowOff>
    </xdr:from>
    <xdr:to>
      <xdr:col>72</xdr:col>
      <xdr:colOff>38100</xdr:colOff>
      <xdr:row>75</xdr:row>
      <xdr:rowOff>16802</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3652500" y="1277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7929</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36111" y="12866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73851</xdr:rowOff>
    </xdr:from>
    <xdr:to>
      <xdr:col>67</xdr:col>
      <xdr:colOff>101600</xdr:colOff>
      <xdr:row>75</xdr:row>
      <xdr:rowOff>4001</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2763500" y="1276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166578</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47111" y="1285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81429</xdr:rowOff>
    </xdr:from>
    <xdr:to>
      <xdr:col>85</xdr:col>
      <xdr:colOff>126364</xdr:colOff>
      <xdr:row>99</xdr:row>
      <xdr:rowOff>90377</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511929"/>
          <a:ext cx="1269" cy="1551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94204</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67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90377</xdr:rowOff>
    </xdr:from>
    <xdr:to>
      <xdr:col>86</xdr:col>
      <xdr:colOff>25400</xdr:colOff>
      <xdr:row>99</xdr:row>
      <xdr:rowOff>90377</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63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28106</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287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81429</xdr:rowOff>
    </xdr:from>
    <xdr:to>
      <xdr:col>86</xdr:col>
      <xdr:colOff>25400</xdr:colOff>
      <xdr:row>90</xdr:row>
      <xdr:rowOff>81429</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511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158249</xdr:rowOff>
    </xdr:from>
    <xdr:to>
      <xdr:col>85</xdr:col>
      <xdr:colOff>127000</xdr:colOff>
      <xdr:row>98</xdr:row>
      <xdr:rowOff>1702</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788899"/>
          <a:ext cx="838200" cy="14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131847</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762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153420</xdr:rowOff>
    </xdr:from>
    <xdr:to>
      <xdr:col>85</xdr:col>
      <xdr:colOff>177800</xdr:colOff>
      <xdr:row>98</xdr:row>
      <xdr:rowOff>83570</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78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1702</xdr:rowOff>
    </xdr:from>
    <xdr:to>
      <xdr:col>81</xdr:col>
      <xdr:colOff>50800</xdr:colOff>
      <xdr:row>98</xdr:row>
      <xdr:rowOff>24071</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6803802"/>
          <a:ext cx="889000" cy="22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155434</xdr:rowOff>
    </xdr:from>
    <xdr:to>
      <xdr:col>81</xdr:col>
      <xdr:colOff>101600</xdr:colOff>
      <xdr:row>98</xdr:row>
      <xdr:rowOff>85584</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78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76711</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87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24071</xdr:rowOff>
    </xdr:from>
    <xdr:to>
      <xdr:col>76</xdr:col>
      <xdr:colOff>114300</xdr:colOff>
      <xdr:row>98</xdr:row>
      <xdr:rowOff>91607</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3703300" y="16826171"/>
          <a:ext cx="889000" cy="6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45619</xdr:rowOff>
    </xdr:from>
    <xdr:to>
      <xdr:col>76</xdr:col>
      <xdr:colOff>165100</xdr:colOff>
      <xdr:row>98</xdr:row>
      <xdr:rowOff>147219</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84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138346</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940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49306</xdr:rowOff>
    </xdr:from>
    <xdr:to>
      <xdr:col>71</xdr:col>
      <xdr:colOff>177800</xdr:colOff>
      <xdr:row>98</xdr:row>
      <xdr:rowOff>91607</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2814300" y="16851406"/>
          <a:ext cx="889000" cy="4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94952</xdr:rowOff>
    </xdr:from>
    <xdr:to>
      <xdr:col>72</xdr:col>
      <xdr:colOff>38100</xdr:colOff>
      <xdr:row>99</xdr:row>
      <xdr:rowOff>25102</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897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16229</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98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70613</xdr:rowOff>
    </xdr:from>
    <xdr:to>
      <xdr:col>67</xdr:col>
      <xdr:colOff>101600</xdr:colOff>
      <xdr:row>99</xdr:row>
      <xdr:rowOff>763</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87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163340</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96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107449</xdr:rowOff>
    </xdr:from>
    <xdr:to>
      <xdr:col>85</xdr:col>
      <xdr:colOff>177800</xdr:colOff>
      <xdr:row>98</xdr:row>
      <xdr:rowOff>37599</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73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130326</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58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122352</xdr:rowOff>
    </xdr:from>
    <xdr:to>
      <xdr:col>81</xdr:col>
      <xdr:colOff>101600</xdr:colOff>
      <xdr:row>98</xdr:row>
      <xdr:rowOff>52502</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75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69029</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14111" y="16528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144721</xdr:rowOff>
    </xdr:from>
    <xdr:to>
      <xdr:col>76</xdr:col>
      <xdr:colOff>165100</xdr:colOff>
      <xdr:row>98</xdr:row>
      <xdr:rowOff>74871</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77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91398</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655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40807</xdr:rowOff>
    </xdr:from>
    <xdr:to>
      <xdr:col>72</xdr:col>
      <xdr:colOff>38100</xdr:colOff>
      <xdr:row>98</xdr:row>
      <xdr:rowOff>142407</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84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158934</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61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169956</xdr:rowOff>
    </xdr:from>
    <xdr:to>
      <xdr:col>67</xdr:col>
      <xdr:colOff>101600</xdr:colOff>
      <xdr:row>98</xdr:row>
      <xdr:rowOff>100106</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80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116633</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657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83312</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226812"/>
          <a:ext cx="1269" cy="1504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29989</xdr:rowOff>
    </xdr:from>
    <xdr:ext cx="469744"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00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83312</xdr:rowOff>
    </xdr:from>
    <xdr:to>
      <xdr:col>116</xdr:col>
      <xdr:colOff>152400</xdr:colOff>
      <xdr:row>30</xdr:row>
      <xdr:rowOff>83312</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22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30053</xdr:rowOff>
    </xdr:from>
    <xdr:ext cx="378565"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3737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7176</xdr:rowOff>
    </xdr:from>
    <xdr:to>
      <xdr:col>116</xdr:col>
      <xdr:colOff>114300</xdr:colOff>
      <xdr:row>38</xdr:row>
      <xdr:rowOff>108776</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52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154432</xdr:rowOff>
    </xdr:from>
    <xdr:to>
      <xdr:col>112</xdr:col>
      <xdr:colOff>38100</xdr:colOff>
      <xdr:row>38</xdr:row>
      <xdr:rowOff>84582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101109</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134017" y="6273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58991</xdr:rowOff>
    </xdr:from>
    <xdr:to>
      <xdr:col>107</xdr:col>
      <xdr:colOff>101600</xdr:colOff>
      <xdr:row>36</xdr:row>
      <xdr:rowOff>160591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23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5668</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00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41656</xdr:rowOff>
    </xdr:from>
    <xdr:to>
      <xdr:col>102</xdr:col>
      <xdr:colOff>165100</xdr:colOff>
      <xdr:row>37</xdr:row>
      <xdr:rowOff>143256</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38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159783</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160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47371</xdr:rowOff>
    </xdr:from>
    <xdr:to>
      <xdr:col>98</xdr:col>
      <xdr:colOff>38100</xdr:colOff>
      <xdr:row>37</xdr:row>
      <xdr:rowOff>148971</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39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165498</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166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164865</xdr:rowOff>
    </xdr:from>
    <xdr:to>
      <xdr:col>116</xdr:col>
      <xdr:colOff>62864</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737365"/>
          <a:ext cx="1269" cy="142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111542</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51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164865</xdr:rowOff>
    </xdr:from>
    <xdr:to>
      <xdr:col>116</xdr:col>
      <xdr:colOff>152400</xdr:colOff>
      <xdr:row>50</xdr:row>
      <xdr:rowOff>164865</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737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44393</xdr:rowOff>
    </xdr:from>
    <xdr:to>
      <xdr:col>116</xdr:col>
      <xdr:colOff>63500</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1323300" y="10159943"/>
          <a:ext cx="8382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109682</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8823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86805</xdr:rowOff>
    </xdr:from>
    <xdr:to>
      <xdr:col>116</xdr:col>
      <xdr:colOff>114300</xdr:colOff>
      <xdr:row>59</xdr:row>
      <xdr:rowOff>16955</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1003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44336</xdr:rowOff>
    </xdr:from>
    <xdr:to>
      <xdr:col>111</xdr:col>
      <xdr:colOff>177800</xdr:colOff>
      <xdr:row>59</xdr:row>
      <xdr:rowOff>44393</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0434300" y="10159886"/>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80804</xdr:rowOff>
    </xdr:from>
    <xdr:to>
      <xdr:col>112</xdr:col>
      <xdr:colOff>38100</xdr:colOff>
      <xdr:row>59</xdr:row>
      <xdr:rowOff>10954</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1002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27481</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80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44259</xdr:rowOff>
    </xdr:from>
    <xdr:to>
      <xdr:col>107</xdr:col>
      <xdr:colOff>50800</xdr:colOff>
      <xdr:row>59</xdr:row>
      <xdr:rowOff>44336</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9545300" y="10159809"/>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49276</xdr:rowOff>
    </xdr:from>
    <xdr:to>
      <xdr:col>107</xdr:col>
      <xdr:colOff>101600</xdr:colOff>
      <xdr:row>58</xdr:row>
      <xdr:rowOff>150876</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993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167403</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76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44259</xdr:rowOff>
    </xdr:from>
    <xdr:to>
      <xdr:col>102</xdr:col>
      <xdr:colOff>114300</xdr:colOff>
      <xdr:row>59</xdr:row>
      <xdr:rowOff>44259</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8656300" y="101598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57868</xdr:rowOff>
    </xdr:from>
    <xdr:to>
      <xdr:col>102</xdr:col>
      <xdr:colOff>165100</xdr:colOff>
      <xdr:row>58</xdr:row>
      <xdr:rowOff>159468</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1000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4545</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777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53581</xdr:rowOff>
    </xdr:from>
    <xdr:to>
      <xdr:col>98</xdr:col>
      <xdr:colOff>38100</xdr:colOff>
      <xdr:row>58</xdr:row>
      <xdr:rowOff>155181</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99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258</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772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165043</xdr:rowOff>
    </xdr:from>
    <xdr:to>
      <xdr:col>112</xdr:col>
      <xdr:colOff>38100</xdr:colOff>
      <xdr:row>59</xdr:row>
      <xdr:rowOff>95193</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1010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86320</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98650" y="102018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164986</xdr:rowOff>
    </xdr:from>
    <xdr:to>
      <xdr:col>107</xdr:col>
      <xdr:colOff>101600</xdr:colOff>
      <xdr:row>59</xdr:row>
      <xdr:rowOff>95136</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1010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86263</xdr:rowOff>
    </xdr:from>
    <xdr:ext cx="249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309650" y="102018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164909</xdr:rowOff>
    </xdr:from>
    <xdr:to>
      <xdr:col>102</xdr:col>
      <xdr:colOff>165100</xdr:colOff>
      <xdr:row>59</xdr:row>
      <xdr:rowOff>95059</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1010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86186</xdr:rowOff>
    </xdr:from>
    <xdr:ext cx="313932"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88333" y="102017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164909</xdr:rowOff>
    </xdr:from>
    <xdr:to>
      <xdr:col>98</xdr:col>
      <xdr:colOff>38100</xdr:colOff>
      <xdr:row>59</xdr:row>
      <xdr:rowOff>95059</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1010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86186</xdr:rowOff>
    </xdr:from>
    <xdr:ext cx="313932"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99333" y="102017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114859</xdr:rowOff>
    </xdr:from>
    <xdr:to>
      <xdr:col>116</xdr:col>
      <xdr:colOff>62864</xdr:colOff>
      <xdr:row>79</xdr:row>
      <xdr:rowOff>24028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2116359"/>
          <a:ext cx="1269" cy="145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27855</xdr:rowOff>
    </xdr:from>
    <xdr:ext cx="534377" cy="25904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57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24028</xdr:rowOff>
    </xdr:from>
    <xdr:to>
      <xdr:col>116</xdr:col>
      <xdr:colOff>152400</xdr:colOff>
      <xdr:row>79</xdr:row>
      <xdr:rowOff>24028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568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61536</xdr:rowOff>
    </xdr:from>
    <xdr:ext cx="534377" cy="25904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189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114859</xdr:rowOff>
    </xdr:from>
    <xdr:to>
      <xdr:col>116</xdr:col>
      <xdr:colOff>152400</xdr:colOff>
      <xdr:row>70</xdr:row>
      <xdr:rowOff>114859</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2116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79959</xdr:rowOff>
    </xdr:from>
    <xdr:to>
      <xdr:col>116</xdr:col>
      <xdr:colOff>63500</xdr:colOff>
      <xdr:row>75</xdr:row>
      <xdr:rowOff>124689</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1323300" y="12938709"/>
          <a:ext cx="838200" cy="44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43502</xdr:rowOff>
    </xdr:from>
    <xdr:ext cx="534377" cy="2590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2730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20625</xdr:rowOff>
    </xdr:from>
    <xdr:to>
      <xdr:col>116</xdr:col>
      <xdr:colOff>114300</xdr:colOff>
      <xdr:row>75</xdr:row>
      <xdr:rowOff>122225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287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124689</xdr:rowOff>
    </xdr:from>
    <xdr:to>
      <xdr:col>111</xdr:col>
      <xdr:colOff>177800</xdr:colOff>
      <xdr:row>75</xdr:row>
      <xdr:rowOff>124764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0434300" y="12983439"/>
          <a:ext cx="889000" cy="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67602</xdr:rowOff>
    </xdr:from>
    <xdr:to>
      <xdr:col>112</xdr:col>
      <xdr:colOff>38100</xdr:colOff>
      <xdr:row>75</xdr:row>
      <xdr:rowOff>169202</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292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14279</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6111" y="1270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152654</xdr:rowOff>
    </xdr:from>
    <xdr:to>
      <xdr:col>107</xdr:col>
      <xdr:colOff>50800</xdr:colOff>
      <xdr:row>75</xdr:row>
      <xdr:rowOff>124764</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9545300" y="12668504"/>
          <a:ext cx="889000" cy="31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51067</xdr:rowOff>
    </xdr:from>
    <xdr:to>
      <xdr:col>107</xdr:col>
      <xdr:colOff>101600</xdr:colOff>
      <xdr:row>75</xdr:row>
      <xdr:rowOff>152667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290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169194</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67111" y="1268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152654</xdr:rowOff>
    </xdr:from>
    <xdr:to>
      <xdr:col>102</xdr:col>
      <xdr:colOff>114300</xdr:colOff>
      <xdr:row>74</xdr:row>
      <xdr:rowOff>35573</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8656300" y="12668504"/>
          <a:ext cx="889000" cy="5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168148</xdr:rowOff>
    </xdr:from>
    <xdr:to>
      <xdr:col>102</xdr:col>
      <xdr:colOff>165100</xdr:colOff>
      <xdr:row>74</xdr:row>
      <xdr:rowOff>98298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268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89425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78111" y="12776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32207</xdr:rowOff>
    </xdr:from>
    <xdr:to>
      <xdr:col>98</xdr:col>
      <xdr:colOff>38100</xdr:colOff>
      <xdr:row>74</xdr:row>
      <xdr:rowOff>133807</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271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124934</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89111" y="1281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29159</xdr:rowOff>
    </xdr:from>
    <xdr:to>
      <xdr:col>116</xdr:col>
      <xdr:colOff>114300</xdr:colOff>
      <xdr:row>75</xdr:row>
      <xdr:rowOff>130759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288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7586</xdr:rowOff>
    </xdr:from>
    <xdr:ext cx="534377" cy="25904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2866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73889</xdr:rowOff>
    </xdr:from>
    <xdr:to>
      <xdr:col>112</xdr:col>
      <xdr:colOff>38100</xdr:colOff>
      <xdr:row>76</xdr:row>
      <xdr:rowOff>4039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293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166616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302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73964</xdr:rowOff>
    </xdr:from>
    <xdr:to>
      <xdr:col>107</xdr:col>
      <xdr:colOff>101600</xdr:colOff>
      <xdr:row>76</xdr:row>
      <xdr:rowOff>4114</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293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166691</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302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101854</xdr:rowOff>
    </xdr:from>
    <xdr:to>
      <xdr:col>102</xdr:col>
      <xdr:colOff>165100</xdr:colOff>
      <xdr:row>74</xdr:row>
      <xdr:rowOff>32004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261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48531</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239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156223</xdr:rowOff>
    </xdr:from>
    <xdr:to>
      <xdr:col>98</xdr:col>
      <xdr:colOff>38100</xdr:colOff>
      <xdr:row>74</xdr:row>
      <xdr:rowOff>86373</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267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102900</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2447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歳出予算総額は、住民一人当たり約</a:t>
          </a:r>
          <a:r>
            <a:rPr kumimoji="1" lang="en-US" altLang="ja-JP" sz="1300">
              <a:latin typeface="ＭＳ Ｐゴシック" panose="020B0600070205080204" pitchFamily="50" charset="-128"/>
              <a:ea typeface="ＭＳ Ｐゴシック" panose="020B0600070205080204" pitchFamily="50" charset="-128"/>
            </a:rPr>
            <a:t>572</a:t>
          </a:r>
          <a:r>
            <a:rPr kumimoji="1" lang="ja-JP" altLang="en-US" sz="1300">
              <a:latin typeface="ＭＳ Ｐゴシック" panose="020B0600070205080204" pitchFamily="50" charset="-128"/>
              <a:ea typeface="ＭＳ Ｐゴシック" panose="020B0600070205080204" pitchFamily="50" charset="-128"/>
            </a:rPr>
            <a:t>千円となっている。人件費については、住民一人当たり</a:t>
          </a:r>
          <a:r>
            <a:rPr kumimoji="1" lang="en-US" altLang="ja-JP" sz="1300">
              <a:latin typeface="ＭＳ Ｐゴシック" panose="020B0600070205080204" pitchFamily="50" charset="-128"/>
              <a:ea typeface="ＭＳ Ｐゴシック" panose="020B0600070205080204" pitchFamily="50" charset="-128"/>
            </a:rPr>
            <a:t>65,966</a:t>
          </a:r>
          <a:r>
            <a:rPr kumimoji="1" lang="ja-JP" altLang="en-US" sz="1300">
              <a:latin typeface="ＭＳ Ｐゴシック" panose="020B0600070205080204" pitchFamily="50" charset="-128"/>
              <a:ea typeface="ＭＳ Ｐゴシック" panose="020B0600070205080204" pitchFamily="50" charset="-128"/>
            </a:rPr>
            <a:t>円となっており、類似団体平均の</a:t>
          </a:r>
          <a:r>
            <a:rPr kumimoji="1" lang="en-US" altLang="ja-JP" sz="1300">
              <a:latin typeface="ＭＳ Ｐゴシック" panose="020B0600070205080204" pitchFamily="50" charset="-128"/>
              <a:ea typeface="ＭＳ Ｐゴシック" panose="020B0600070205080204" pitchFamily="50" charset="-128"/>
            </a:rPr>
            <a:t>62,374</a:t>
          </a:r>
          <a:r>
            <a:rPr kumimoji="1" lang="ja-JP" altLang="en-US" sz="1300">
              <a:latin typeface="ＭＳ Ｐゴシック" panose="020B0600070205080204" pitchFamily="50" charset="-128"/>
              <a:ea typeface="ＭＳ Ｐゴシック" panose="020B0600070205080204" pitchFamily="50" charset="-128"/>
            </a:rPr>
            <a:t>円を上回っているものの全国平均以下の水準にある。補助費等の住民一人当たりのコストは、物価高騰対策を目的とした給付金事業の影響で前年度より</a:t>
          </a:r>
          <a:r>
            <a:rPr kumimoji="1" lang="en-US" altLang="ja-JP" sz="1300">
              <a:latin typeface="ＭＳ Ｐゴシック" panose="020B0600070205080204" pitchFamily="50" charset="-128"/>
              <a:ea typeface="ＭＳ Ｐゴシック" panose="020B0600070205080204" pitchFamily="50" charset="-128"/>
            </a:rPr>
            <a:t>8,819</a:t>
          </a:r>
          <a:r>
            <a:rPr kumimoji="1" lang="ja-JP" altLang="en-US" sz="1300">
              <a:latin typeface="ＭＳ Ｐゴシック" panose="020B0600070205080204" pitchFamily="50" charset="-128"/>
              <a:ea typeface="ＭＳ Ｐゴシック" panose="020B0600070205080204" pitchFamily="50" charset="-128"/>
            </a:rPr>
            <a:t>円増となり、全国平均以下の水準となっている。物件費の住民一人当たりコストは、前年度より</a:t>
          </a:r>
          <a:r>
            <a:rPr kumimoji="1" lang="en-US" altLang="ja-JP" sz="1300">
              <a:latin typeface="ＭＳ Ｐゴシック" panose="020B0600070205080204" pitchFamily="50" charset="-128"/>
              <a:ea typeface="ＭＳ Ｐゴシック" panose="020B0600070205080204" pitchFamily="50" charset="-128"/>
            </a:rPr>
            <a:t>3,338</a:t>
          </a:r>
          <a:r>
            <a:rPr kumimoji="1" lang="ja-JP" altLang="en-US" sz="1300">
              <a:latin typeface="ＭＳ Ｐゴシック" panose="020B0600070205080204" pitchFamily="50" charset="-128"/>
              <a:ea typeface="ＭＳ Ｐゴシック" panose="020B0600070205080204" pitchFamily="50" charset="-128"/>
            </a:rPr>
            <a:t>円増加し</a:t>
          </a:r>
          <a:r>
            <a:rPr kumimoji="1" lang="en-US" altLang="ja-JP" sz="1300">
              <a:latin typeface="ＭＳ Ｐゴシック" panose="020B0600070205080204" pitchFamily="50" charset="-128"/>
              <a:ea typeface="ＭＳ Ｐゴシック" panose="020B0600070205080204" pitchFamily="50" charset="-128"/>
            </a:rPr>
            <a:t>67,709</a:t>
          </a:r>
          <a:r>
            <a:rPr kumimoji="1" lang="ja-JP" altLang="en-US" sz="1300">
              <a:latin typeface="ＭＳ Ｐゴシック" panose="020B0600070205080204" pitchFamily="50" charset="-128"/>
              <a:ea typeface="ＭＳ Ｐゴシック" panose="020B0600070205080204" pitchFamily="50" charset="-128"/>
            </a:rPr>
            <a:t>円となり、ほぼ類似団体平均並みとなっている。普通建設事業費においては、全国平均の一人当たり</a:t>
          </a:r>
          <a:r>
            <a:rPr kumimoji="1" lang="en-US" altLang="ja-JP" sz="1300">
              <a:latin typeface="ＭＳ Ｐゴシック" panose="020B0600070205080204" pitchFamily="50" charset="-128"/>
              <a:ea typeface="ＭＳ Ｐゴシック" panose="020B0600070205080204" pitchFamily="50" charset="-128"/>
            </a:rPr>
            <a:t>56,679</a:t>
          </a:r>
          <a:r>
            <a:rPr kumimoji="1" lang="ja-JP" altLang="en-US" sz="1300">
              <a:latin typeface="ＭＳ Ｐゴシック" panose="020B0600070205080204" pitchFamily="50" charset="-128"/>
              <a:ea typeface="ＭＳ Ｐゴシック" panose="020B0600070205080204" pitchFamily="50" charset="-128"/>
            </a:rPr>
            <a:t>円を上回る</a:t>
          </a:r>
          <a:r>
            <a:rPr kumimoji="1" lang="en-US" altLang="ja-JP" sz="1300">
              <a:latin typeface="ＭＳ Ｐゴシック" panose="020B0600070205080204" pitchFamily="50" charset="-128"/>
              <a:ea typeface="ＭＳ Ｐゴシック" panose="020B0600070205080204" pitchFamily="50" charset="-128"/>
            </a:rPr>
            <a:t>68,423</a:t>
          </a:r>
          <a:r>
            <a:rPr kumimoji="1" lang="ja-JP" altLang="en-US" sz="1300">
              <a:latin typeface="ＭＳ Ｐゴシック" panose="020B0600070205080204" pitchFamily="50" charset="-128"/>
              <a:ea typeface="ＭＳ Ｐゴシック" panose="020B0600070205080204" pitchFamily="50" charset="-128"/>
            </a:rPr>
            <a:t>円となっており、類似団体でも高い値となっている。要因としては小学校校舎増築事業等が挙げられる。また、本市は普通建設事業費が類似団体の中でも上位に位置していることから、公債費の住民一人当たりコストは類似団体平均より</a:t>
          </a:r>
          <a:r>
            <a:rPr kumimoji="1" lang="en-US" altLang="ja-JP" sz="1300">
              <a:latin typeface="ＭＳ Ｐゴシック" panose="020B0600070205080204" pitchFamily="50" charset="-128"/>
              <a:ea typeface="ＭＳ Ｐゴシック" panose="020B0600070205080204" pitchFamily="50" charset="-128"/>
            </a:rPr>
            <a:t>5,118</a:t>
          </a:r>
          <a:r>
            <a:rPr kumimoji="1" lang="ja-JP" altLang="en-US" sz="1300">
              <a:latin typeface="ＭＳ Ｐゴシック" panose="020B0600070205080204" pitchFamily="50" charset="-128"/>
              <a:ea typeface="ＭＳ Ｐゴシック" panose="020B0600070205080204" pitchFamily="50" charset="-128"/>
            </a:rPr>
            <a:t>円高いが、全国平均は下回る値となっている。扶助費については、年々増加傾向にあり、Ｒ４年度における住民一人当たりのコストは約</a:t>
          </a:r>
          <a:r>
            <a:rPr kumimoji="1" lang="en-US" altLang="ja-JP" sz="1300">
              <a:latin typeface="ＭＳ Ｐゴシック" panose="020B0600070205080204" pitchFamily="50" charset="-128"/>
              <a:ea typeface="ＭＳ Ｐゴシック" panose="020B0600070205080204" pitchFamily="50" charset="-128"/>
            </a:rPr>
            <a:t>206,119</a:t>
          </a:r>
          <a:r>
            <a:rPr kumimoji="1" lang="ja-JP" altLang="en-US" sz="1300">
              <a:latin typeface="ＭＳ Ｐゴシック" panose="020B0600070205080204" pitchFamily="50" charset="-128"/>
              <a:ea typeface="ＭＳ Ｐゴシック" panose="020B0600070205080204" pitchFamily="50" charset="-128"/>
            </a:rPr>
            <a:t>円で、類似団体</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団体中２番目に高い水準となっている。扶助費については今後も、児童福祉費や社会福祉費等が増加するものと見込まれるため、適正な制度運営に取り組み、経常的な管理経費の節減等に努める。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沖縄県うるま市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125,973
124,516
87.02
76,045,763
72,086,687
3,451,211
30,228,819
45,976,493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134801</xdr:rowOff>
    </xdr:from>
    <xdr:to>
      <xdr:col>24</xdr:col>
      <xdr:colOff>62865</xdr:colOff>
      <xdr:row>38</xdr:row>
      <xdr:rowOff>142966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06851"/>
          <a:ext cx="127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146793</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6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142966</xdr:rowOff>
    </xdr:from>
    <xdr:to>
      <xdr:col>24</xdr:col>
      <xdr:colOff>152400</xdr:colOff>
      <xdr:row>38</xdr:row>
      <xdr:rowOff>142966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5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81478</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882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134801</xdr:rowOff>
    </xdr:from>
    <xdr:to>
      <xdr:col>24</xdr:col>
      <xdr:colOff>152400</xdr:colOff>
      <xdr:row>29</xdr:row>
      <xdr:rowOff>134801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0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3628</xdr:rowOff>
    </xdr:from>
    <xdr:to>
      <xdr:col>24</xdr:col>
      <xdr:colOff>63500</xdr:colOff>
      <xdr:row>34</xdr:row>
      <xdr:rowOff>37374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832928"/>
          <a:ext cx="838200" cy="3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68416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97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89989</xdr:rowOff>
    </xdr:from>
    <xdr:to>
      <xdr:col>24</xdr:col>
      <xdr:colOff>114300</xdr:colOff>
      <xdr:row>35</xdr:row>
      <xdr:rowOff>20139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1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106499</xdr:rowOff>
    </xdr:from>
    <xdr:to>
      <xdr:col>19</xdr:col>
      <xdr:colOff>177800</xdr:colOff>
      <xdr:row>34</xdr:row>
      <xdr:rowOff>3628</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764349"/>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70394</xdr:rowOff>
    </xdr:from>
    <xdr:to>
      <xdr:col>20</xdr:col>
      <xdr:colOff>38100</xdr:colOff>
      <xdr:row>35</xdr:row>
      <xdr:rowOff>544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89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163121</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9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104866</xdr:rowOff>
    </xdr:from>
    <xdr:to>
      <xdr:col>15</xdr:col>
      <xdr:colOff>50800</xdr:colOff>
      <xdr:row>33</xdr:row>
      <xdr:rowOff>106499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591266"/>
          <a:ext cx="889000" cy="17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74204</xdr:rowOff>
    </xdr:from>
    <xdr:to>
      <xdr:col>15</xdr:col>
      <xdr:colOff>101600</xdr:colOff>
      <xdr:row>34</xdr:row>
      <xdr:rowOff>4354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73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166931</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82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104866</xdr:rowOff>
    </xdr:from>
    <xdr:to>
      <xdr:col>10</xdr:col>
      <xdr:colOff>114300</xdr:colOff>
      <xdr:row>33</xdr:row>
      <xdr:rowOff>68399</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591266"/>
          <a:ext cx="889000" cy="13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135708</xdr:rowOff>
    </xdr:from>
    <xdr:to>
      <xdr:col>10</xdr:col>
      <xdr:colOff>165100</xdr:colOff>
      <xdr:row>33</xdr:row>
      <xdr:rowOff>65858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62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56985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714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156392</xdr:rowOff>
    </xdr:from>
    <xdr:to>
      <xdr:col>6</xdr:col>
      <xdr:colOff>38100</xdr:colOff>
      <xdr:row>33</xdr:row>
      <xdr:rowOff>86542</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6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103069</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41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158024</xdr:rowOff>
    </xdr:from>
    <xdr:to>
      <xdr:col>24</xdr:col>
      <xdr:colOff>114300</xdr:colOff>
      <xdr:row>34</xdr:row>
      <xdr:rowOff>88174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81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9451</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667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124278</xdr:rowOff>
    </xdr:from>
    <xdr:to>
      <xdr:col>20</xdr:col>
      <xdr:colOff>38100</xdr:colOff>
      <xdr:row>34</xdr:row>
      <xdr:rowOff>54428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78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70955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55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55699</xdr:rowOff>
    </xdr:from>
    <xdr:to>
      <xdr:col>15</xdr:col>
      <xdr:colOff>101600</xdr:colOff>
      <xdr:row>33</xdr:row>
      <xdr:rowOff>157299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71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2376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48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54066</xdr:rowOff>
    </xdr:from>
    <xdr:to>
      <xdr:col>10</xdr:col>
      <xdr:colOff>165100</xdr:colOff>
      <xdr:row>32</xdr:row>
      <xdr:rowOff>155666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54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743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315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17599</xdr:rowOff>
    </xdr:from>
    <xdr:to>
      <xdr:col>6</xdr:col>
      <xdr:colOff>38100</xdr:colOff>
      <xdr:row>33</xdr:row>
      <xdr:rowOff>119199</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67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110326</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76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79277</xdr:rowOff>
    </xdr:from>
    <xdr:to>
      <xdr:col>24</xdr:col>
      <xdr:colOff>62865</xdr:colOff>
      <xdr:row>57</xdr:row>
      <xdr:rowOff>164704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23227"/>
          <a:ext cx="1270" cy="1114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168531</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4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164704</xdr:rowOff>
    </xdr:from>
    <xdr:to>
      <xdr:col>24</xdr:col>
      <xdr:colOff>152400</xdr:colOff>
      <xdr:row>57</xdr:row>
      <xdr:rowOff>164704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3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25954</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98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275,716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79277</xdr:rowOff>
    </xdr:from>
    <xdr:to>
      <xdr:col>24</xdr:col>
      <xdr:colOff>152400</xdr:colOff>
      <xdr:row>51</xdr:row>
      <xdr:rowOff>79277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2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56521</xdr:rowOff>
    </xdr:from>
    <xdr:to>
      <xdr:col>24</xdr:col>
      <xdr:colOff>63500</xdr:colOff>
      <xdr:row>57</xdr:row>
      <xdr:rowOff>71093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829171"/>
          <a:ext cx="838200" cy="1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2337</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03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150910</xdr:rowOff>
    </xdr:from>
    <xdr:to>
      <xdr:col>24</xdr:col>
      <xdr:colOff>114300</xdr:colOff>
      <xdr:row>57</xdr:row>
      <xdr:rowOff>81060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5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128055</xdr:rowOff>
    </xdr:from>
    <xdr:to>
      <xdr:col>19</xdr:col>
      <xdr:colOff>177800</xdr:colOff>
      <xdr:row>57</xdr:row>
      <xdr:rowOff>71093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386355"/>
          <a:ext cx="889000" cy="457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158015</xdr:rowOff>
    </xdr:from>
    <xdr:to>
      <xdr:col>20</xdr:col>
      <xdr:colOff>38100</xdr:colOff>
      <xdr:row>57</xdr:row>
      <xdr:rowOff>88165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75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104692</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53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128055</xdr:rowOff>
    </xdr:from>
    <xdr:to>
      <xdr:col>15</xdr:col>
      <xdr:colOff>50800</xdr:colOff>
      <xdr:row>57</xdr:row>
      <xdr:rowOff>69717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386355"/>
          <a:ext cx="889000" cy="45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20585</xdr:rowOff>
    </xdr:from>
    <xdr:to>
      <xdr:col>15</xdr:col>
      <xdr:colOff>101600</xdr:colOff>
      <xdr:row>54</xdr:row>
      <xdr:rowOff>122185</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27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138712</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054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69717</xdr:rowOff>
    </xdr:from>
    <xdr:to>
      <xdr:col>10</xdr:col>
      <xdr:colOff>114300</xdr:colOff>
      <xdr:row>57</xdr:row>
      <xdr:rowOff>92421</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842367"/>
          <a:ext cx="889000" cy="22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158290</xdr:rowOff>
    </xdr:from>
    <xdr:to>
      <xdr:col>10</xdr:col>
      <xdr:colOff>165100</xdr:colOff>
      <xdr:row>57</xdr:row>
      <xdr:rowOff>88440</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5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104967</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53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169349</xdr:rowOff>
    </xdr:from>
    <xdr:to>
      <xdr:col>6</xdr:col>
      <xdr:colOff>38100</xdr:colOff>
      <xdr:row>57</xdr:row>
      <xdr:rowOff>99499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116026</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54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5721</xdr:rowOff>
    </xdr:from>
    <xdr:to>
      <xdr:col>24</xdr:col>
      <xdr:colOff>114300</xdr:colOff>
      <xdr:row>57</xdr:row>
      <xdr:rowOff>107321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77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129336</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30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20293</xdr:rowOff>
    </xdr:from>
    <xdr:to>
      <xdr:col>20</xdr:col>
      <xdr:colOff>38100</xdr:colOff>
      <xdr:row>57</xdr:row>
      <xdr:rowOff>121893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79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113020</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885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77255</xdr:rowOff>
    </xdr:from>
    <xdr:to>
      <xdr:col>15</xdr:col>
      <xdr:colOff>101600</xdr:colOff>
      <xdr:row>55</xdr:row>
      <xdr:rowOff>7405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33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169982</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428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18917</xdr:rowOff>
    </xdr:from>
    <xdr:to>
      <xdr:col>10</xdr:col>
      <xdr:colOff>165100</xdr:colOff>
      <xdr:row>57</xdr:row>
      <xdr:rowOff>120517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79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111644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88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41621</xdr:rowOff>
    </xdr:from>
    <xdr:to>
      <xdr:col>6</xdr:col>
      <xdr:colOff>38100</xdr:colOff>
      <xdr:row>57</xdr:row>
      <xdr:rowOff>143221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1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134348</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90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140081</xdr:rowOff>
    </xdr:from>
    <xdr:to>
      <xdr:col>24</xdr:col>
      <xdr:colOff>62865</xdr:colOff>
      <xdr:row>77</xdr:row>
      <xdr:rowOff>137857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70131"/>
          <a:ext cx="1270" cy="1369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141684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137857</xdr:rowOff>
    </xdr:from>
    <xdr:to>
      <xdr:col>24</xdr:col>
      <xdr:colOff>152400</xdr:colOff>
      <xdr:row>77</xdr:row>
      <xdr:rowOff>137857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39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86758</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45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312,450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140081</xdr:rowOff>
    </xdr:from>
    <xdr:to>
      <xdr:col>24</xdr:col>
      <xdr:colOff>152400</xdr:colOff>
      <xdr:row>69</xdr:row>
      <xdr:rowOff>140081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70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59568</xdr:rowOff>
    </xdr:from>
    <xdr:to>
      <xdr:col>24</xdr:col>
      <xdr:colOff>63500</xdr:colOff>
      <xdr:row>70</xdr:row>
      <xdr:rowOff>159321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061068"/>
          <a:ext cx="838200" cy="9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111127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798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132700</xdr:rowOff>
    </xdr:from>
    <xdr:to>
      <xdr:col>24</xdr:col>
      <xdr:colOff>114300</xdr:colOff>
      <xdr:row>75</xdr:row>
      <xdr:rowOff>62850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8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59568</xdr:rowOff>
    </xdr:from>
    <xdr:to>
      <xdr:col>19</xdr:col>
      <xdr:colOff>177800</xdr:colOff>
      <xdr:row>72</xdr:row>
      <xdr:rowOff>113701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061068"/>
          <a:ext cx="889000" cy="39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84130</xdr:rowOff>
    </xdr:from>
    <xdr:to>
      <xdr:col>20</xdr:col>
      <xdr:colOff>38100</xdr:colOff>
      <xdr:row>75</xdr:row>
      <xdr:rowOff>14280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7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5407</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64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113701</xdr:rowOff>
    </xdr:from>
    <xdr:to>
      <xdr:col>15</xdr:col>
      <xdr:colOff>50800</xdr:colOff>
      <xdr:row>73</xdr:row>
      <xdr:rowOff>59553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458101"/>
          <a:ext cx="889000" cy="11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167638</xdr:rowOff>
    </xdr:from>
    <xdr:to>
      <xdr:col>15</xdr:col>
      <xdr:colOff>101600</xdr:colOff>
      <xdr:row>75</xdr:row>
      <xdr:rowOff>97788</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285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88915</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947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59553</xdr:rowOff>
    </xdr:from>
    <xdr:to>
      <xdr:col>10</xdr:col>
      <xdr:colOff>114300</xdr:colOff>
      <xdr:row>73</xdr:row>
      <xdr:rowOff>98423</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575403"/>
          <a:ext cx="889000" cy="3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75450</xdr:rowOff>
    </xdr:from>
    <xdr:to>
      <xdr:col>10</xdr:col>
      <xdr:colOff>165100</xdr:colOff>
      <xdr:row>76</xdr:row>
      <xdr:rowOff>5600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2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168178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26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125476</xdr:rowOff>
    </xdr:from>
    <xdr:to>
      <xdr:col>6</xdr:col>
      <xdr:colOff>38100</xdr:colOff>
      <xdr:row>76</xdr:row>
      <xdr:rowOff>55626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298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46753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07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108521</xdr:rowOff>
    </xdr:from>
    <xdr:to>
      <xdr:col>24</xdr:col>
      <xdr:colOff>114300</xdr:colOff>
      <xdr:row>71</xdr:row>
      <xdr:rowOff>38671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11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131398</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1961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8768</xdr:rowOff>
    </xdr:from>
    <xdr:to>
      <xdr:col>20</xdr:col>
      <xdr:colOff>38100</xdr:colOff>
      <xdr:row>70</xdr:row>
      <xdr:rowOff>110368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01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68</xdr:row>
      <xdr:rowOff>126895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178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62901</xdr:rowOff>
    </xdr:from>
    <xdr:to>
      <xdr:col>15</xdr:col>
      <xdr:colOff>101600</xdr:colOff>
      <xdr:row>72</xdr:row>
      <xdr:rowOff>164501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40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9578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182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8753</xdr:rowOff>
    </xdr:from>
    <xdr:to>
      <xdr:col>10</xdr:col>
      <xdr:colOff>165100</xdr:colOff>
      <xdr:row>73</xdr:row>
      <xdr:rowOff>110353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52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126880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299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47623</xdr:rowOff>
    </xdr:from>
    <xdr:to>
      <xdr:col>6</xdr:col>
      <xdr:colOff>38100</xdr:colOff>
      <xdr:row>73</xdr:row>
      <xdr:rowOff>149223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56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165750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338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164046</xdr:rowOff>
    </xdr:from>
    <xdr:to>
      <xdr:col>24</xdr:col>
      <xdr:colOff>62865</xdr:colOff>
      <xdr:row>97</xdr:row>
      <xdr:rowOff>160023</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594546"/>
          <a:ext cx="1270" cy="119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163850</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79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160023</xdr:rowOff>
    </xdr:from>
    <xdr:to>
      <xdr:col>24</xdr:col>
      <xdr:colOff>152400</xdr:colOff>
      <xdr:row>97</xdr:row>
      <xdr:rowOff>160023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790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110723</xdr:rowOff>
    </xdr:from>
    <xdr:ext cx="534377"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36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164046</xdr:rowOff>
    </xdr:from>
    <xdr:to>
      <xdr:col>24</xdr:col>
      <xdr:colOff>152400</xdr:colOff>
      <xdr:row>90</xdr:row>
      <xdr:rowOff>164046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594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135882</xdr:rowOff>
    </xdr:from>
    <xdr:to>
      <xdr:col>24</xdr:col>
      <xdr:colOff>63500</xdr:colOff>
      <xdr:row>96</xdr:row>
      <xdr:rowOff>167246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595082"/>
          <a:ext cx="838200" cy="3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115938</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232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93061</xdr:rowOff>
    </xdr:from>
    <xdr:to>
      <xdr:col>24</xdr:col>
      <xdr:colOff>114300</xdr:colOff>
      <xdr:row>96</xdr:row>
      <xdr:rowOff>23211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380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167246</xdr:rowOff>
    </xdr:from>
    <xdr:to>
      <xdr:col>19</xdr:col>
      <xdr:colOff>177800</xdr:colOff>
      <xdr:row>97</xdr:row>
      <xdr:rowOff>166607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626446"/>
          <a:ext cx="889000" cy="170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119853</xdr:rowOff>
    </xdr:from>
    <xdr:to>
      <xdr:col>20</xdr:col>
      <xdr:colOff>38100</xdr:colOff>
      <xdr:row>96</xdr:row>
      <xdr:rowOff>50003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4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66530</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18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166607</xdr:rowOff>
    </xdr:from>
    <xdr:to>
      <xdr:col>15</xdr:col>
      <xdr:colOff>50800</xdr:colOff>
      <xdr:row>98</xdr:row>
      <xdr:rowOff>15204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797257"/>
          <a:ext cx="889000" cy="20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104170</xdr:rowOff>
    </xdr:from>
    <xdr:to>
      <xdr:col>15</xdr:col>
      <xdr:colOff>101600</xdr:colOff>
      <xdr:row>96</xdr:row>
      <xdr:rowOff>34320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3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50847</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16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15204</xdr:rowOff>
    </xdr:from>
    <xdr:to>
      <xdr:col>10</xdr:col>
      <xdr:colOff>114300</xdr:colOff>
      <xdr:row>98</xdr:row>
      <xdr:rowOff>48374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817304"/>
          <a:ext cx="889000" cy="3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165641</xdr:rowOff>
    </xdr:from>
    <xdr:to>
      <xdr:col>10</xdr:col>
      <xdr:colOff>165100</xdr:colOff>
      <xdr:row>96</xdr:row>
      <xdr:rowOff>95791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45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112318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22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49856</xdr:rowOff>
    </xdr:from>
    <xdr:to>
      <xdr:col>6</xdr:col>
      <xdr:colOff>38100</xdr:colOff>
      <xdr:row>96</xdr:row>
      <xdr:rowOff>151456</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50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167983</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28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85082</xdr:rowOff>
    </xdr:from>
    <xdr:to>
      <xdr:col>24</xdr:col>
      <xdr:colOff>114300</xdr:colOff>
      <xdr:row>97</xdr:row>
      <xdr:rowOff>15232</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54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63509</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52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116446</xdr:rowOff>
    </xdr:from>
    <xdr:to>
      <xdr:col>20</xdr:col>
      <xdr:colOff>38100</xdr:colOff>
      <xdr:row>97</xdr:row>
      <xdr:rowOff>46596</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57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37723</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668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115807</xdr:rowOff>
    </xdr:from>
    <xdr:to>
      <xdr:col>15</xdr:col>
      <xdr:colOff>101600</xdr:colOff>
      <xdr:row>98</xdr:row>
      <xdr:rowOff>45957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74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37084</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83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135854</xdr:rowOff>
    </xdr:from>
    <xdr:to>
      <xdr:col>10</xdr:col>
      <xdr:colOff>165100</xdr:colOff>
      <xdr:row>98</xdr:row>
      <xdr:rowOff>66004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76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57131</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859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169024</xdr:rowOff>
    </xdr:from>
    <xdr:to>
      <xdr:col>6</xdr:col>
      <xdr:colOff>38100</xdr:colOff>
      <xdr:row>98</xdr:row>
      <xdr:rowOff>99174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79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90301</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89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134366</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449316"/>
          <a:ext cx="1270" cy="1281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81043</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22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134366</xdr:rowOff>
    </xdr:from>
    <xdr:to>
      <xdr:col>55</xdr:col>
      <xdr:colOff>88900</xdr:colOff>
      <xdr:row>31</xdr:row>
      <xdr:rowOff>134366</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449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107696</xdr:rowOff>
    </xdr:from>
    <xdr:to>
      <xdr:col>55</xdr:col>
      <xdr:colOff>0</xdr:colOff>
      <xdr:row>35</xdr:row>
      <xdr:rowOff>168275</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108446"/>
          <a:ext cx="838200" cy="6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21988</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36563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43561</xdr:rowOff>
    </xdr:from>
    <xdr:to>
      <xdr:col>55</xdr:col>
      <xdr:colOff>50800</xdr:colOff>
      <xdr:row>37</xdr:row>
      <xdr:rowOff>145161</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38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107696</xdr:rowOff>
    </xdr:from>
    <xdr:to>
      <xdr:col>50</xdr:col>
      <xdr:colOff>114300</xdr:colOff>
      <xdr:row>36</xdr:row>
      <xdr:rowOff>74168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750300" y="6108446"/>
          <a:ext cx="889000" cy="13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44704</xdr:rowOff>
    </xdr:from>
    <xdr:to>
      <xdr:col>50</xdr:col>
      <xdr:colOff>165100</xdr:colOff>
      <xdr:row>37</xdr:row>
      <xdr:rowOff>146304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38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137431</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481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74168</xdr:rowOff>
    </xdr:from>
    <xdr:to>
      <xdr:col>45</xdr:col>
      <xdr:colOff>177800</xdr:colOff>
      <xdr:row>36</xdr:row>
      <xdr:rowOff>124460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7861300" y="624636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155956</xdr:rowOff>
    </xdr:from>
    <xdr:to>
      <xdr:col>46</xdr:col>
      <xdr:colOff>38100</xdr:colOff>
      <xdr:row>36</xdr:row>
      <xdr:rowOff>86106</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15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102633</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15428" y="593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95123</xdr:rowOff>
    </xdr:from>
    <xdr:to>
      <xdr:col>41</xdr:col>
      <xdr:colOff>50800</xdr:colOff>
      <xdr:row>36</xdr:row>
      <xdr:rowOff>124460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267323"/>
          <a:ext cx="889000" cy="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125476</xdr:rowOff>
    </xdr:from>
    <xdr:to>
      <xdr:col>41</xdr:col>
      <xdr:colOff>101600</xdr:colOff>
      <xdr:row>36</xdr:row>
      <xdr:rowOff>55626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126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72153</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26428" y="5901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126619</xdr:rowOff>
    </xdr:from>
    <xdr:to>
      <xdr:col>36</xdr:col>
      <xdr:colOff>165100</xdr:colOff>
      <xdr:row>36</xdr:row>
      <xdr:rowOff>56769</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12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73296</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37428" y="5902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117475</xdr:rowOff>
    </xdr:from>
    <xdr:to>
      <xdr:col>55</xdr:col>
      <xdr:colOff>50800</xdr:colOff>
      <xdr:row>36</xdr:row>
      <xdr:rowOff>47625</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11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140352</xdr:rowOff>
    </xdr:from>
    <xdr:ext cx="469744"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5969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56896</xdr:rowOff>
    </xdr:from>
    <xdr:to>
      <xdr:col>50</xdr:col>
      <xdr:colOff>165100</xdr:colOff>
      <xdr:row>35</xdr:row>
      <xdr:rowOff>158496</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05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3573</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04428" y="5832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23368</xdr:rowOff>
    </xdr:from>
    <xdr:to>
      <xdr:col>46</xdr:col>
      <xdr:colOff>38100</xdr:colOff>
      <xdr:row>36</xdr:row>
      <xdr:rowOff>124968</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19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116095</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15428" y="628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73660</xdr:rowOff>
    </xdr:from>
    <xdr:to>
      <xdr:col>41</xdr:col>
      <xdr:colOff>101600</xdr:colOff>
      <xdr:row>37</xdr:row>
      <xdr:rowOff>3810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24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166387</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26428"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44323</xdr:rowOff>
    </xdr:from>
    <xdr:to>
      <xdr:col>36</xdr:col>
      <xdr:colOff>165100</xdr:colOff>
      <xdr:row>36</xdr:row>
      <xdr:rowOff>145923</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21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137050</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37428" y="6309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140249</xdr:rowOff>
    </xdr:from>
    <xdr:to>
      <xdr:col>54</xdr:col>
      <xdr:colOff>189865</xdr:colOff>
      <xdr:row>58</xdr:row>
      <xdr:rowOff>138100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712749"/>
          <a:ext cx="1270" cy="1369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141927</xdr:rowOff>
    </xdr:from>
    <xdr:ext cx="313932"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10086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138100</xdr:rowOff>
    </xdr:from>
    <xdr:to>
      <xdr:col>55</xdr:col>
      <xdr:colOff>88900</xdr:colOff>
      <xdr:row>58</xdr:row>
      <xdr:rowOff>138100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1008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86926</xdr:rowOff>
    </xdr:from>
    <xdr:ext cx="534377"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4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29,988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140249</xdr:rowOff>
    </xdr:from>
    <xdr:to>
      <xdr:col>55</xdr:col>
      <xdr:colOff>88900</xdr:colOff>
      <xdr:row>50</xdr:row>
      <xdr:rowOff>140249</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712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4963</xdr:rowOff>
    </xdr:from>
    <xdr:to>
      <xdr:col>55</xdr:col>
      <xdr:colOff>0</xdr:colOff>
      <xdr:row>56</xdr:row>
      <xdr:rowOff>80035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9639300" y="9606163"/>
          <a:ext cx="838200" cy="7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36558</xdr:rowOff>
    </xdr:from>
    <xdr:ext cx="469744"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8092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58131</xdr:rowOff>
    </xdr:from>
    <xdr:to>
      <xdr:col>55</xdr:col>
      <xdr:colOff>50800</xdr:colOff>
      <xdr:row>57</xdr:row>
      <xdr:rowOff>159731</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983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49403</xdr:rowOff>
    </xdr:from>
    <xdr:to>
      <xdr:col>50</xdr:col>
      <xdr:colOff>114300</xdr:colOff>
      <xdr:row>56</xdr:row>
      <xdr:rowOff>80035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8750300" y="9650603"/>
          <a:ext cx="8890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66818</xdr:rowOff>
    </xdr:from>
    <xdr:to>
      <xdr:col>50</xdr:col>
      <xdr:colOff>165100</xdr:colOff>
      <xdr:row>57</xdr:row>
      <xdr:rowOff>168418</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983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159545</xdr:rowOff>
    </xdr:from>
    <xdr:ext cx="469744"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404428" y="9932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49403</xdr:rowOff>
    </xdr:from>
    <xdr:to>
      <xdr:col>45</xdr:col>
      <xdr:colOff>177800</xdr:colOff>
      <xdr:row>56</xdr:row>
      <xdr:rowOff>106873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7861300" y="9650603"/>
          <a:ext cx="889000" cy="5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126847</xdr:rowOff>
    </xdr:from>
    <xdr:to>
      <xdr:col>46</xdr:col>
      <xdr:colOff>38100</xdr:colOff>
      <xdr:row>54</xdr:row>
      <xdr:rowOff>56997</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921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73524</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483111" y="898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73041</xdr:rowOff>
    </xdr:from>
    <xdr:to>
      <xdr:col>41</xdr:col>
      <xdr:colOff>50800</xdr:colOff>
      <xdr:row>56</xdr:row>
      <xdr:rowOff>106873</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6972300" y="9502791"/>
          <a:ext cx="889000" cy="20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81448</xdr:rowOff>
    </xdr:from>
    <xdr:to>
      <xdr:col>41</xdr:col>
      <xdr:colOff>101600</xdr:colOff>
      <xdr:row>54</xdr:row>
      <xdr:rowOff>11598</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916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28125</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594111" y="894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68966</xdr:rowOff>
    </xdr:from>
    <xdr:to>
      <xdr:col>36</xdr:col>
      <xdr:colOff>165100</xdr:colOff>
      <xdr:row>53</xdr:row>
      <xdr:rowOff>170566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915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15643</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05111" y="893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125613</xdr:rowOff>
    </xdr:from>
    <xdr:to>
      <xdr:col>55</xdr:col>
      <xdr:colOff>50800</xdr:colOff>
      <xdr:row>56</xdr:row>
      <xdr:rowOff>55763</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955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148490</xdr:rowOff>
    </xdr:from>
    <xdr:ext cx="534377"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40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29235</xdr:rowOff>
    </xdr:from>
    <xdr:to>
      <xdr:col>50</xdr:col>
      <xdr:colOff>165100</xdr:colOff>
      <xdr:row>56</xdr:row>
      <xdr:rowOff>130835</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963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147362</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04428" y="9405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170053</xdr:rowOff>
    </xdr:from>
    <xdr:to>
      <xdr:col>46</xdr:col>
      <xdr:colOff>38100</xdr:colOff>
      <xdr:row>56</xdr:row>
      <xdr:rowOff>100203</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959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91330</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15428" y="9692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56073</xdr:rowOff>
    </xdr:from>
    <xdr:to>
      <xdr:col>41</xdr:col>
      <xdr:colOff>101600</xdr:colOff>
      <xdr:row>56</xdr:row>
      <xdr:rowOff>157673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965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148800</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26428" y="9750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22241</xdr:rowOff>
    </xdr:from>
    <xdr:to>
      <xdr:col>36</xdr:col>
      <xdr:colOff>165100</xdr:colOff>
      <xdr:row>55</xdr:row>
      <xdr:rowOff>123841</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945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114968</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05111" y="954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57127</xdr:rowOff>
    </xdr:from>
    <xdr:to>
      <xdr:col>54</xdr:col>
      <xdr:colOff>189865</xdr:colOff>
      <xdr:row>79</xdr:row>
      <xdr:rowOff>71872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30077"/>
          <a:ext cx="1270" cy="1386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75699</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62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71872</xdr:rowOff>
    </xdr:from>
    <xdr:to>
      <xdr:col>55</xdr:col>
      <xdr:colOff>88900</xdr:colOff>
      <xdr:row>79</xdr:row>
      <xdr:rowOff>71872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61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3804</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200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86,557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57127</xdr:rowOff>
    </xdr:from>
    <xdr:to>
      <xdr:col>55</xdr:col>
      <xdr:colOff>88900</xdr:colOff>
      <xdr:row>71</xdr:row>
      <xdr:rowOff>57127</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3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21416</xdr:rowOff>
    </xdr:from>
    <xdr:to>
      <xdr:col>55</xdr:col>
      <xdr:colOff>0</xdr:colOff>
      <xdr:row>78</xdr:row>
      <xdr:rowOff>84150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394516"/>
          <a:ext cx="838200" cy="62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3923</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377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25496</xdr:rowOff>
    </xdr:from>
    <xdr:to>
      <xdr:col>55</xdr:col>
      <xdr:colOff>50800</xdr:colOff>
      <xdr:row>78</xdr:row>
      <xdr:rowOff>127096</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3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67675</xdr:rowOff>
    </xdr:from>
    <xdr:to>
      <xdr:col>50</xdr:col>
      <xdr:colOff>114300</xdr:colOff>
      <xdr:row>78</xdr:row>
      <xdr:rowOff>84150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440775"/>
          <a:ext cx="889000" cy="16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8922</xdr:rowOff>
    </xdr:from>
    <xdr:to>
      <xdr:col>50</xdr:col>
      <xdr:colOff>165100</xdr:colOff>
      <xdr:row>78</xdr:row>
      <xdr:rowOff>110522</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8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127049</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15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67675</xdr:rowOff>
    </xdr:from>
    <xdr:to>
      <xdr:col>45</xdr:col>
      <xdr:colOff>177800</xdr:colOff>
      <xdr:row>78</xdr:row>
      <xdr:rowOff>164275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440775"/>
          <a:ext cx="889000" cy="96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166346</xdr:rowOff>
    </xdr:from>
    <xdr:to>
      <xdr:col>46</xdr:col>
      <xdr:colOff>38100</xdr:colOff>
      <xdr:row>77</xdr:row>
      <xdr:rowOff>96496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19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113023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297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164275</xdr:rowOff>
    </xdr:from>
    <xdr:to>
      <xdr:col>41</xdr:col>
      <xdr:colOff>50800</xdr:colOff>
      <xdr:row>79</xdr:row>
      <xdr:rowOff>11063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537375"/>
          <a:ext cx="889000" cy="18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145560</xdr:rowOff>
    </xdr:from>
    <xdr:to>
      <xdr:col>41</xdr:col>
      <xdr:colOff>101600</xdr:colOff>
      <xdr:row>78</xdr:row>
      <xdr:rowOff>75710</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4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92237</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12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10523</xdr:rowOff>
    </xdr:from>
    <xdr:to>
      <xdr:col>36</xdr:col>
      <xdr:colOff>165100</xdr:colOff>
      <xdr:row>78</xdr:row>
      <xdr:rowOff>112123</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8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128650</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15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142066</xdr:rowOff>
    </xdr:from>
    <xdr:to>
      <xdr:col>55</xdr:col>
      <xdr:colOff>50800</xdr:colOff>
      <xdr:row>78</xdr:row>
      <xdr:rowOff>72216</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34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164943</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19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33350</xdr:rowOff>
    </xdr:from>
    <xdr:to>
      <xdr:col>50</xdr:col>
      <xdr:colOff>165100</xdr:colOff>
      <xdr:row>78</xdr:row>
      <xdr:rowOff>134950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4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126077</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49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16875</xdr:rowOff>
    </xdr:from>
    <xdr:to>
      <xdr:col>46</xdr:col>
      <xdr:colOff>38100</xdr:colOff>
      <xdr:row>78</xdr:row>
      <xdr:rowOff>118475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38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109602</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48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113475</xdr:rowOff>
    </xdr:from>
    <xdr:to>
      <xdr:col>41</xdr:col>
      <xdr:colOff>101600</xdr:colOff>
      <xdr:row>79</xdr:row>
      <xdr:rowOff>43625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48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34752</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579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131713</xdr:rowOff>
    </xdr:from>
    <xdr:to>
      <xdr:col>36</xdr:col>
      <xdr:colOff>165100</xdr:colOff>
      <xdr:row>79</xdr:row>
      <xdr:rowOff>61863</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50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52990</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3597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85424</xdr:rowOff>
    </xdr:from>
    <xdr:to>
      <xdr:col>54</xdr:col>
      <xdr:colOff>189865</xdr:colOff>
      <xdr:row>99</xdr:row>
      <xdr:rowOff>143749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515924"/>
          <a:ext cx="1270" cy="1601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147576</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712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143749</xdr:rowOff>
    </xdr:from>
    <xdr:to>
      <xdr:col>55</xdr:col>
      <xdr:colOff>88900</xdr:colOff>
      <xdr:row>99</xdr:row>
      <xdr:rowOff>143749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711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32101</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291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115,324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85424</xdr:rowOff>
    </xdr:from>
    <xdr:to>
      <xdr:col>55</xdr:col>
      <xdr:colOff>88900</xdr:colOff>
      <xdr:row>90</xdr:row>
      <xdr:rowOff>85424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51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15799</xdr:rowOff>
    </xdr:from>
    <xdr:to>
      <xdr:col>55</xdr:col>
      <xdr:colOff>0</xdr:colOff>
      <xdr:row>97</xdr:row>
      <xdr:rowOff>121771</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646449"/>
          <a:ext cx="838200" cy="105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50819</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6814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72392</xdr:rowOff>
    </xdr:from>
    <xdr:to>
      <xdr:col>55</xdr:col>
      <xdr:colOff>50800</xdr:colOff>
      <xdr:row>98</xdr:row>
      <xdr:rowOff>2542</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70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143439</xdr:rowOff>
    </xdr:from>
    <xdr:to>
      <xdr:col>50</xdr:col>
      <xdr:colOff>114300</xdr:colOff>
      <xdr:row>97</xdr:row>
      <xdr:rowOff>121771</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602639"/>
          <a:ext cx="889000" cy="149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65027</xdr:rowOff>
    </xdr:from>
    <xdr:to>
      <xdr:col>50</xdr:col>
      <xdr:colOff>165100</xdr:colOff>
      <xdr:row>97</xdr:row>
      <xdr:rowOff>166627</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95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11704</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47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143439</xdr:rowOff>
    </xdr:from>
    <xdr:to>
      <xdr:col>45</xdr:col>
      <xdr:colOff>177800</xdr:colOff>
      <xdr:row>98</xdr:row>
      <xdr:rowOff>12125</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602639"/>
          <a:ext cx="889000" cy="21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118390</xdr:rowOff>
    </xdr:from>
    <xdr:to>
      <xdr:col>46</xdr:col>
      <xdr:colOff>38100</xdr:colOff>
      <xdr:row>97</xdr:row>
      <xdr:rowOff>48540</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57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39667</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67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145399</xdr:rowOff>
    </xdr:from>
    <xdr:to>
      <xdr:col>41</xdr:col>
      <xdr:colOff>50800</xdr:colOff>
      <xdr:row>98</xdr:row>
      <xdr:rowOff>12125</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776049"/>
          <a:ext cx="889000" cy="3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150197</xdr:rowOff>
    </xdr:from>
    <xdr:to>
      <xdr:col>41</xdr:col>
      <xdr:colOff>101600</xdr:colOff>
      <xdr:row>97</xdr:row>
      <xdr:rowOff>80347</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609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96874</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38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116070</xdr:rowOff>
    </xdr:from>
    <xdr:to>
      <xdr:col>36</xdr:col>
      <xdr:colOff>165100</xdr:colOff>
      <xdr:row>97</xdr:row>
      <xdr:rowOff>46220</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57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62747</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35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136449</xdr:rowOff>
    </xdr:from>
    <xdr:to>
      <xdr:col>55</xdr:col>
      <xdr:colOff>50800</xdr:colOff>
      <xdr:row>97</xdr:row>
      <xdr:rowOff>66599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59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159326</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44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70971</xdr:rowOff>
    </xdr:from>
    <xdr:to>
      <xdr:col>50</xdr:col>
      <xdr:colOff>165100</xdr:colOff>
      <xdr:row>98</xdr:row>
      <xdr:rowOff>1121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70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163698</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79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92639</xdr:rowOff>
    </xdr:from>
    <xdr:to>
      <xdr:col>46</xdr:col>
      <xdr:colOff>38100</xdr:colOff>
      <xdr:row>97</xdr:row>
      <xdr:rowOff>22789</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55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39316</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32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132775</xdr:rowOff>
    </xdr:from>
    <xdr:to>
      <xdr:col>41</xdr:col>
      <xdr:colOff>101600</xdr:colOff>
      <xdr:row>98</xdr:row>
      <xdr:rowOff>62925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76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54052</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85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94599</xdr:rowOff>
    </xdr:from>
    <xdr:to>
      <xdr:col>36</xdr:col>
      <xdr:colOff>165100</xdr:colOff>
      <xdr:row>98</xdr:row>
      <xdr:rowOff>24749</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72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15876</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81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168927</xdr:rowOff>
    </xdr:from>
    <xdr:ext cx="46717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78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37</xdr:row>
      <xdr:rowOff>54627</xdr:rowOff>
    </xdr:from>
    <xdr:ext cx="46717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78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156940</xdr:rowOff>
    </xdr:from>
    <xdr:to>
      <xdr:col>85</xdr:col>
      <xdr:colOff>126364</xdr:colOff>
      <xdr:row>38</xdr:row>
      <xdr:rowOff>131223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300440"/>
          <a:ext cx="1269" cy="1345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135050</xdr:rowOff>
    </xdr:from>
    <xdr:ext cx="469744"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65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131223</xdr:rowOff>
    </xdr:from>
    <xdr:to>
      <xdr:col>86</xdr:col>
      <xdr:colOff>25400</xdr:colOff>
      <xdr:row>38</xdr:row>
      <xdr:rowOff>131223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646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103617</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07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156940</xdr:rowOff>
    </xdr:from>
    <xdr:to>
      <xdr:col>86</xdr:col>
      <xdr:colOff>25400</xdr:colOff>
      <xdr:row>30</xdr:row>
      <xdr:rowOff>156940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30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46736</xdr:rowOff>
    </xdr:from>
    <xdr:to>
      <xdr:col>85</xdr:col>
      <xdr:colOff>127000</xdr:colOff>
      <xdr:row>37</xdr:row>
      <xdr:rowOff>90170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5481300" y="6390386"/>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61961</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5891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39084</xdr:rowOff>
    </xdr:from>
    <xdr:to>
      <xdr:col>85</xdr:col>
      <xdr:colOff>177800</xdr:colOff>
      <xdr:row>35</xdr:row>
      <xdr:rowOff>140684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03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3969</xdr:rowOff>
    </xdr:from>
    <xdr:to>
      <xdr:col>81</xdr:col>
      <xdr:colOff>50800</xdr:colOff>
      <xdr:row>37</xdr:row>
      <xdr:rowOff>90170</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4592300" y="6347619"/>
          <a:ext cx="889000" cy="86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35655</xdr:rowOff>
    </xdr:from>
    <xdr:to>
      <xdr:col>81</xdr:col>
      <xdr:colOff>101600</xdr:colOff>
      <xdr:row>35</xdr:row>
      <xdr:rowOff>137255</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603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153782</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581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19495</xdr:rowOff>
    </xdr:from>
    <xdr:to>
      <xdr:col>76</xdr:col>
      <xdr:colOff>114300</xdr:colOff>
      <xdr:row>37</xdr:row>
      <xdr:rowOff>3969</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3703300" y="6191695"/>
          <a:ext cx="889000" cy="15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115570</xdr:rowOff>
    </xdr:from>
    <xdr:to>
      <xdr:col>76</xdr:col>
      <xdr:colOff>165100</xdr:colOff>
      <xdr:row>34</xdr:row>
      <xdr:rowOff>45720</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577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62247</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5548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138843</xdr:rowOff>
    </xdr:from>
    <xdr:to>
      <xdr:col>71</xdr:col>
      <xdr:colOff>177800</xdr:colOff>
      <xdr:row>36</xdr:row>
      <xdr:rowOff>19495</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2814300" y="6139593"/>
          <a:ext cx="889000" cy="5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146050</xdr:rowOff>
    </xdr:from>
    <xdr:to>
      <xdr:col>72</xdr:col>
      <xdr:colOff>38100</xdr:colOff>
      <xdr:row>34</xdr:row>
      <xdr:rowOff>76200</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58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92727</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557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141192</xdr:rowOff>
    </xdr:from>
    <xdr:to>
      <xdr:col>67</xdr:col>
      <xdr:colOff>101600</xdr:colOff>
      <xdr:row>34</xdr:row>
      <xdr:rowOff>71342</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579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87869</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557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167386</xdr:rowOff>
    </xdr:from>
    <xdr:to>
      <xdr:col>85</xdr:col>
      <xdr:colOff>177800</xdr:colOff>
      <xdr:row>37</xdr:row>
      <xdr:rowOff>97536</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633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145813</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63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39370</xdr:rowOff>
    </xdr:from>
    <xdr:to>
      <xdr:col>81</xdr:col>
      <xdr:colOff>101600</xdr:colOff>
      <xdr:row>37</xdr:row>
      <xdr:rowOff>140970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638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132097</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647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124619</xdr:rowOff>
    </xdr:from>
    <xdr:to>
      <xdr:col>76</xdr:col>
      <xdr:colOff>165100</xdr:colOff>
      <xdr:row>37</xdr:row>
      <xdr:rowOff>54769</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629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45896</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6389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140145</xdr:rowOff>
    </xdr:from>
    <xdr:to>
      <xdr:col>72</xdr:col>
      <xdr:colOff>38100</xdr:colOff>
      <xdr:row>36</xdr:row>
      <xdr:rowOff>70295</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614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61422</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623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88043</xdr:rowOff>
    </xdr:from>
    <xdr:to>
      <xdr:col>67</xdr:col>
      <xdr:colOff>101600</xdr:colOff>
      <xdr:row>36</xdr:row>
      <xdr:rowOff>18193</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608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9320</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618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165235</xdr:rowOff>
    </xdr:from>
    <xdr:to>
      <xdr:col>85</xdr:col>
      <xdr:colOff>126364</xdr:colOff>
      <xdr:row>57</xdr:row>
      <xdr:rowOff>152593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737735"/>
          <a:ext cx="1269" cy="118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156420</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992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152593</xdr:rowOff>
    </xdr:from>
    <xdr:to>
      <xdr:col>86</xdr:col>
      <xdr:colOff>25400</xdr:colOff>
      <xdr:row>57</xdr:row>
      <xdr:rowOff>152593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992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111912</xdr:rowOff>
    </xdr:from>
    <xdr:ext cx="534377"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51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165235</xdr:rowOff>
    </xdr:from>
    <xdr:to>
      <xdr:col>86</xdr:col>
      <xdr:colOff>25400</xdr:colOff>
      <xdr:row>50</xdr:row>
      <xdr:rowOff>165235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73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160091</xdr:rowOff>
    </xdr:from>
    <xdr:to>
      <xdr:col>85</xdr:col>
      <xdr:colOff>127000</xdr:colOff>
      <xdr:row>52</xdr:row>
      <xdr:rowOff>81818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5481300" y="8904041"/>
          <a:ext cx="838200" cy="9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148709</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407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170282</xdr:rowOff>
    </xdr:from>
    <xdr:to>
      <xdr:col>85</xdr:col>
      <xdr:colOff>177800</xdr:colOff>
      <xdr:row>55</xdr:row>
      <xdr:rowOff>100432</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428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160091</xdr:rowOff>
    </xdr:from>
    <xdr:to>
      <xdr:col>81</xdr:col>
      <xdr:colOff>50800</xdr:colOff>
      <xdr:row>53</xdr:row>
      <xdr:rowOff>163726</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4592300" y="8904041"/>
          <a:ext cx="889000" cy="34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29235</xdr:rowOff>
    </xdr:from>
    <xdr:to>
      <xdr:col>81</xdr:col>
      <xdr:colOff>101600</xdr:colOff>
      <xdr:row>55</xdr:row>
      <xdr:rowOff>130835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45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121962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55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82459</xdr:rowOff>
    </xdr:from>
    <xdr:to>
      <xdr:col>76</xdr:col>
      <xdr:colOff>114300</xdr:colOff>
      <xdr:row>53</xdr:row>
      <xdr:rowOff>163726</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3703300" y="8997859"/>
          <a:ext cx="889000" cy="252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70292</xdr:rowOff>
    </xdr:from>
    <xdr:to>
      <xdr:col>76</xdr:col>
      <xdr:colOff>165100</xdr:colOff>
      <xdr:row>54</xdr:row>
      <xdr:rowOff>442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15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16969</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893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82459</xdr:rowOff>
    </xdr:from>
    <xdr:to>
      <xdr:col>71</xdr:col>
      <xdr:colOff>177800</xdr:colOff>
      <xdr:row>53</xdr:row>
      <xdr:rowOff>169441</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8997859"/>
          <a:ext cx="889000" cy="258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53</xdr:row>
      <xdr:rowOff>145776</xdr:rowOff>
    </xdr:from>
    <xdr:to>
      <xdr:col>72</xdr:col>
      <xdr:colOff>38100</xdr:colOff>
      <xdr:row>54</xdr:row>
      <xdr:rowOff>75926</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23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67053</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325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80625</xdr:rowOff>
    </xdr:from>
    <xdr:to>
      <xdr:col>67</xdr:col>
      <xdr:colOff>101600</xdr:colOff>
      <xdr:row>55</xdr:row>
      <xdr:rowOff>10775</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33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1902</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43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31018</xdr:rowOff>
    </xdr:from>
    <xdr:to>
      <xdr:col>85</xdr:col>
      <xdr:colOff>177800</xdr:colOff>
      <xdr:row>52</xdr:row>
      <xdr:rowOff>132618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894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53895</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879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109291</xdr:rowOff>
    </xdr:from>
    <xdr:to>
      <xdr:col>81</xdr:col>
      <xdr:colOff>101600</xdr:colOff>
      <xdr:row>52</xdr:row>
      <xdr:rowOff>39441</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885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50</xdr:row>
      <xdr:rowOff>55968</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8628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112926</xdr:rowOff>
    </xdr:from>
    <xdr:to>
      <xdr:col>76</xdr:col>
      <xdr:colOff>165100</xdr:colOff>
      <xdr:row>54</xdr:row>
      <xdr:rowOff>43076</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19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34203</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29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31659</xdr:rowOff>
    </xdr:from>
    <xdr:to>
      <xdr:col>72</xdr:col>
      <xdr:colOff>38100</xdr:colOff>
      <xdr:row>52</xdr:row>
      <xdr:rowOff>133259</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894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50</xdr:row>
      <xdr:rowOff>149786</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872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118641</xdr:rowOff>
    </xdr:from>
    <xdr:to>
      <xdr:col>67</xdr:col>
      <xdr:colOff>101600</xdr:colOff>
      <xdr:row>54</xdr:row>
      <xdr:rowOff>48791</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20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65318</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898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48006</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220956"/>
          <a:ext cx="1269" cy="1368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166133</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99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48006</xdr:rowOff>
    </xdr:from>
    <xdr:to>
      <xdr:col>86</xdr:col>
      <xdr:colOff>25400</xdr:colOff>
      <xdr:row>71</xdr:row>
      <xdr:rowOff>48006</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220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10033</xdr:rowOff>
    </xdr:from>
    <xdr:to>
      <xdr:col>85</xdr:col>
      <xdr:colOff>127000</xdr:colOff>
      <xdr:row>79</xdr:row>
      <xdr:rowOff>14351</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554583"/>
          <a:ext cx="8382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98823</xdr:rowOff>
    </xdr:from>
    <xdr:ext cx="378565"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300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75946</xdr:rowOff>
    </xdr:from>
    <xdr:to>
      <xdr:col>85</xdr:col>
      <xdr:colOff>177800</xdr:colOff>
      <xdr:row>79</xdr:row>
      <xdr:rowOff>6096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44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10033</xdr:rowOff>
    </xdr:from>
    <xdr:to>
      <xdr:col>81</xdr:col>
      <xdr:colOff>50800</xdr:colOff>
      <xdr:row>79</xdr:row>
      <xdr:rowOff>27812</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4592300" y="13554583"/>
          <a:ext cx="889000" cy="1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75692</xdr:rowOff>
    </xdr:from>
    <xdr:to>
      <xdr:col>81</xdr:col>
      <xdr:colOff>101600</xdr:colOff>
      <xdr:row>79</xdr:row>
      <xdr:rowOff>5842</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44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22369</xdr:rowOff>
    </xdr:from>
    <xdr:ext cx="378565"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2017" y="13224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27812</xdr:rowOff>
    </xdr:from>
    <xdr:to>
      <xdr:col>76</xdr:col>
      <xdr:colOff>114300</xdr:colOff>
      <xdr:row>79</xdr:row>
      <xdr:rowOff>33655</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3703300" y="13572362"/>
          <a:ext cx="889000" cy="5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130302</xdr:rowOff>
    </xdr:from>
    <xdr:to>
      <xdr:col>76</xdr:col>
      <xdr:colOff>165100</xdr:colOff>
      <xdr:row>76</xdr:row>
      <xdr:rowOff>60452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298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76979</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276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163322</xdr:rowOff>
    </xdr:from>
    <xdr:to>
      <xdr:col>71</xdr:col>
      <xdr:colOff>177800</xdr:colOff>
      <xdr:row>79</xdr:row>
      <xdr:rowOff>33655</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536422"/>
          <a:ext cx="889000" cy="4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23495</xdr:rowOff>
    </xdr:from>
    <xdr:to>
      <xdr:col>72</xdr:col>
      <xdr:colOff>38100</xdr:colOff>
      <xdr:row>76</xdr:row>
      <xdr:rowOff>125095</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05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141622</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2828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52960</xdr:rowOff>
    </xdr:from>
    <xdr:to>
      <xdr:col>67</xdr:col>
      <xdr:colOff>101600</xdr:colOff>
      <xdr:row>77</xdr:row>
      <xdr:rowOff>154560</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25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171087</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02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135001</xdr:rowOff>
    </xdr:from>
    <xdr:to>
      <xdr:col>85</xdr:col>
      <xdr:colOff>177800</xdr:colOff>
      <xdr:row>79</xdr:row>
      <xdr:rowOff>65151</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0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54373</xdr:rowOff>
    </xdr:from>
    <xdr:ext cx="378565"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427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130683</xdr:rowOff>
    </xdr:from>
    <xdr:to>
      <xdr:col>81</xdr:col>
      <xdr:colOff>101600</xdr:colOff>
      <xdr:row>79</xdr:row>
      <xdr:rowOff>60833</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0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51960</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92017" y="13596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148462</xdr:rowOff>
    </xdr:from>
    <xdr:to>
      <xdr:col>76</xdr:col>
      <xdr:colOff>165100</xdr:colOff>
      <xdr:row>79</xdr:row>
      <xdr:rowOff>78612</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2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69739</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03017" y="13614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154305</xdr:rowOff>
    </xdr:from>
    <xdr:to>
      <xdr:col>72</xdr:col>
      <xdr:colOff>38100</xdr:colOff>
      <xdr:row>79</xdr:row>
      <xdr:rowOff>84455</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2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75582</xdr:rowOff>
    </xdr:from>
    <xdr:ext cx="313932"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46333" y="136201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112522</xdr:rowOff>
    </xdr:from>
    <xdr:to>
      <xdr:col>67</xdr:col>
      <xdr:colOff>101600</xdr:colOff>
      <xdr:row>79</xdr:row>
      <xdr:rowOff>42672</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48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33799</xdr:rowOff>
    </xdr:from>
    <xdr:ext cx="378565"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25017" y="13578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26505</xdr:rowOff>
    </xdr:from>
    <xdr:to>
      <xdr:col>85</xdr:col>
      <xdr:colOff>126364</xdr:colOff>
      <xdr:row>97</xdr:row>
      <xdr:rowOff>112497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457005"/>
          <a:ext cx="1269" cy="128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116324</xdr:rowOff>
    </xdr:from>
    <xdr:ext cx="534377"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74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112497</xdr:rowOff>
    </xdr:from>
    <xdr:to>
      <xdr:col>86</xdr:col>
      <xdr:colOff>25400</xdr:colOff>
      <xdr:row>97</xdr:row>
      <xdr:rowOff>112497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743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144632</xdr:rowOff>
    </xdr:from>
    <xdr:ext cx="534377"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23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81,942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26505</xdr:rowOff>
    </xdr:from>
    <xdr:to>
      <xdr:col>86</xdr:col>
      <xdr:colOff>25400</xdr:colOff>
      <xdr:row>90</xdr:row>
      <xdr:rowOff>26505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45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116326</xdr:rowOff>
    </xdr:from>
    <xdr:to>
      <xdr:col>85</xdr:col>
      <xdr:colOff>127000</xdr:colOff>
      <xdr:row>94</xdr:row>
      <xdr:rowOff>145205</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5481300" y="16232626"/>
          <a:ext cx="838200" cy="28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170330</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286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20453</xdr:rowOff>
    </xdr:from>
    <xdr:to>
      <xdr:col>85</xdr:col>
      <xdr:colOff>177800</xdr:colOff>
      <xdr:row>95</xdr:row>
      <xdr:rowOff>122053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308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116326</xdr:rowOff>
    </xdr:from>
    <xdr:to>
      <xdr:col>81</xdr:col>
      <xdr:colOff>50800</xdr:colOff>
      <xdr:row>94</xdr:row>
      <xdr:rowOff>135489</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232626"/>
          <a:ext cx="889000" cy="1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30798</xdr:rowOff>
    </xdr:from>
    <xdr:to>
      <xdr:col>81</xdr:col>
      <xdr:colOff>101600</xdr:colOff>
      <xdr:row>95</xdr:row>
      <xdr:rowOff>132398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3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123525</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41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135489</xdr:rowOff>
    </xdr:from>
    <xdr:to>
      <xdr:col>76</xdr:col>
      <xdr:colOff>114300</xdr:colOff>
      <xdr:row>94</xdr:row>
      <xdr:rowOff>137452</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3703300" y="16251789"/>
          <a:ext cx="889000" cy="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163309</xdr:rowOff>
    </xdr:from>
    <xdr:to>
      <xdr:col>76</xdr:col>
      <xdr:colOff>165100</xdr:colOff>
      <xdr:row>94</xdr:row>
      <xdr:rowOff>93459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10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109986</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588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124650</xdr:rowOff>
    </xdr:from>
    <xdr:to>
      <xdr:col>71</xdr:col>
      <xdr:colOff>177800</xdr:colOff>
      <xdr:row>94</xdr:row>
      <xdr:rowOff>137452</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2814300" y="16240950"/>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149822</xdr:rowOff>
    </xdr:from>
    <xdr:to>
      <xdr:col>72</xdr:col>
      <xdr:colOff>38100</xdr:colOff>
      <xdr:row>94</xdr:row>
      <xdr:rowOff>79972</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09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96499</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586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133038</xdr:rowOff>
    </xdr:from>
    <xdr:to>
      <xdr:col>67</xdr:col>
      <xdr:colOff>101600</xdr:colOff>
      <xdr:row>94</xdr:row>
      <xdr:rowOff>63188</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07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79715</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585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94405</xdr:rowOff>
    </xdr:from>
    <xdr:to>
      <xdr:col>85</xdr:col>
      <xdr:colOff>177800</xdr:colOff>
      <xdr:row>95</xdr:row>
      <xdr:rowOff>24555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21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117282</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06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65526</xdr:rowOff>
    </xdr:from>
    <xdr:to>
      <xdr:col>81</xdr:col>
      <xdr:colOff>101600</xdr:colOff>
      <xdr:row>94</xdr:row>
      <xdr:rowOff>167126</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18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12203</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595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84689</xdr:rowOff>
    </xdr:from>
    <xdr:to>
      <xdr:col>76</xdr:col>
      <xdr:colOff>165100</xdr:colOff>
      <xdr:row>95</xdr:row>
      <xdr:rowOff>14839</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20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5966</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29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86652</xdr:rowOff>
    </xdr:from>
    <xdr:to>
      <xdr:col>72</xdr:col>
      <xdr:colOff>38100</xdr:colOff>
      <xdr:row>95</xdr:row>
      <xdr:rowOff>16802</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20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7929</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29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73850</xdr:rowOff>
    </xdr:from>
    <xdr:to>
      <xdr:col>67</xdr:col>
      <xdr:colOff>101600</xdr:colOff>
      <xdr:row>95</xdr:row>
      <xdr:rowOff>4000</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19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166577</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28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159588</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474538"/>
          <a:ext cx="1269" cy="1180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152950</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6680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106265</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24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159588</xdr:rowOff>
    </xdr:from>
    <xdr:to>
      <xdr:col>116</xdr:col>
      <xdr:colOff>152400</xdr:colOff>
      <xdr:row>31</xdr:row>
      <xdr:rowOff>159588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474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70400</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140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47523</xdr:rowOff>
    </xdr:from>
    <xdr:to>
      <xdr:col>116</xdr:col>
      <xdr:colOff>114300</xdr:colOff>
      <xdr:row>38</xdr:row>
      <xdr:rowOff>149123</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56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64668</xdr:rowOff>
    </xdr:from>
    <xdr:to>
      <xdr:col>112</xdr:col>
      <xdr:colOff>38100</xdr:colOff>
      <xdr:row>38</xdr:row>
      <xdr:rowOff>166268</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5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11346</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354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16891</xdr:rowOff>
    </xdr:from>
    <xdr:to>
      <xdr:col>107</xdr:col>
      <xdr:colOff>101600</xdr:colOff>
      <xdr:row>38</xdr:row>
      <xdr:rowOff>118491</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3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135018</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30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203</xdr:rowOff>
    </xdr:from>
    <xdr:to>
      <xdr:col>102</xdr:col>
      <xdr:colOff>165100</xdr:colOff>
      <xdr:row>38</xdr:row>
      <xdr:rowOff>101803</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51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118330</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290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67640</xdr:rowOff>
    </xdr:from>
    <xdr:to>
      <xdr:col>98</xdr:col>
      <xdr:colOff>38100</xdr:colOff>
      <xdr:row>38</xdr:row>
      <xdr:rowOff>169240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58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14317</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99333" y="63579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25950</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410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歳出において、前年度より大幅の増となっている項目は商工費、農林水産業費、土木費であり、商工費ではプレミアム商品券、農林水産業費では家畜飼料高騰対策、土木費では長田団地建替事業が増額の主な要因となっている。全体の構成率で類似団体を大きく上回る項目は民生費、教育費となっている。民生費の住民一人当たりのコストは、前年度比</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％減の</a:t>
          </a:r>
          <a:r>
            <a:rPr kumimoji="1" lang="en-US" altLang="ja-JP" sz="1300">
              <a:latin typeface="ＭＳ Ｐゴシック" panose="020B0600070205080204" pitchFamily="50" charset="-128"/>
              <a:ea typeface="ＭＳ Ｐゴシック" panose="020B0600070205080204" pitchFamily="50" charset="-128"/>
            </a:rPr>
            <a:t>287,425</a:t>
          </a:r>
          <a:r>
            <a:rPr kumimoji="1" lang="ja-JP" altLang="en-US" sz="1300">
              <a:latin typeface="ＭＳ Ｐゴシック" panose="020B0600070205080204" pitchFamily="50" charset="-128"/>
              <a:ea typeface="ＭＳ Ｐゴシック" panose="020B0600070205080204" pitchFamily="50" charset="-128"/>
            </a:rPr>
            <a:t>円となり、類似団体</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団体中</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番目となる高い水準となっている。減額の要因としては、子育て世帯への臨時特別給付金給付事業や認定こども園移行支援事業の皆減が挙げられるが、今後も法人保育所運営費をはじめとした子ども子育て支援経費や高齢化にともなう社会保障経費の増加が想定される。教育費においても、住民一人当たりのコストが前年度比</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％減の</a:t>
          </a:r>
          <a:r>
            <a:rPr kumimoji="1" lang="en-US" altLang="ja-JP" sz="1300">
              <a:latin typeface="ＭＳ Ｐゴシック" panose="020B0600070205080204" pitchFamily="50" charset="-128"/>
              <a:ea typeface="ＭＳ Ｐゴシック" panose="020B0600070205080204" pitchFamily="50" charset="-128"/>
            </a:rPr>
            <a:t>67,532</a:t>
          </a:r>
          <a:r>
            <a:rPr kumimoji="1" lang="ja-JP" altLang="en-US" sz="1300">
              <a:latin typeface="ＭＳ Ｐゴシック" panose="020B0600070205080204" pitchFamily="50" charset="-128"/>
              <a:ea typeface="ＭＳ Ｐゴシック" panose="020B0600070205080204" pitchFamily="50" charset="-128"/>
            </a:rPr>
            <a:t>円であり、こちらも類似団体</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団体中</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番目となる高い水準となっている。小学校校舎増改築事業の工事着工等が主な要因として挙げられるが、今後も小学校及び中学校増改築事業や学校給食センター整備事業などの新規事業が控えていることから、高い水準で推移することが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沖縄県うるま市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分母である標準財政規模については、対前年度で</a:t>
          </a:r>
          <a:r>
            <a:rPr kumimoji="1" lang="en-US" altLang="ja-JP" sz="1400">
              <a:latin typeface="ＭＳ ゴシック" pitchFamily="49" charset="-128"/>
              <a:ea typeface="ＭＳ ゴシック" pitchFamily="49" charset="-128"/>
            </a:rPr>
            <a:t>360,124</a:t>
          </a:r>
          <a:r>
            <a:rPr kumimoji="1" lang="ja-JP" altLang="en-US" sz="1400">
              <a:latin typeface="ＭＳ ゴシック" pitchFamily="49" charset="-128"/>
              <a:ea typeface="ＭＳ ゴシック" pitchFamily="49" charset="-128"/>
            </a:rPr>
            <a:t>千円減額となっている。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分子である財政調整基金残高は</a:t>
          </a:r>
          <a:r>
            <a:rPr kumimoji="1" lang="en-US" altLang="ja-JP" sz="1400">
              <a:latin typeface="ＭＳ ゴシック" pitchFamily="49" charset="-128"/>
              <a:ea typeface="ＭＳ ゴシック" pitchFamily="49" charset="-128"/>
            </a:rPr>
            <a:t>479,895</a:t>
          </a:r>
          <a:r>
            <a:rPr kumimoji="1" lang="ja-JP" altLang="en-US" sz="1400">
              <a:latin typeface="ＭＳ ゴシック" pitchFamily="49" charset="-128"/>
              <a:ea typeface="ＭＳ ゴシック" pitchFamily="49" charset="-128"/>
            </a:rPr>
            <a:t>千円減少となっており分母の減少幅を上回っていることから、</a:t>
          </a:r>
          <a:r>
            <a:rPr kumimoji="1" lang="en-US" altLang="ja-JP" sz="1400">
              <a:latin typeface="ＭＳ ゴシック" pitchFamily="49" charset="-128"/>
              <a:ea typeface="ＭＳ ゴシック" pitchFamily="49" charset="-128"/>
            </a:rPr>
            <a:t>1.32</a:t>
          </a:r>
          <a:r>
            <a:rPr kumimoji="1" lang="ja-JP" altLang="en-US" sz="1400">
              <a:latin typeface="ＭＳ ゴシック" pitchFamily="49" charset="-128"/>
              <a:ea typeface="ＭＳ ゴシック" pitchFamily="49" charset="-128"/>
            </a:rPr>
            <a:t>ポイント減となっている。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分子である実質収支額は</a:t>
          </a:r>
          <a:r>
            <a:rPr kumimoji="1" lang="en-US" altLang="ja-JP" sz="1400">
              <a:latin typeface="ＭＳ ゴシック" pitchFamily="49" charset="-128"/>
              <a:ea typeface="ＭＳ ゴシック" pitchFamily="49" charset="-128"/>
            </a:rPr>
            <a:t>444,087</a:t>
          </a:r>
          <a:r>
            <a:rPr kumimoji="1" lang="ja-JP" altLang="en-US" sz="1400">
              <a:latin typeface="ＭＳ ゴシック" pitchFamily="49" charset="-128"/>
              <a:ea typeface="ＭＳ ゴシック" pitchFamily="49" charset="-128"/>
            </a:rPr>
            <a:t>千円増加となっており</a:t>
          </a:r>
          <a:r>
            <a:rPr kumimoji="1" lang="en-US" altLang="ja-JP" sz="1400">
              <a:latin typeface="ＭＳ ゴシック" pitchFamily="49" charset="-128"/>
              <a:ea typeface="ＭＳ ゴシック" pitchFamily="49" charset="-128"/>
            </a:rPr>
            <a:t>1.59</a:t>
          </a:r>
          <a:r>
            <a:rPr kumimoji="1" lang="ja-JP" altLang="en-US" sz="1400">
              <a:latin typeface="ＭＳ ゴシック" pitchFamily="49" charset="-128"/>
              <a:ea typeface="ＭＳ ゴシック" pitchFamily="49" charset="-128"/>
            </a:rPr>
            <a:t>ポイント増となっている。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今後、事務事業の効率化・合理化を継続的に実施し、財政健全判定に係る各指標を注視しながら、健全な財政運営に努める。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沖縄県うるま市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・一般会計：分子である実質収支が市税や県支出金、繰入金等の歳入が</a:t>
          </a:r>
          <a:r>
            <a:rPr kumimoji="1" lang="en-US" altLang="ja-JP" sz="1400">
              <a:latin typeface="ＭＳ ゴシック" pitchFamily="49" charset="-128"/>
              <a:ea typeface="ＭＳ ゴシック" pitchFamily="49" charset="-128"/>
            </a:rPr>
            <a:t>0.6</a:t>
          </a:r>
          <a:r>
            <a:rPr kumimoji="1" lang="ja-JP" altLang="en-US" sz="1400">
              <a:latin typeface="ＭＳ ゴシック" pitchFamily="49" charset="-128"/>
              <a:ea typeface="ＭＳ ゴシック" pitchFamily="49" charset="-128"/>
            </a:rPr>
            <a:t>％増となっており、歳出は</a:t>
          </a:r>
          <a:r>
            <a:rPr kumimoji="1" lang="en-US" altLang="ja-JP" sz="1400">
              <a:latin typeface="ＭＳ ゴシック" pitchFamily="49" charset="-128"/>
              <a:ea typeface="ＭＳ ゴシック" pitchFamily="49" charset="-128"/>
            </a:rPr>
            <a:t>0.1</a:t>
          </a:r>
          <a:r>
            <a:rPr kumimoji="1" lang="ja-JP" altLang="en-US" sz="1400">
              <a:latin typeface="ＭＳ ゴシック" pitchFamily="49" charset="-128"/>
              <a:ea typeface="ＭＳ ゴシック" pitchFamily="49" charset="-128"/>
            </a:rPr>
            <a:t>％減となった結果、前年比で</a:t>
          </a:r>
          <a:r>
            <a:rPr kumimoji="1" lang="en-US" altLang="ja-JP" sz="1400">
              <a:latin typeface="ＭＳ ゴシック" pitchFamily="49" charset="-128"/>
              <a:ea typeface="ＭＳ ゴシック" pitchFamily="49" charset="-128"/>
            </a:rPr>
            <a:t>444,087</a:t>
          </a:r>
          <a:r>
            <a:rPr kumimoji="1" lang="ja-JP" altLang="en-US" sz="1400">
              <a:latin typeface="ＭＳ ゴシック" pitchFamily="49" charset="-128"/>
              <a:ea typeface="ＭＳ ゴシック" pitchFamily="49" charset="-128"/>
            </a:rPr>
            <a:t>千円増（</a:t>
          </a:r>
          <a:r>
            <a:rPr kumimoji="1" lang="en-US" altLang="ja-JP" sz="1400">
              <a:latin typeface="ＭＳ ゴシック" pitchFamily="49" charset="-128"/>
              <a:ea typeface="ＭＳ ゴシック" pitchFamily="49" charset="-128"/>
            </a:rPr>
            <a:t>3,007,124→3,451,211</a:t>
          </a:r>
          <a:r>
            <a:rPr kumimoji="1" lang="ja-JP" altLang="en-US" sz="1400">
              <a:latin typeface="ＭＳ ゴシック" pitchFamily="49" charset="-128"/>
              <a:ea typeface="ＭＳ ゴシック" pitchFamily="49" charset="-128"/>
            </a:rPr>
            <a:t>）となっている。分母である標準財政規模については、前年比</a:t>
          </a:r>
          <a:r>
            <a:rPr kumimoji="1" lang="en-US" altLang="ja-JP" sz="1400">
              <a:latin typeface="ＭＳ ゴシック" pitchFamily="49" charset="-128"/>
              <a:ea typeface="ＭＳ ゴシック" pitchFamily="49" charset="-128"/>
            </a:rPr>
            <a:t>360,124</a:t>
          </a:r>
          <a:r>
            <a:rPr kumimoji="1" lang="ja-JP" altLang="en-US" sz="1400">
              <a:latin typeface="ＭＳ ゴシック" pitchFamily="49" charset="-128"/>
              <a:ea typeface="ＭＳ ゴシック" pitchFamily="49" charset="-128"/>
            </a:rPr>
            <a:t>千円減（</a:t>
          </a:r>
          <a:r>
            <a:rPr kumimoji="1" lang="en-US" altLang="ja-JP" sz="1400">
              <a:latin typeface="ＭＳ ゴシック" pitchFamily="49" charset="-128"/>
              <a:ea typeface="ＭＳ ゴシック" pitchFamily="49" charset="-128"/>
            </a:rPr>
            <a:t>30,588,943→30,228,819</a:t>
          </a:r>
          <a:r>
            <a:rPr kumimoji="1" lang="ja-JP" altLang="en-US" sz="1400">
              <a:latin typeface="ＭＳ ゴシック" pitchFamily="49" charset="-128"/>
              <a:ea typeface="ＭＳ ゴシック" pitchFamily="49" charset="-128"/>
            </a:rPr>
            <a:t>）となっている。対前年比では、</a:t>
          </a:r>
          <a:r>
            <a:rPr kumimoji="1" lang="en-US" altLang="ja-JP" sz="1400">
              <a:latin typeface="ＭＳ ゴシック" pitchFamily="49" charset="-128"/>
              <a:ea typeface="ＭＳ ゴシック" pitchFamily="49" charset="-128"/>
            </a:rPr>
            <a:t>1.58</a:t>
          </a:r>
          <a:r>
            <a:rPr kumimoji="1" lang="ja-JP" altLang="en-US" sz="1400">
              <a:latin typeface="ＭＳ ゴシック" pitchFamily="49" charset="-128"/>
              <a:ea typeface="ＭＳ ゴシック" pitchFamily="49" charset="-128"/>
            </a:rPr>
            <a:t>ポイント増となっている。（</a:t>
          </a:r>
          <a:r>
            <a:rPr kumimoji="1" lang="en-US" altLang="ja-JP" sz="1400">
              <a:latin typeface="ＭＳ ゴシック" pitchFamily="49" charset="-128"/>
              <a:ea typeface="ＭＳ ゴシック" pitchFamily="49" charset="-128"/>
            </a:rPr>
            <a:t>9.83</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11.41</a:t>
          </a:r>
          <a:r>
            <a:rPr kumimoji="1" lang="ja-JP" altLang="en-US" sz="1400">
              <a:latin typeface="ＭＳ ゴシック" pitchFamily="49" charset="-128"/>
              <a:ea typeface="ＭＳ ゴシック" pitchFamily="49" charset="-128"/>
            </a:rPr>
            <a:t>）</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・水道事業会計：標準財政規模比で安定して</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％台を推移している。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・介護保険特別会計：高齢化の進行に伴い給付費の増が想定される。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・国民健康保険特別会計：今後、基金の取崩しによる対応を想定しており、保険料の徴収強化を踏まえ健全な運営に努める。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・下水道事業会計：</a:t>
          </a:r>
          <a:r>
            <a:rPr kumimoji="1" lang="en-US" altLang="ja-JP" sz="1400">
              <a:latin typeface="ＭＳ ゴシック" pitchFamily="49" charset="-128"/>
              <a:ea typeface="ＭＳ ゴシック" pitchFamily="49" charset="-128"/>
            </a:rPr>
            <a:t>R4</a:t>
          </a:r>
          <a:r>
            <a:rPr kumimoji="1" lang="ja-JP" altLang="en-US" sz="1400">
              <a:latin typeface="ＭＳ ゴシック" pitchFamily="49" charset="-128"/>
              <a:ea typeface="ＭＳ ゴシック" pitchFamily="49" charset="-128"/>
            </a:rPr>
            <a:t>年度に下水道料金の引上げを行い収益増の取り組みを行っており、</a:t>
          </a:r>
          <a:r>
            <a:rPr kumimoji="1" lang="en-US" altLang="ja-JP" sz="1400">
              <a:latin typeface="ＭＳ ゴシック" pitchFamily="49" charset="-128"/>
              <a:ea typeface="ＭＳ ゴシック" pitchFamily="49" charset="-128"/>
            </a:rPr>
            <a:t>0.22</a:t>
          </a:r>
          <a:r>
            <a:rPr kumimoji="1" lang="ja-JP" altLang="en-US" sz="1400">
              <a:latin typeface="ＭＳ ゴシック" pitchFamily="49" charset="-128"/>
              <a:ea typeface="ＭＳ ゴシック" pitchFamily="49" charset="-128"/>
            </a:rPr>
            <a:t>ポイント増となっている。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・後期高齢者医療特別会計：後期高齢者の増加に伴う医療費の伸びが予測されており、後期高齢医療に加入する</a:t>
          </a:r>
          <a:r>
            <a:rPr kumimoji="1" lang="en-US" altLang="ja-JP" sz="1400">
              <a:latin typeface="ＭＳ ゴシック" pitchFamily="49" charset="-128"/>
              <a:ea typeface="ＭＳ ゴシック" pitchFamily="49" charset="-128"/>
            </a:rPr>
            <a:t>R</a:t>
          </a:r>
          <a:r>
            <a:rPr kumimoji="1" lang="ja-JP" altLang="en-US" sz="1400">
              <a:latin typeface="ＭＳ ゴシック" pitchFamily="49" charset="-128"/>
              <a:ea typeface="ＭＳ ゴシック" pitchFamily="49" charset="-128"/>
            </a:rPr>
            <a:t>７年度以降の収支状況について悪化が懸念されることから、適切な運営に努める。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・農業集落排水事業特別会計：</a:t>
          </a:r>
          <a:r>
            <a:rPr kumimoji="1" lang="en-US" altLang="ja-JP" sz="1400">
              <a:latin typeface="ＭＳ ゴシック" pitchFamily="49" charset="-128"/>
              <a:ea typeface="ＭＳ ゴシック" pitchFamily="49" charset="-128"/>
            </a:rPr>
            <a:t>R5</a:t>
          </a:r>
          <a:r>
            <a:rPr kumimoji="1" lang="ja-JP" altLang="en-US" sz="1400">
              <a:latin typeface="ＭＳ ゴシック" pitchFamily="49" charset="-128"/>
              <a:ea typeface="ＭＳ ゴシック" pitchFamily="49" charset="-128"/>
            </a:rPr>
            <a:t>年度から公営企業会計に移行することから、今後接続率向上や公営企業会計後に活用できる補助金等を活用して基準外繰出金の縮減に努める。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zoomScale="70" zoomScaleNormal="70"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76045763</v>
      </c>
      <c r="BO4" s="371"/>
      <c r="BP4" s="371"/>
      <c r="BQ4" s="371"/>
      <c r="BR4" s="371"/>
      <c r="BS4" s="371"/>
      <c r="BT4" s="371"/>
      <c r="BU4" s="372"/>
      <c r="BV4" s="370">
        <v>75607630</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11.4</v>
      </c>
      <c r="CU4" s="377"/>
      <c r="CV4" s="377"/>
      <c r="CW4" s="377"/>
      <c r="CX4" s="377"/>
      <c r="CY4" s="377"/>
      <c r="CZ4" s="377"/>
      <c r="DA4" s="378"/>
      <c r="DB4" s="376">
        <v>9.8000000000000007</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72086687</v>
      </c>
      <c r="BO5" s="408"/>
      <c r="BP5" s="408"/>
      <c r="BQ5" s="408"/>
      <c r="BR5" s="408"/>
      <c r="BS5" s="408"/>
      <c r="BT5" s="408"/>
      <c r="BU5" s="409"/>
      <c r="BV5" s="407">
        <v>72172177</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92.2</v>
      </c>
      <c r="CU5" s="405"/>
      <c r="CV5" s="405"/>
      <c r="CW5" s="405"/>
      <c r="CX5" s="405"/>
      <c r="CY5" s="405"/>
      <c r="CZ5" s="405"/>
      <c r="DA5" s="406"/>
      <c r="DB5" s="404">
        <v>91.3</v>
      </c>
      <c r="DC5" s="405"/>
      <c r="DD5" s="405"/>
      <c r="DE5" s="405"/>
      <c r="DF5" s="405"/>
      <c r="DG5" s="405"/>
      <c r="DH5" s="405"/>
      <c r="DI5" s="406"/>
    </row>
    <row r="6" spans="1:119" ht="18.75" customHeight="1" x14ac:dyDescent="0.15">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3959076</v>
      </c>
      <c r="BO6" s="408"/>
      <c r="BP6" s="408"/>
      <c r="BQ6" s="408"/>
      <c r="BR6" s="408"/>
      <c r="BS6" s="408"/>
      <c r="BT6" s="408"/>
      <c r="BU6" s="409"/>
      <c r="BV6" s="407">
        <v>3435453</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93.5</v>
      </c>
      <c r="CU6" s="445"/>
      <c r="CV6" s="445"/>
      <c r="CW6" s="445"/>
      <c r="CX6" s="445"/>
      <c r="CY6" s="445"/>
      <c r="CZ6" s="445"/>
      <c r="DA6" s="446"/>
      <c r="DB6" s="444">
        <v>94.7</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96</v>
      </c>
      <c r="AV7" s="440"/>
      <c r="AW7" s="440"/>
      <c r="AX7" s="440"/>
      <c r="AY7" s="441" t="s">
        <v>108</v>
      </c>
      <c r="AZ7" s="442"/>
      <c r="BA7" s="442"/>
      <c r="BB7" s="442"/>
      <c r="BC7" s="442"/>
      <c r="BD7" s="442"/>
      <c r="BE7" s="442"/>
      <c r="BF7" s="442"/>
      <c r="BG7" s="442"/>
      <c r="BH7" s="442"/>
      <c r="BI7" s="442"/>
      <c r="BJ7" s="442"/>
      <c r="BK7" s="442"/>
      <c r="BL7" s="442"/>
      <c r="BM7" s="443"/>
      <c r="BN7" s="407">
        <v>507865</v>
      </c>
      <c r="BO7" s="408"/>
      <c r="BP7" s="408"/>
      <c r="BQ7" s="408"/>
      <c r="BR7" s="408"/>
      <c r="BS7" s="408"/>
      <c r="BT7" s="408"/>
      <c r="BU7" s="409"/>
      <c r="BV7" s="407">
        <v>428329</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30228819</v>
      </c>
      <c r="CU7" s="408"/>
      <c r="CV7" s="408"/>
      <c r="CW7" s="408"/>
      <c r="CX7" s="408"/>
      <c r="CY7" s="408"/>
      <c r="CZ7" s="408"/>
      <c r="DA7" s="409"/>
      <c r="DB7" s="407">
        <v>30588943</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3451211</v>
      </c>
      <c r="BO8" s="408"/>
      <c r="BP8" s="408"/>
      <c r="BQ8" s="408"/>
      <c r="BR8" s="408"/>
      <c r="BS8" s="408"/>
      <c r="BT8" s="408"/>
      <c r="BU8" s="409"/>
      <c r="BV8" s="407">
        <v>3007124</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0.48</v>
      </c>
      <c r="CU8" s="448"/>
      <c r="CV8" s="448"/>
      <c r="CW8" s="448"/>
      <c r="CX8" s="448"/>
      <c r="CY8" s="448"/>
      <c r="CZ8" s="448"/>
      <c r="DA8" s="449"/>
      <c r="DB8" s="447">
        <v>0.48</v>
      </c>
      <c r="DC8" s="448"/>
      <c r="DD8" s="448"/>
      <c r="DE8" s="448"/>
      <c r="DF8" s="448"/>
      <c r="DG8" s="448"/>
      <c r="DH8" s="448"/>
      <c r="DI8" s="449"/>
    </row>
    <row r="9" spans="1:119" ht="18.75" customHeight="1" thickBot="1" x14ac:dyDescent="0.2">
      <c r="A9" s="181"/>
      <c r="B9" s="401" t="s">
        <v>114</v>
      </c>
      <c r="C9" s="402"/>
      <c r="D9" s="402"/>
      <c r="E9" s="402"/>
      <c r="F9" s="402"/>
      <c r="G9" s="402"/>
      <c r="H9" s="402"/>
      <c r="I9" s="402"/>
      <c r="J9" s="402"/>
      <c r="K9" s="450"/>
      <c r="L9" s="451" t="s">
        <v>115</v>
      </c>
      <c r="M9" s="452"/>
      <c r="N9" s="452"/>
      <c r="O9" s="452"/>
      <c r="P9" s="452"/>
      <c r="Q9" s="453"/>
      <c r="R9" s="454">
        <v>125303</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118</v>
      </c>
      <c r="AV9" s="440"/>
      <c r="AW9" s="440"/>
      <c r="AX9" s="440"/>
      <c r="AY9" s="441" t="s">
        <v>119</v>
      </c>
      <c r="AZ9" s="442"/>
      <c r="BA9" s="442"/>
      <c r="BB9" s="442"/>
      <c r="BC9" s="442"/>
      <c r="BD9" s="442"/>
      <c r="BE9" s="442"/>
      <c r="BF9" s="442"/>
      <c r="BG9" s="442"/>
      <c r="BH9" s="442"/>
      <c r="BI9" s="442"/>
      <c r="BJ9" s="442"/>
      <c r="BK9" s="442"/>
      <c r="BL9" s="442"/>
      <c r="BM9" s="443"/>
      <c r="BN9" s="407">
        <v>444087</v>
      </c>
      <c r="BO9" s="408"/>
      <c r="BP9" s="408"/>
      <c r="BQ9" s="408"/>
      <c r="BR9" s="408"/>
      <c r="BS9" s="408"/>
      <c r="BT9" s="408"/>
      <c r="BU9" s="409"/>
      <c r="BV9" s="407">
        <v>-53948</v>
      </c>
      <c r="BW9" s="408"/>
      <c r="BX9" s="408"/>
      <c r="BY9" s="408"/>
      <c r="BZ9" s="408"/>
      <c r="CA9" s="408"/>
      <c r="CB9" s="408"/>
      <c r="CC9" s="409"/>
      <c r="CD9" s="410" t="s">
        <v>120</v>
      </c>
      <c r="CE9" s="411"/>
      <c r="CF9" s="411"/>
      <c r="CG9" s="411"/>
      <c r="CH9" s="411"/>
      <c r="CI9" s="411"/>
      <c r="CJ9" s="411"/>
      <c r="CK9" s="411"/>
      <c r="CL9" s="411"/>
      <c r="CM9" s="411"/>
      <c r="CN9" s="411"/>
      <c r="CO9" s="411"/>
      <c r="CP9" s="411"/>
      <c r="CQ9" s="411"/>
      <c r="CR9" s="411"/>
      <c r="CS9" s="412"/>
      <c r="CT9" s="404">
        <v>11.5</v>
      </c>
      <c r="CU9" s="405"/>
      <c r="CV9" s="405"/>
      <c r="CW9" s="405"/>
      <c r="CX9" s="405"/>
      <c r="CY9" s="405"/>
      <c r="CZ9" s="405"/>
      <c r="DA9" s="406"/>
      <c r="DB9" s="404">
        <v>12.8</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121</v>
      </c>
      <c r="M10" s="437"/>
      <c r="N10" s="437"/>
      <c r="O10" s="437"/>
      <c r="P10" s="437"/>
      <c r="Q10" s="438"/>
      <c r="R10" s="458">
        <v>118898</v>
      </c>
      <c r="S10" s="459"/>
      <c r="T10" s="459"/>
      <c r="U10" s="459"/>
      <c r="V10" s="460"/>
      <c r="W10" s="395"/>
      <c r="X10" s="396"/>
      <c r="Y10" s="396"/>
      <c r="Z10" s="396"/>
      <c r="AA10" s="396"/>
      <c r="AB10" s="396"/>
      <c r="AC10" s="396"/>
      <c r="AD10" s="396"/>
      <c r="AE10" s="396"/>
      <c r="AF10" s="396"/>
      <c r="AG10" s="396"/>
      <c r="AH10" s="396"/>
      <c r="AI10" s="396"/>
      <c r="AJ10" s="396"/>
      <c r="AK10" s="396"/>
      <c r="AL10" s="399"/>
      <c r="AM10" s="436" t="s">
        <v>122</v>
      </c>
      <c r="AN10" s="437"/>
      <c r="AO10" s="437"/>
      <c r="AP10" s="437"/>
      <c r="AQ10" s="437"/>
      <c r="AR10" s="437"/>
      <c r="AS10" s="437"/>
      <c r="AT10" s="438"/>
      <c r="AU10" s="439" t="s">
        <v>123</v>
      </c>
      <c r="AV10" s="440"/>
      <c r="AW10" s="440"/>
      <c r="AX10" s="440"/>
      <c r="AY10" s="441" t="s">
        <v>124</v>
      </c>
      <c r="AZ10" s="442"/>
      <c r="BA10" s="442"/>
      <c r="BB10" s="442"/>
      <c r="BC10" s="442"/>
      <c r="BD10" s="442"/>
      <c r="BE10" s="442"/>
      <c r="BF10" s="442"/>
      <c r="BG10" s="442"/>
      <c r="BH10" s="442"/>
      <c r="BI10" s="442"/>
      <c r="BJ10" s="442"/>
      <c r="BK10" s="442"/>
      <c r="BL10" s="442"/>
      <c r="BM10" s="443"/>
      <c r="BN10" s="407">
        <v>1958878</v>
      </c>
      <c r="BO10" s="408"/>
      <c r="BP10" s="408"/>
      <c r="BQ10" s="408"/>
      <c r="BR10" s="408"/>
      <c r="BS10" s="408"/>
      <c r="BT10" s="408"/>
      <c r="BU10" s="409"/>
      <c r="BV10" s="407">
        <v>1568777</v>
      </c>
      <c r="BW10" s="408"/>
      <c r="BX10" s="408"/>
      <c r="BY10" s="408"/>
      <c r="BZ10" s="408"/>
      <c r="CA10" s="408"/>
      <c r="CB10" s="408"/>
      <c r="CC10" s="409"/>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126</v>
      </c>
      <c r="M11" s="462"/>
      <c r="N11" s="462"/>
      <c r="O11" s="462"/>
      <c r="P11" s="462"/>
      <c r="Q11" s="463"/>
      <c r="R11" s="464" t="s">
        <v>127</v>
      </c>
      <c r="S11" s="465"/>
      <c r="T11" s="465"/>
      <c r="U11" s="465"/>
      <c r="V11" s="466"/>
      <c r="W11" s="395"/>
      <c r="X11" s="396"/>
      <c r="Y11" s="396"/>
      <c r="Z11" s="396"/>
      <c r="AA11" s="396"/>
      <c r="AB11" s="396"/>
      <c r="AC11" s="396"/>
      <c r="AD11" s="396"/>
      <c r="AE11" s="396"/>
      <c r="AF11" s="396"/>
      <c r="AG11" s="396"/>
      <c r="AH11" s="396"/>
      <c r="AI11" s="396"/>
      <c r="AJ11" s="396"/>
      <c r="AK11" s="396"/>
      <c r="AL11" s="399"/>
      <c r="AM11" s="436" t="s">
        <v>128</v>
      </c>
      <c r="AN11" s="437"/>
      <c r="AO11" s="437"/>
      <c r="AP11" s="437"/>
      <c r="AQ11" s="437"/>
      <c r="AR11" s="437"/>
      <c r="AS11" s="437"/>
      <c r="AT11" s="438"/>
      <c r="AU11" s="439" t="s">
        <v>123</v>
      </c>
      <c r="AV11" s="440"/>
      <c r="AW11" s="440"/>
      <c r="AX11" s="440"/>
      <c r="AY11" s="441" t="s">
        <v>129</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130</v>
      </c>
      <c r="CE11" s="411"/>
      <c r="CF11" s="411"/>
      <c r="CG11" s="411"/>
      <c r="CH11" s="411"/>
      <c r="CI11" s="411"/>
      <c r="CJ11" s="411"/>
      <c r="CK11" s="411"/>
      <c r="CL11" s="411"/>
      <c r="CM11" s="411"/>
      <c r="CN11" s="411"/>
      <c r="CO11" s="411"/>
      <c r="CP11" s="411"/>
      <c r="CQ11" s="411"/>
      <c r="CR11" s="411"/>
      <c r="CS11" s="412"/>
      <c r="CT11" s="447" t="s">
        <v>131</v>
      </c>
      <c r="CU11" s="448"/>
      <c r="CV11" s="448"/>
      <c r="CW11" s="448"/>
      <c r="CX11" s="448"/>
      <c r="CY11" s="448"/>
      <c r="CZ11" s="448"/>
      <c r="DA11" s="449"/>
      <c r="DB11" s="447" t="s">
        <v>132</v>
      </c>
      <c r="DC11" s="448"/>
      <c r="DD11" s="448"/>
      <c r="DE11" s="448"/>
      <c r="DF11" s="448"/>
      <c r="DG11" s="448"/>
      <c r="DH11" s="448"/>
      <c r="DI11" s="449"/>
    </row>
    <row r="12" spans="1:119" ht="18.75" customHeight="1" x14ac:dyDescent="0.15">
      <c r="A12" s="181"/>
      <c r="B12" s="467" t="s">
        <v>133</v>
      </c>
      <c r="C12" s="468"/>
      <c r="D12" s="468"/>
      <c r="E12" s="468"/>
      <c r="F12" s="468"/>
      <c r="G12" s="468"/>
      <c r="H12" s="468"/>
      <c r="I12" s="468"/>
      <c r="J12" s="468"/>
      <c r="K12" s="469"/>
      <c r="L12" s="476" t="s">
        <v>134</v>
      </c>
      <c r="M12" s="477"/>
      <c r="N12" s="477"/>
      <c r="O12" s="477"/>
      <c r="P12" s="477"/>
      <c r="Q12" s="478"/>
      <c r="R12" s="479">
        <v>125973</v>
      </c>
      <c r="S12" s="480"/>
      <c r="T12" s="480"/>
      <c r="U12" s="480"/>
      <c r="V12" s="481"/>
      <c r="W12" s="482" t="s">
        <v>1</v>
      </c>
      <c r="X12" s="440"/>
      <c r="Y12" s="440"/>
      <c r="Z12" s="440"/>
      <c r="AA12" s="440"/>
      <c r="AB12" s="483"/>
      <c r="AC12" s="484" t="s">
        <v>135</v>
      </c>
      <c r="AD12" s="485"/>
      <c r="AE12" s="485"/>
      <c r="AF12" s="485"/>
      <c r="AG12" s="486"/>
      <c r="AH12" s="484" t="s">
        <v>136</v>
      </c>
      <c r="AI12" s="485"/>
      <c r="AJ12" s="485"/>
      <c r="AK12" s="485"/>
      <c r="AL12" s="487"/>
      <c r="AM12" s="436" t="s">
        <v>137</v>
      </c>
      <c r="AN12" s="437"/>
      <c r="AO12" s="437"/>
      <c r="AP12" s="437"/>
      <c r="AQ12" s="437"/>
      <c r="AR12" s="437"/>
      <c r="AS12" s="437"/>
      <c r="AT12" s="438"/>
      <c r="AU12" s="439" t="s">
        <v>96</v>
      </c>
      <c r="AV12" s="440"/>
      <c r="AW12" s="440"/>
      <c r="AX12" s="440"/>
      <c r="AY12" s="441" t="s">
        <v>138</v>
      </c>
      <c r="AZ12" s="442"/>
      <c r="BA12" s="442"/>
      <c r="BB12" s="442"/>
      <c r="BC12" s="442"/>
      <c r="BD12" s="442"/>
      <c r="BE12" s="442"/>
      <c r="BF12" s="442"/>
      <c r="BG12" s="442"/>
      <c r="BH12" s="442"/>
      <c r="BI12" s="442"/>
      <c r="BJ12" s="442"/>
      <c r="BK12" s="442"/>
      <c r="BL12" s="442"/>
      <c r="BM12" s="443"/>
      <c r="BN12" s="407">
        <v>2438773</v>
      </c>
      <c r="BO12" s="408"/>
      <c r="BP12" s="408"/>
      <c r="BQ12" s="408"/>
      <c r="BR12" s="408"/>
      <c r="BS12" s="408"/>
      <c r="BT12" s="408"/>
      <c r="BU12" s="409"/>
      <c r="BV12" s="407">
        <v>520795</v>
      </c>
      <c r="BW12" s="408"/>
      <c r="BX12" s="408"/>
      <c r="BY12" s="408"/>
      <c r="BZ12" s="408"/>
      <c r="CA12" s="408"/>
      <c r="CB12" s="408"/>
      <c r="CC12" s="409"/>
      <c r="CD12" s="410" t="s">
        <v>139</v>
      </c>
      <c r="CE12" s="411"/>
      <c r="CF12" s="411"/>
      <c r="CG12" s="411"/>
      <c r="CH12" s="411"/>
      <c r="CI12" s="411"/>
      <c r="CJ12" s="411"/>
      <c r="CK12" s="411"/>
      <c r="CL12" s="411"/>
      <c r="CM12" s="411"/>
      <c r="CN12" s="411"/>
      <c r="CO12" s="411"/>
      <c r="CP12" s="411"/>
      <c r="CQ12" s="411"/>
      <c r="CR12" s="411"/>
      <c r="CS12" s="412"/>
      <c r="CT12" s="447" t="s">
        <v>140</v>
      </c>
      <c r="CU12" s="448"/>
      <c r="CV12" s="448"/>
      <c r="CW12" s="448"/>
      <c r="CX12" s="448"/>
      <c r="CY12" s="448"/>
      <c r="CZ12" s="448"/>
      <c r="DA12" s="449"/>
      <c r="DB12" s="447" t="s">
        <v>131</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141</v>
      </c>
      <c r="N13" s="499"/>
      <c r="O13" s="499"/>
      <c r="P13" s="499"/>
      <c r="Q13" s="500"/>
      <c r="R13" s="491">
        <v>124516</v>
      </c>
      <c r="S13" s="492"/>
      <c r="T13" s="492"/>
      <c r="U13" s="492"/>
      <c r="V13" s="493"/>
      <c r="W13" s="423" t="s">
        <v>142</v>
      </c>
      <c r="X13" s="424"/>
      <c r="Y13" s="424"/>
      <c r="Z13" s="424"/>
      <c r="AA13" s="424"/>
      <c r="AB13" s="414"/>
      <c r="AC13" s="458">
        <v>1293</v>
      </c>
      <c r="AD13" s="459"/>
      <c r="AE13" s="459"/>
      <c r="AF13" s="459"/>
      <c r="AG13" s="501"/>
      <c r="AH13" s="458">
        <v>1573</v>
      </c>
      <c r="AI13" s="459"/>
      <c r="AJ13" s="459"/>
      <c r="AK13" s="459"/>
      <c r="AL13" s="460"/>
      <c r="AM13" s="436" t="s">
        <v>143</v>
      </c>
      <c r="AN13" s="437"/>
      <c r="AO13" s="437"/>
      <c r="AP13" s="437"/>
      <c r="AQ13" s="437"/>
      <c r="AR13" s="437"/>
      <c r="AS13" s="437"/>
      <c r="AT13" s="438"/>
      <c r="AU13" s="439" t="s">
        <v>144</v>
      </c>
      <c r="AV13" s="440"/>
      <c r="AW13" s="440"/>
      <c r="AX13" s="440"/>
      <c r="AY13" s="441" t="s">
        <v>145</v>
      </c>
      <c r="AZ13" s="442"/>
      <c r="BA13" s="442"/>
      <c r="BB13" s="442"/>
      <c r="BC13" s="442"/>
      <c r="BD13" s="442"/>
      <c r="BE13" s="442"/>
      <c r="BF13" s="442"/>
      <c r="BG13" s="442"/>
      <c r="BH13" s="442"/>
      <c r="BI13" s="442"/>
      <c r="BJ13" s="442"/>
      <c r="BK13" s="442"/>
      <c r="BL13" s="442"/>
      <c r="BM13" s="443"/>
      <c r="BN13" s="407">
        <v>-35808</v>
      </c>
      <c r="BO13" s="408"/>
      <c r="BP13" s="408"/>
      <c r="BQ13" s="408"/>
      <c r="BR13" s="408"/>
      <c r="BS13" s="408"/>
      <c r="BT13" s="408"/>
      <c r="BU13" s="409"/>
      <c r="BV13" s="407">
        <v>994034</v>
      </c>
      <c r="BW13" s="408"/>
      <c r="BX13" s="408"/>
      <c r="BY13" s="408"/>
      <c r="BZ13" s="408"/>
      <c r="CA13" s="408"/>
      <c r="CB13" s="408"/>
      <c r="CC13" s="409"/>
      <c r="CD13" s="410" t="s">
        <v>146</v>
      </c>
      <c r="CE13" s="411"/>
      <c r="CF13" s="411"/>
      <c r="CG13" s="411"/>
      <c r="CH13" s="411"/>
      <c r="CI13" s="411"/>
      <c r="CJ13" s="411"/>
      <c r="CK13" s="411"/>
      <c r="CL13" s="411"/>
      <c r="CM13" s="411"/>
      <c r="CN13" s="411"/>
      <c r="CO13" s="411"/>
      <c r="CP13" s="411"/>
      <c r="CQ13" s="411"/>
      <c r="CR13" s="411"/>
      <c r="CS13" s="412"/>
      <c r="CT13" s="404">
        <v>6.3</v>
      </c>
      <c r="CU13" s="405"/>
      <c r="CV13" s="405"/>
      <c r="CW13" s="405"/>
      <c r="CX13" s="405"/>
      <c r="CY13" s="405"/>
      <c r="CZ13" s="405"/>
      <c r="DA13" s="406"/>
      <c r="DB13" s="404">
        <v>6.5</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147</v>
      </c>
      <c r="M14" s="489"/>
      <c r="N14" s="489"/>
      <c r="O14" s="489"/>
      <c r="P14" s="489"/>
      <c r="Q14" s="490"/>
      <c r="R14" s="491">
        <v>125701</v>
      </c>
      <c r="S14" s="492"/>
      <c r="T14" s="492"/>
      <c r="U14" s="492"/>
      <c r="V14" s="493"/>
      <c r="W14" s="397"/>
      <c r="X14" s="398"/>
      <c r="Y14" s="398"/>
      <c r="Z14" s="398"/>
      <c r="AA14" s="398"/>
      <c r="AB14" s="387"/>
      <c r="AC14" s="494">
        <v>3.3</v>
      </c>
      <c r="AD14" s="495"/>
      <c r="AE14" s="495"/>
      <c r="AF14" s="495"/>
      <c r="AG14" s="496"/>
      <c r="AH14" s="494">
        <v>3.9</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148</v>
      </c>
      <c r="CE14" s="503"/>
      <c r="CF14" s="503"/>
      <c r="CG14" s="503"/>
      <c r="CH14" s="503"/>
      <c r="CI14" s="503"/>
      <c r="CJ14" s="503"/>
      <c r="CK14" s="503"/>
      <c r="CL14" s="503"/>
      <c r="CM14" s="503"/>
      <c r="CN14" s="503"/>
      <c r="CO14" s="503"/>
      <c r="CP14" s="503"/>
      <c r="CQ14" s="503"/>
      <c r="CR14" s="503"/>
      <c r="CS14" s="504"/>
      <c r="CT14" s="505" t="s">
        <v>131</v>
      </c>
      <c r="CU14" s="506"/>
      <c r="CV14" s="506"/>
      <c r="CW14" s="506"/>
      <c r="CX14" s="506"/>
      <c r="CY14" s="506"/>
      <c r="CZ14" s="506"/>
      <c r="DA14" s="507"/>
      <c r="DB14" s="505" t="s">
        <v>131</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141</v>
      </c>
      <c r="N15" s="499"/>
      <c r="O15" s="499"/>
      <c r="P15" s="499"/>
      <c r="Q15" s="500"/>
      <c r="R15" s="491">
        <v>124471</v>
      </c>
      <c r="S15" s="492"/>
      <c r="T15" s="492"/>
      <c r="U15" s="492"/>
      <c r="V15" s="493"/>
      <c r="W15" s="423" t="s">
        <v>149</v>
      </c>
      <c r="X15" s="424"/>
      <c r="Y15" s="424"/>
      <c r="Z15" s="424"/>
      <c r="AA15" s="424"/>
      <c r="AB15" s="414"/>
      <c r="AC15" s="458">
        <v>7587</v>
      </c>
      <c r="AD15" s="459"/>
      <c r="AE15" s="459"/>
      <c r="AF15" s="459"/>
      <c r="AG15" s="501"/>
      <c r="AH15" s="458">
        <v>8247</v>
      </c>
      <c r="AI15" s="459"/>
      <c r="AJ15" s="459"/>
      <c r="AK15" s="459"/>
      <c r="AL15" s="460"/>
      <c r="AM15" s="436"/>
      <c r="AN15" s="437"/>
      <c r="AO15" s="437"/>
      <c r="AP15" s="437"/>
      <c r="AQ15" s="437"/>
      <c r="AR15" s="437"/>
      <c r="AS15" s="437"/>
      <c r="AT15" s="438"/>
      <c r="AU15" s="439"/>
      <c r="AV15" s="440"/>
      <c r="AW15" s="440"/>
      <c r="AX15" s="440"/>
      <c r="AY15" s="367" t="s">
        <v>150</v>
      </c>
      <c r="AZ15" s="368"/>
      <c r="BA15" s="368"/>
      <c r="BB15" s="368"/>
      <c r="BC15" s="368"/>
      <c r="BD15" s="368"/>
      <c r="BE15" s="368"/>
      <c r="BF15" s="368"/>
      <c r="BG15" s="368"/>
      <c r="BH15" s="368"/>
      <c r="BI15" s="368"/>
      <c r="BJ15" s="368"/>
      <c r="BK15" s="368"/>
      <c r="BL15" s="368"/>
      <c r="BM15" s="369"/>
      <c r="BN15" s="370">
        <v>12643497</v>
      </c>
      <c r="BO15" s="371"/>
      <c r="BP15" s="371"/>
      <c r="BQ15" s="371"/>
      <c r="BR15" s="371"/>
      <c r="BS15" s="371"/>
      <c r="BT15" s="371"/>
      <c r="BU15" s="372"/>
      <c r="BV15" s="370">
        <v>11777103</v>
      </c>
      <c r="BW15" s="371"/>
      <c r="BX15" s="371"/>
      <c r="BY15" s="371"/>
      <c r="BZ15" s="371"/>
      <c r="CA15" s="371"/>
      <c r="CB15" s="371"/>
      <c r="CC15" s="372"/>
      <c r="CD15" s="508" t="s">
        <v>151</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152</v>
      </c>
      <c r="M16" s="511"/>
      <c r="N16" s="511"/>
      <c r="O16" s="511"/>
      <c r="P16" s="511"/>
      <c r="Q16" s="512"/>
      <c r="R16" s="513" t="s">
        <v>153</v>
      </c>
      <c r="S16" s="514"/>
      <c r="T16" s="514"/>
      <c r="U16" s="514"/>
      <c r="V16" s="515"/>
      <c r="W16" s="397"/>
      <c r="X16" s="398"/>
      <c r="Y16" s="398"/>
      <c r="Z16" s="398"/>
      <c r="AA16" s="398"/>
      <c r="AB16" s="387"/>
      <c r="AC16" s="494">
        <v>19.3</v>
      </c>
      <c r="AD16" s="495"/>
      <c r="AE16" s="495"/>
      <c r="AF16" s="495"/>
      <c r="AG16" s="496"/>
      <c r="AH16" s="494">
        <v>20.399999999999999</v>
      </c>
      <c r="AI16" s="495"/>
      <c r="AJ16" s="495"/>
      <c r="AK16" s="495"/>
      <c r="AL16" s="497"/>
      <c r="AM16" s="436"/>
      <c r="AN16" s="437"/>
      <c r="AO16" s="437"/>
      <c r="AP16" s="437"/>
      <c r="AQ16" s="437"/>
      <c r="AR16" s="437"/>
      <c r="AS16" s="437"/>
      <c r="AT16" s="438"/>
      <c r="AU16" s="439"/>
      <c r="AV16" s="440"/>
      <c r="AW16" s="440"/>
      <c r="AX16" s="440"/>
      <c r="AY16" s="441" t="s">
        <v>154</v>
      </c>
      <c r="AZ16" s="442"/>
      <c r="BA16" s="442"/>
      <c r="BB16" s="442"/>
      <c r="BC16" s="442"/>
      <c r="BD16" s="442"/>
      <c r="BE16" s="442"/>
      <c r="BF16" s="442"/>
      <c r="BG16" s="442"/>
      <c r="BH16" s="442"/>
      <c r="BI16" s="442"/>
      <c r="BJ16" s="442"/>
      <c r="BK16" s="442"/>
      <c r="BL16" s="442"/>
      <c r="BM16" s="443"/>
      <c r="BN16" s="407">
        <v>26533645</v>
      </c>
      <c r="BO16" s="408"/>
      <c r="BP16" s="408"/>
      <c r="BQ16" s="408"/>
      <c r="BR16" s="408"/>
      <c r="BS16" s="408"/>
      <c r="BT16" s="408"/>
      <c r="BU16" s="409"/>
      <c r="BV16" s="407">
        <v>25969123</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155</v>
      </c>
      <c r="N17" s="519"/>
      <c r="O17" s="519"/>
      <c r="P17" s="519"/>
      <c r="Q17" s="520"/>
      <c r="R17" s="513" t="s">
        <v>156</v>
      </c>
      <c r="S17" s="514"/>
      <c r="T17" s="514"/>
      <c r="U17" s="514"/>
      <c r="V17" s="515"/>
      <c r="W17" s="423" t="s">
        <v>157</v>
      </c>
      <c r="X17" s="424"/>
      <c r="Y17" s="424"/>
      <c r="Z17" s="424"/>
      <c r="AA17" s="424"/>
      <c r="AB17" s="414"/>
      <c r="AC17" s="458">
        <v>30375</v>
      </c>
      <c r="AD17" s="459"/>
      <c r="AE17" s="459"/>
      <c r="AF17" s="459"/>
      <c r="AG17" s="501"/>
      <c r="AH17" s="458">
        <v>30663</v>
      </c>
      <c r="AI17" s="459"/>
      <c r="AJ17" s="459"/>
      <c r="AK17" s="459"/>
      <c r="AL17" s="460"/>
      <c r="AM17" s="436"/>
      <c r="AN17" s="437"/>
      <c r="AO17" s="437"/>
      <c r="AP17" s="437"/>
      <c r="AQ17" s="437"/>
      <c r="AR17" s="437"/>
      <c r="AS17" s="437"/>
      <c r="AT17" s="438"/>
      <c r="AU17" s="439"/>
      <c r="AV17" s="440"/>
      <c r="AW17" s="440"/>
      <c r="AX17" s="440"/>
      <c r="AY17" s="441" t="s">
        <v>158</v>
      </c>
      <c r="AZ17" s="442"/>
      <c r="BA17" s="442"/>
      <c r="BB17" s="442"/>
      <c r="BC17" s="442"/>
      <c r="BD17" s="442"/>
      <c r="BE17" s="442"/>
      <c r="BF17" s="442"/>
      <c r="BG17" s="442"/>
      <c r="BH17" s="442"/>
      <c r="BI17" s="442"/>
      <c r="BJ17" s="442"/>
      <c r="BK17" s="442"/>
      <c r="BL17" s="442"/>
      <c r="BM17" s="443"/>
      <c r="BN17" s="407">
        <v>15939883</v>
      </c>
      <c r="BO17" s="408"/>
      <c r="BP17" s="408"/>
      <c r="BQ17" s="408"/>
      <c r="BR17" s="408"/>
      <c r="BS17" s="408"/>
      <c r="BT17" s="408"/>
      <c r="BU17" s="409"/>
      <c r="BV17" s="407">
        <v>14824783</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159</v>
      </c>
      <c r="C18" s="450"/>
      <c r="D18" s="450"/>
      <c r="E18" s="530"/>
      <c r="F18" s="530"/>
      <c r="G18" s="530"/>
      <c r="H18" s="530"/>
      <c r="I18" s="530"/>
      <c r="J18" s="530"/>
      <c r="K18" s="530"/>
      <c r="L18" s="531">
        <v>87.02</v>
      </c>
      <c r="M18" s="531"/>
      <c r="N18" s="531"/>
      <c r="O18" s="531"/>
      <c r="P18" s="531"/>
      <c r="Q18" s="531"/>
      <c r="R18" s="532"/>
      <c r="S18" s="532"/>
      <c r="T18" s="532"/>
      <c r="U18" s="532"/>
      <c r="V18" s="533"/>
      <c r="W18" s="425"/>
      <c r="X18" s="426"/>
      <c r="Y18" s="426"/>
      <c r="Z18" s="426"/>
      <c r="AA18" s="426"/>
      <c r="AB18" s="417"/>
      <c r="AC18" s="534">
        <v>77.400000000000006</v>
      </c>
      <c r="AD18" s="535"/>
      <c r="AE18" s="535"/>
      <c r="AF18" s="535"/>
      <c r="AG18" s="536"/>
      <c r="AH18" s="534">
        <v>75.7</v>
      </c>
      <c r="AI18" s="535"/>
      <c r="AJ18" s="535"/>
      <c r="AK18" s="535"/>
      <c r="AL18" s="537"/>
      <c r="AM18" s="436"/>
      <c r="AN18" s="437"/>
      <c r="AO18" s="437"/>
      <c r="AP18" s="437"/>
      <c r="AQ18" s="437"/>
      <c r="AR18" s="437"/>
      <c r="AS18" s="437"/>
      <c r="AT18" s="438"/>
      <c r="AU18" s="439"/>
      <c r="AV18" s="440"/>
      <c r="AW18" s="440"/>
      <c r="AX18" s="440"/>
      <c r="AY18" s="441" t="s">
        <v>160</v>
      </c>
      <c r="AZ18" s="442"/>
      <c r="BA18" s="442"/>
      <c r="BB18" s="442"/>
      <c r="BC18" s="442"/>
      <c r="BD18" s="442"/>
      <c r="BE18" s="442"/>
      <c r="BF18" s="442"/>
      <c r="BG18" s="442"/>
      <c r="BH18" s="442"/>
      <c r="BI18" s="442"/>
      <c r="BJ18" s="442"/>
      <c r="BK18" s="442"/>
      <c r="BL18" s="442"/>
      <c r="BM18" s="443"/>
      <c r="BN18" s="407">
        <v>29566364</v>
      </c>
      <c r="BO18" s="408"/>
      <c r="BP18" s="408"/>
      <c r="BQ18" s="408"/>
      <c r="BR18" s="408"/>
      <c r="BS18" s="408"/>
      <c r="BT18" s="408"/>
      <c r="BU18" s="409"/>
      <c r="BV18" s="407">
        <v>29420837</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161</v>
      </c>
      <c r="C19" s="450"/>
      <c r="D19" s="450"/>
      <c r="E19" s="530"/>
      <c r="F19" s="530"/>
      <c r="G19" s="530"/>
      <c r="H19" s="530"/>
      <c r="I19" s="530"/>
      <c r="J19" s="530"/>
      <c r="K19" s="530"/>
      <c r="L19" s="538">
        <v>1440</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162</v>
      </c>
      <c r="AZ19" s="442"/>
      <c r="BA19" s="442"/>
      <c r="BB19" s="442"/>
      <c r="BC19" s="442"/>
      <c r="BD19" s="442"/>
      <c r="BE19" s="442"/>
      <c r="BF19" s="442"/>
      <c r="BG19" s="442"/>
      <c r="BH19" s="442"/>
      <c r="BI19" s="442"/>
      <c r="BJ19" s="442"/>
      <c r="BK19" s="442"/>
      <c r="BL19" s="442"/>
      <c r="BM19" s="443"/>
      <c r="BN19" s="407">
        <v>42574328</v>
      </c>
      <c r="BO19" s="408"/>
      <c r="BP19" s="408"/>
      <c r="BQ19" s="408"/>
      <c r="BR19" s="408"/>
      <c r="BS19" s="408"/>
      <c r="BT19" s="408"/>
      <c r="BU19" s="409"/>
      <c r="BV19" s="407">
        <v>39553833</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163</v>
      </c>
      <c r="C20" s="450"/>
      <c r="D20" s="450"/>
      <c r="E20" s="530"/>
      <c r="F20" s="530"/>
      <c r="G20" s="530"/>
      <c r="H20" s="530"/>
      <c r="I20" s="530"/>
      <c r="J20" s="530"/>
      <c r="K20" s="530"/>
      <c r="L20" s="538">
        <v>48163</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164</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165</v>
      </c>
      <c r="C22" s="551"/>
      <c r="D22" s="552"/>
      <c r="E22" s="419" t="s">
        <v>1</v>
      </c>
      <c r="F22" s="424"/>
      <c r="G22" s="424"/>
      <c r="H22" s="424"/>
      <c r="I22" s="424"/>
      <c r="J22" s="424"/>
      <c r="K22" s="414"/>
      <c r="L22" s="419" t="s">
        <v>166</v>
      </c>
      <c r="M22" s="424"/>
      <c r="N22" s="424"/>
      <c r="O22" s="424"/>
      <c r="P22" s="414"/>
      <c r="Q22" s="582" t="s">
        <v>167</v>
      </c>
      <c r="R22" s="583"/>
      <c r="S22" s="583"/>
      <c r="T22" s="583"/>
      <c r="U22" s="583"/>
      <c r="V22" s="584"/>
      <c r="W22" s="550" t="s">
        <v>168</v>
      </c>
      <c r="X22" s="551"/>
      <c r="Y22" s="552"/>
      <c r="Z22" s="419" t="s">
        <v>1</v>
      </c>
      <c r="AA22" s="424"/>
      <c r="AB22" s="424"/>
      <c r="AC22" s="424"/>
      <c r="AD22" s="424"/>
      <c r="AE22" s="424"/>
      <c r="AF22" s="424"/>
      <c r="AG22" s="414"/>
      <c r="AH22" s="588" t="s">
        <v>169</v>
      </c>
      <c r="AI22" s="424"/>
      <c r="AJ22" s="424"/>
      <c r="AK22" s="424"/>
      <c r="AL22" s="414"/>
      <c r="AM22" s="588" t="s">
        <v>170</v>
      </c>
      <c r="AN22" s="589"/>
      <c r="AO22" s="589"/>
      <c r="AP22" s="589"/>
      <c r="AQ22" s="589"/>
      <c r="AR22" s="590"/>
      <c r="AS22" s="582" t="s">
        <v>167</v>
      </c>
      <c r="AT22" s="583"/>
      <c r="AU22" s="583"/>
      <c r="AV22" s="583"/>
      <c r="AW22" s="583"/>
      <c r="AX22" s="594"/>
      <c r="AY22" s="367" t="s">
        <v>171</v>
      </c>
      <c r="AZ22" s="368"/>
      <c r="BA22" s="368"/>
      <c r="BB22" s="368"/>
      <c r="BC22" s="368"/>
      <c r="BD22" s="368"/>
      <c r="BE22" s="368"/>
      <c r="BF22" s="368"/>
      <c r="BG22" s="368"/>
      <c r="BH22" s="368"/>
      <c r="BI22" s="368"/>
      <c r="BJ22" s="368"/>
      <c r="BK22" s="368"/>
      <c r="BL22" s="368"/>
      <c r="BM22" s="369"/>
      <c r="BN22" s="370">
        <v>45976493</v>
      </c>
      <c r="BO22" s="371"/>
      <c r="BP22" s="371"/>
      <c r="BQ22" s="371"/>
      <c r="BR22" s="371"/>
      <c r="BS22" s="371"/>
      <c r="BT22" s="371"/>
      <c r="BU22" s="372"/>
      <c r="BV22" s="370">
        <v>47778815</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172</v>
      </c>
      <c r="AZ23" s="442"/>
      <c r="BA23" s="442"/>
      <c r="BB23" s="442"/>
      <c r="BC23" s="442"/>
      <c r="BD23" s="442"/>
      <c r="BE23" s="442"/>
      <c r="BF23" s="442"/>
      <c r="BG23" s="442"/>
      <c r="BH23" s="442"/>
      <c r="BI23" s="442"/>
      <c r="BJ23" s="442"/>
      <c r="BK23" s="442"/>
      <c r="BL23" s="442"/>
      <c r="BM23" s="443"/>
      <c r="BN23" s="407">
        <v>38614097</v>
      </c>
      <c r="BO23" s="408"/>
      <c r="BP23" s="408"/>
      <c r="BQ23" s="408"/>
      <c r="BR23" s="408"/>
      <c r="BS23" s="408"/>
      <c r="BT23" s="408"/>
      <c r="BU23" s="409"/>
      <c r="BV23" s="407">
        <v>39498076</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173</v>
      </c>
      <c r="F24" s="437"/>
      <c r="G24" s="437"/>
      <c r="H24" s="437"/>
      <c r="I24" s="437"/>
      <c r="J24" s="437"/>
      <c r="K24" s="438"/>
      <c r="L24" s="458">
        <v>1</v>
      </c>
      <c r="M24" s="459"/>
      <c r="N24" s="459"/>
      <c r="O24" s="459"/>
      <c r="P24" s="501"/>
      <c r="Q24" s="458">
        <v>8930</v>
      </c>
      <c r="R24" s="459"/>
      <c r="S24" s="459"/>
      <c r="T24" s="459"/>
      <c r="U24" s="459"/>
      <c r="V24" s="501"/>
      <c r="W24" s="553"/>
      <c r="X24" s="554"/>
      <c r="Y24" s="555"/>
      <c r="Z24" s="457" t="s">
        <v>174</v>
      </c>
      <c r="AA24" s="437"/>
      <c r="AB24" s="437"/>
      <c r="AC24" s="437"/>
      <c r="AD24" s="437"/>
      <c r="AE24" s="437"/>
      <c r="AF24" s="437"/>
      <c r="AG24" s="438"/>
      <c r="AH24" s="458">
        <v>773</v>
      </c>
      <c r="AI24" s="459"/>
      <c r="AJ24" s="459"/>
      <c r="AK24" s="459"/>
      <c r="AL24" s="501"/>
      <c r="AM24" s="458">
        <v>2316681</v>
      </c>
      <c r="AN24" s="459"/>
      <c r="AO24" s="459"/>
      <c r="AP24" s="459"/>
      <c r="AQ24" s="459"/>
      <c r="AR24" s="501"/>
      <c r="AS24" s="458">
        <v>2997</v>
      </c>
      <c r="AT24" s="459"/>
      <c r="AU24" s="459"/>
      <c r="AV24" s="459"/>
      <c r="AW24" s="459"/>
      <c r="AX24" s="460"/>
      <c r="AY24" s="523" t="s">
        <v>175</v>
      </c>
      <c r="AZ24" s="524"/>
      <c r="BA24" s="524"/>
      <c r="BB24" s="524"/>
      <c r="BC24" s="524"/>
      <c r="BD24" s="524"/>
      <c r="BE24" s="524"/>
      <c r="BF24" s="524"/>
      <c r="BG24" s="524"/>
      <c r="BH24" s="524"/>
      <c r="BI24" s="524"/>
      <c r="BJ24" s="524"/>
      <c r="BK24" s="524"/>
      <c r="BL24" s="524"/>
      <c r="BM24" s="525"/>
      <c r="BN24" s="407">
        <v>31102374</v>
      </c>
      <c r="BO24" s="408"/>
      <c r="BP24" s="408"/>
      <c r="BQ24" s="408"/>
      <c r="BR24" s="408"/>
      <c r="BS24" s="408"/>
      <c r="BT24" s="408"/>
      <c r="BU24" s="409"/>
      <c r="BV24" s="407">
        <v>31868364</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176</v>
      </c>
      <c r="F25" s="437"/>
      <c r="G25" s="437"/>
      <c r="H25" s="437"/>
      <c r="I25" s="437"/>
      <c r="J25" s="437"/>
      <c r="K25" s="438"/>
      <c r="L25" s="458">
        <v>1</v>
      </c>
      <c r="M25" s="459"/>
      <c r="N25" s="459"/>
      <c r="O25" s="459"/>
      <c r="P25" s="501"/>
      <c r="Q25" s="458">
        <v>7230</v>
      </c>
      <c r="R25" s="459"/>
      <c r="S25" s="459"/>
      <c r="T25" s="459"/>
      <c r="U25" s="459"/>
      <c r="V25" s="501"/>
      <c r="W25" s="553"/>
      <c r="X25" s="554"/>
      <c r="Y25" s="555"/>
      <c r="Z25" s="457" t="s">
        <v>177</v>
      </c>
      <c r="AA25" s="437"/>
      <c r="AB25" s="437"/>
      <c r="AC25" s="437"/>
      <c r="AD25" s="437"/>
      <c r="AE25" s="437"/>
      <c r="AF25" s="437"/>
      <c r="AG25" s="438"/>
      <c r="AH25" s="458">
        <v>127</v>
      </c>
      <c r="AI25" s="459"/>
      <c r="AJ25" s="459"/>
      <c r="AK25" s="459"/>
      <c r="AL25" s="501"/>
      <c r="AM25" s="458">
        <v>374523</v>
      </c>
      <c r="AN25" s="459"/>
      <c r="AO25" s="459"/>
      <c r="AP25" s="459"/>
      <c r="AQ25" s="459"/>
      <c r="AR25" s="501"/>
      <c r="AS25" s="458">
        <v>2949</v>
      </c>
      <c r="AT25" s="459"/>
      <c r="AU25" s="459"/>
      <c r="AV25" s="459"/>
      <c r="AW25" s="459"/>
      <c r="AX25" s="460"/>
      <c r="AY25" s="367" t="s">
        <v>178</v>
      </c>
      <c r="AZ25" s="368"/>
      <c r="BA25" s="368"/>
      <c r="BB25" s="368"/>
      <c r="BC25" s="368"/>
      <c r="BD25" s="368"/>
      <c r="BE25" s="368"/>
      <c r="BF25" s="368"/>
      <c r="BG25" s="368"/>
      <c r="BH25" s="368"/>
      <c r="BI25" s="368"/>
      <c r="BJ25" s="368"/>
      <c r="BK25" s="368"/>
      <c r="BL25" s="368"/>
      <c r="BM25" s="369"/>
      <c r="BN25" s="370">
        <v>7617500</v>
      </c>
      <c r="BO25" s="371"/>
      <c r="BP25" s="371"/>
      <c r="BQ25" s="371"/>
      <c r="BR25" s="371"/>
      <c r="BS25" s="371"/>
      <c r="BT25" s="371"/>
      <c r="BU25" s="372"/>
      <c r="BV25" s="370">
        <v>10588859</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179</v>
      </c>
      <c r="F26" s="437"/>
      <c r="G26" s="437"/>
      <c r="H26" s="437"/>
      <c r="I26" s="437"/>
      <c r="J26" s="437"/>
      <c r="K26" s="438"/>
      <c r="L26" s="458">
        <v>1</v>
      </c>
      <c r="M26" s="459"/>
      <c r="N26" s="459"/>
      <c r="O26" s="459"/>
      <c r="P26" s="501"/>
      <c r="Q26" s="458">
        <v>6520</v>
      </c>
      <c r="R26" s="459"/>
      <c r="S26" s="459"/>
      <c r="T26" s="459"/>
      <c r="U26" s="459"/>
      <c r="V26" s="501"/>
      <c r="W26" s="553"/>
      <c r="X26" s="554"/>
      <c r="Y26" s="555"/>
      <c r="Z26" s="457" t="s">
        <v>180</v>
      </c>
      <c r="AA26" s="559"/>
      <c r="AB26" s="559"/>
      <c r="AC26" s="559"/>
      <c r="AD26" s="559"/>
      <c r="AE26" s="559"/>
      <c r="AF26" s="559"/>
      <c r="AG26" s="560"/>
      <c r="AH26" s="458">
        <v>7</v>
      </c>
      <c r="AI26" s="459"/>
      <c r="AJ26" s="459"/>
      <c r="AK26" s="459"/>
      <c r="AL26" s="501"/>
      <c r="AM26" s="458">
        <v>23989</v>
      </c>
      <c r="AN26" s="459"/>
      <c r="AO26" s="459"/>
      <c r="AP26" s="459"/>
      <c r="AQ26" s="459"/>
      <c r="AR26" s="501"/>
      <c r="AS26" s="458">
        <v>3427</v>
      </c>
      <c r="AT26" s="459"/>
      <c r="AU26" s="459"/>
      <c r="AV26" s="459"/>
      <c r="AW26" s="459"/>
      <c r="AX26" s="460"/>
      <c r="AY26" s="410" t="s">
        <v>181</v>
      </c>
      <c r="AZ26" s="411"/>
      <c r="BA26" s="411"/>
      <c r="BB26" s="411"/>
      <c r="BC26" s="411"/>
      <c r="BD26" s="411"/>
      <c r="BE26" s="411"/>
      <c r="BF26" s="411"/>
      <c r="BG26" s="411"/>
      <c r="BH26" s="411"/>
      <c r="BI26" s="411"/>
      <c r="BJ26" s="411"/>
      <c r="BK26" s="411"/>
      <c r="BL26" s="411"/>
      <c r="BM26" s="412"/>
      <c r="BN26" s="407" t="s">
        <v>182</v>
      </c>
      <c r="BO26" s="408"/>
      <c r="BP26" s="408"/>
      <c r="BQ26" s="408"/>
      <c r="BR26" s="408"/>
      <c r="BS26" s="408"/>
      <c r="BT26" s="408"/>
      <c r="BU26" s="409"/>
      <c r="BV26" s="407" t="s">
        <v>182</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183</v>
      </c>
      <c r="F27" s="437"/>
      <c r="G27" s="437"/>
      <c r="H27" s="437"/>
      <c r="I27" s="437"/>
      <c r="J27" s="437"/>
      <c r="K27" s="438"/>
      <c r="L27" s="458">
        <v>1</v>
      </c>
      <c r="M27" s="459"/>
      <c r="N27" s="459"/>
      <c r="O27" s="459"/>
      <c r="P27" s="501"/>
      <c r="Q27" s="458">
        <v>4730</v>
      </c>
      <c r="R27" s="459"/>
      <c r="S27" s="459"/>
      <c r="T27" s="459"/>
      <c r="U27" s="459"/>
      <c r="V27" s="501"/>
      <c r="W27" s="553"/>
      <c r="X27" s="554"/>
      <c r="Y27" s="555"/>
      <c r="Z27" s="457" t="s">
        <v>184</v>
      </c>
      <c r="AA27" s="437"/>
      <c r="AB27" s="437"/>
      <c r="AC27" s="437"/>
      <c r="AD27" s="437"/>
      <c r="AE27" s="437"/>
      <c r="AF27" s="437"/>
      <c r="AG27" s="438"/>
      <c r="AH27" s="458">
        <v>35</v>
      </c>
      <c r="AI27" s="459"/>
      <c r="AJ27" s="459"/>
      <c r="AK27" s="459"/>
      <c r="AL27" s="501"/>
      <c r="AM27" s="458">
        <v>115815</v>
      </c>
      <c r="AN27" s="459"/>
      <c r="AO27" s="459"/>
      <c r="AP27" s="459"/>
      <c r="AQ27" s="459"/>
      <c r="AR27" s="501"/>
      <c r="AS27" s="458">
        <v>3309</v>
      </c>
      <c r="AT27" s="459"/>
      <c r="AU27" s="459"/>
      <c r="AV27" s="459"/>
      <c r="AW27" s="459"/>
      <c r="AX27" s="460"/>
      <c r="AY27" s="502" t="s">
        <v>185</v>
      </c>
      <c r="AZ27" s="503"/>
      <c r="BA27" s="503"/>
      <c r="BB27" s="503"/>
      <c r="BC27" s="503"/>
      <c r="BD27" s="503"/>
      <c r="BE27" s="503"/>
      <c r="BF27" s="503"/>
      <c r="BG27" s="503"/>
      <c r="BH27" s="503"/>
      <c r="BI27" s="503"/>
      <c r="BJ27" s="503"/>
      <c r="BK27" s="503"/>
      <c r="BL27" s="503"/>
      <c r="BM27" s="504"/>
      <c r="BN27" s="526">
        <v>309977</v>
      </c>
      <c r="BO27" s="527"/>
      <c r="BP27" s="527"/>
      <c r="BQ27" s="527"/>
      <c r="BR27" s="527"/>
      <c r="BS27" s="527"/>
      <c r="BT27" s="527"/>
      <c r="BU27" s="528"/>
      <c r="BV27" s="526">
        <v>309184</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186</v>
      </c>
      <c r="F28" s="437"/>
      <c r="G28" s="437"/>
      <c r="H28" s="437"/>
      <c r="I28" s="437"/>
      <c r="J28" s="437"/>
      <c r="K28" s="438"/>
      <c r="L28" s="458">
        <v>1</v>
      </c>
      <c r="M28" s="459"/>
      <c r="N28" s="459"/>
      <c r="O28" s="459"/>
      <c r="P28" s="501"/>
      <c r="Q28" s="458">
        <v>4230</v>
      </c>
      <c r="R28" s="459"/>
      <c r="S28" s="459"/>
      <c r="T28" s="459"/>
      <c r="U28" s="459"/>
      <c r="V28" s="501"/>
      <c r="W28" s="553"/>
      <c r="X28" s="554"/>
      <c r="Y28" s="555"/>
      <c r="Z28" s="457" t="s">
        <v>187</v>
      </c>
      <c r="AA28" s="437"/>
      <c r="AB28" s="437"/>
      <c r="AC28" s="437"/>
      <c r="AD28" s="437"/>
      <c r="AE28" s="437"/>
      <c r="AF28" s="437"/>
      <c r="AG28" s="438"/>
      <c r="AH28" s="458" t="s">
        <v>182</v>
      </c>
      <c r="AI28" s="459"/>
      <c r="AJ28" s="459"/>
      <c r="AK28" s="459"/>
      <c r="AL28" s="501"/>
      <c r="AM28" s="458" t="s">
        <v>140</v>
      </c>
      <c r="AN28" s="459"/>
      <c r="AO28" s="459"/>
      <c r="AP28" s="459"/>
      <c r="AQ28" s="459"/>
      <c r="AR28" s="501"/>
      <c r="AS28" s="458" t="s">
        <v>140</v>
      </c>
      <c r="AT28" s="459"/>
      <c r="AU28" s="459"/>
      <c r="AV28" s="459"/>
      <c r="AW28" s="459"/>
      <c r="AX28" s="460"/>
      <c r="AY28" s="561" t="s">
        <v>188</v>
      </c>
      <c r="AZ28" s="562"/>
      <c r="BA28" s="562"/>
      <c r="BB28" s="563"/>
      <c r="BC28" s="367" t="s">
        <v>50</v>
      </c>
      <c r="BD28" s="368"/>
      <c r="BE28" s="368"/>
      <c r="BF28" s="368"/>
      <c r="BG28" s="368"/>
      <c r="BH28" s="368"/>
      <c r="BI28" s="368"/>
      <c r="BJ28" s="368"/>
      <c r="BK28" s="368"/>
      <c r="BL28" s="368"/>
      <c r="BM28" s="369"/>
      <c r="BN28" s="370">
        <v>6356774</v>
      </c>
      <c r="BO28" s="371"/>
      <c r="BP28" s="371"/>
      <c r="BQ28" s="371"/>
      <c r="BR28" s="371"/>
      <c r="BS28" s="371"/>
      <c r="BT28" s="371"/>
      <c r="BU28" s="372"/>
      <c r="BV28" s="370">
        <v>6836669</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189</v>
      </c>
      <c r="F29" s="437"/>
      <c r="G29" s="437"/>
      <c r="H29" s="437"/>
      <c r="I29" s="437"/>
      <c r="J29" s="437"/>
      <c r="K29" s="438"/>
      <c r="L29" s="458">
        <v>28</v>
      </c>
      <c r="M29" s="459"/>
      <c r="N29" s="459"/>
      <c r="O29" s="459"/>
      <c r="P29" s="501"/>
      <c r="Q29" s="458">
        <v>3980</v>
      </c>
      <c r="R29" s="459"/>
      <c r="S29" s="459"/>
      <c r="T29" s="459"/>
      <c r="U29" s="459"/>
      <c r="V29" s="501"/>
      <c r="W29" s="556"/>
      <c r="X29" s="557"/>
      <c r="Y29" s="558"/>
      <c r="Z29" s="457" t="s">
        <v>190</v>
      </c>
      <c r="AA29" s="437"/>
      <c r="AB29" s="437"/>
      <c r="AC29" s="437"/>
      <c r="AD29" s="437"/>
      <c r="AE29" s="437"/>
      <c r="AF29" s="437"/>
      <c r="AG29" s="438"/>
      <c r="AH29" s="458">
        <v>808</v>
      </c>
      <c r="AI29" s="459"/>
      <c r="AJ29" s="459"/>
      <c r="AK29" s="459"/>
      <c r="AL29" s="501"/>
      <c r="AM29" s="458">
        <v>2432496</v>
      </c>
      <c r="AN29" s="459"/>
      <c r="AO29" s="459"/>
      <c r="AP29" s="459"/>
      <c r="AQ29" s="459"/>
      <c r="AR29" s="501"/>
      <c r="AS29" s="458">
        <v>3011</v>
      </c>
      <c r="AT29" s="459"/>
      <c r="AU29" s="459"/>
      <c r="AV29" s="459"/>
      <c r="AW29" s="459"/>
      <c r="AX29" s="460"/>
      <c r="AY29" s="564"/>
      <c r="AZ29" s="565"/>
      <c r="BA29" s="565"/>
      <c r="BB29" s="566"/>
      <c r="BC29" s="441" t="s">
        <v>191</v>
      </c>
      <c r="BD29" s="442"/>
      <c r="BE29" s="442"/>
      <c r="BF29" s="442"/>
      <c r="BG29" s="442"/>
      <c r="BH29" s="442"/>
      <c r="BI29" s="442"/>
      <c r="BJ29" s="442"/>
      <c r="BK29" s="442"/>
      <c r="BL29" s="442"/>
      <c r="BM29" s="443"/>
      <c r="BN29" s="407">
        <v>5099387</v>
      </c>
      <c r="BO29" s="408"/>
      <c r="BP29" s="408"/>
      <c r="BQ29" s="408"/>
      <c r="BR29" s="408"/>
      <c r="BS29" s="408"/>
      <c r="BT29" s="408"/>
      <c r="BU29" s="409"/>
      <c r="BV29" s="407">
        <v>5093657</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192</v>
      </c>
      <c r="X30" s="575"/>
      <c r="Y30" s="575"/>
      <c r="Z30" s="575"/>
      <c r="AA30" s="575"/>
      <c r="AB30" s="575"/>
      <c r="AC30" s="575"/>
      <c r="AD30" s="575"/>
      <c r="AE30" s="575"/>
      <c r="AF30" s="575"/>
      <c r="AG30" s="576"/>
      <c r="AH30" s="534">
        <v>95.9</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6287585</v>
      </c>
      <c r="BO30" s="527"/>
      <c r="BP30" s="527"/>
      <c r="BQ30" s="527"/>
      <c r="BR30" s="527"/>
      <c r="BS30" s="527"/>
      <c r="BT30" s="527"/>
      <c r="BU30" s="528"/>
      <c r="BV30" s="526">
        <v>5865731</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193</v>
      </c>
      <c r="D32" s="570"/>
      <c r="E32" s="570"/>
      <c r="F32" s="570"/>
      <c r="G32" s="570"/>
      <c r="H32" s="570"/>
      <c r="I32" s="570"/>
      <c r="J32" s="570"/>
      <c r="K32" s="570"/>
      <c r="L32" s="570"/>
      <c r="M32" s="570"/>
      <c r="N32" s="570"/>
      <c r="O32" s="570"/>
      <c r="P32" s="570"/>
      <c r="Q32" s="570"/>
      <c r="R32" s="570"/>
      <c r="S32" s="570"/>
      <c r="U32" s="411" t="s">
        <v>194</v>
      </c>
      <c r="V32" s="411"/>
      <c r="W32" s="411"/>
      <c r="X32" s="411"/>
      <c r="Y32" s="411"/>
      <c r="Z32" s="411"/>
      <c r="AA32" s="411"/>
      <c r="AB32" s="411"/>
      <c r="AC32" s="411"/>
      <c r="AD32" s="411"/>
      <c r="AE32" s="411"/>
      <c r="AF32" s="411"/>
      <c r="AG32" s="411"/>
      <c r="AH32" s="411"/>
      <c r="AI32" s="411"/>
      <c r="AJ32" s="411"/>
      <c r="AK32" s="411"/>
      <c r="AM32" s="411" t="s">
        <v>195</v>
      </c>
      <c r="AN32" s="411"/>
      <c r="AO32" s="411"/>
      <c r="AP32" s="411"/>
      <c r="AQ32" s="411"/>
      <c r="AR32" s="411"/>
      <c r="AS32" s="411"/>
      <c r="AT32" s="411"/>
      <c r="AU32" s="411"/>
      <c r="AV32" s="411"/>
      <c r="AW32" s="411"/>
      <c r="AX32" s="411"/>
      <c r="AY32" s="411"/>
      <c r="AZ32" s="411"/>
      <c r="BA32" s="411"/>
      <c r="BB32" s="411"/>
      <c r="BC32" s="411"/>
      <c r="BE32" s="411" t="s">
        <v>196</v>
      </c>
      <c r="BF32" s="411"/>
      <c r="BG32" s="411"/>
      <c r="BH32" s="411"/>
      <c r="BI32" s="411"/>
      <c r="BJ32" s="411"/>
      <c r="BK32" s="411"/>
      <c r="BL32" s="411"/>
      <c r="BM32" s="411"/>
      <c r="BN32" s="411"/>
      <c r="BO32" s="411"/>
      <c r="BP32" s="411"/>
      <c r="BQ32" s="411"/>
      <c r="BR32" s="411"/>
      <c r="BS32" s="411"/>
      <c r="BT32" s="411"/>
      <c r="BU32" s="411"/>
      <c r="BW32" s="411" t="s">
        <v>197</v>
      </c>
      <c r="BX32" s="411"/>
      <c r="BY32" s="411"/>
      <c r="BZ32" s="411"/>
      <c r="CA32" s="411"/>
      <c r="CB32" s="411"/>
      <c r="CC32" s="411"/>
      <c r="CD32" s="411"/>
      <c r="CE32" s="411"/>
      <c r="CF32" s="411"/>
      <c r="CG32" s="411"/>
      <c r="CH32" s="411"/>
      <c r="CI32" s="411"/>
      <c r="CJ32" s="411"/>
      <c r="CK32" s="411"/>
      <c r="CL32" s="411"/>
      <c r="CM32" s="411"/>
      <c r="CO32" s="411" t="s">
        <v>198</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199</v>
      </c>
      <c r="D33" s="431"/>
      <c r="E33" s="396" t="s">
        <v>200</v>
      </c>
      <c r="F33" s="396"/>
      <c r="G33" s="396"/>
      <c r="H33" s="396"/>
      <c r="I33" s="396"/>
      <c r="J33" s="396"/>
      <c r="K33" s="396"/>
      <c r="L33" s="396"/>
      <c r="M33" s="396"/>
      <c r="N33" s="396"/>
      <c r="O33" s="396"/>
      <c r="P33" s="396"/>
      <c r="Q33" s="396"/>
      <c r="R33" s="396"/>
      <c r="S33" s="396"/>
      <c r="T33" s="206"/>
      <c r="U33" s="431" t="s">
        <v>201</v>
      </c>
      <c r="V33" s="431"/>
      <c r="W33" s="396" t="s">
        <v>200</v>
      </c>
      <c r="X33" s="396"/>
      <c r="Y33" s="396"/>
      <c r="Z33" s="396"/>
      <c r="AA33" s="396"/>
      <c r="AB33" s="396"/>
      <c r="AC33" s="396"/>
      <c r="AD33" s="396"/>
      <c r="AE33" s="396"/>
      <c r="AF33" s="396"/>
      <c r="AG33" s="396"/>
      <c r="AH33" s="396"/>
      <c r="AI33" s="396"/>
      <c r="AJ33" s="396"/>
      <c r="AK33" s="396"/>
      <c r="AL33" s="206"/>
      <c r="AM33" s="431" t="s">
        <v>201</v>
      </c>
      <c r="AN33" s="431"/>
      <c r="AO33" s="396" t="s">
        <v>200</v>
      </c>
      <c r="AP33" s="396"/>
      <c r="AQ33" s="396"/>
      <c r="AR33" s="396"/>
      <c r="AS33" s="396"/>
      <c r="AT33" s="396"/>
      <c r="AU33" s="396"/>
      <c r="AV33" s="396"/>
      <c r="AW33" s="396"/>
      <c r="AX33" s="396"/>
      <c r="AY33" s="396"/>
      <c r="AZ33" s="396"/>
      <c r="BA33" s="396"/>
      <c r="BB33" s="396"/>
      <c r="BC33" s="396"/>
      <c r="BD33" s="207"/>
      <c r="BE33" s="396" t="s">
        <v>202</v>
      </c>
      <c r="BF33" s="396"/>
      <c r="BG33" s="396" t="s">
        <v>203</v>
      </c>
      <c r="BH33" s="396"/>
      <c r="BI33" s="396"/>
      <c r="BJ33" s="396"/>
      <c r="BK33" s="396"/>
      <c r="BL33" s="396"/>
      <c r="BM33" s="396"/>
      <c r="BN33" s="396"/>
      <c r="BO33" s="396"/>
      <c r="BP33" s="396"/>
      <c r="BQ33" s="396"/>
      <c r="BR33" s="396"/>
      <c r="BS33" s="396"/>
      <c r="BT33" s="396"/>
      <c r="BU33" s="396"/>
      <c r="BV33" s="207"/>
      <c r="BW33" s="431" t="s">
        <v>202</v>
      </c>
      <c r="BX33" s="431"/>
      <c r="BY33" s="396" t="s">
        <v>204</v>
      </c>
      <c r="BZ33" s="396"/>
      <c r="CA33" s="396"/>
      <c r="CB33" s="396"/>
      <c r="CC33" s="396"/>
      <c r="CD33" s="396"/>
      <c r="CE33" s="396"/>
      <c r="CF33" s="396"/>
      <c r="CG33" s="396"/>
      <c r="CH33" s="396"/>
      <c r="CI33" s="396"/>
      <c r="CJ33" s="396"/>
      <c r="CK33" s="396"/>
      <c r="CL33" s="396"/>
      <c r="CM33" s="396"/>
      <c r="CN33" s="206"/>
      <c r="CO33" s="431" t="s">
        <v>201</v>
      </c>
      <c r="CP33" s="431"/>
      <c r="CQ33" s="396" t="s">
        <v>205</v>
      </c>
      <c r="CR33" s="396"/>
      <c r="CS33" s="396"/>
      <c r="CT33" s="396"/>
      <c r="CU33" s="396"/>
      <c r="CV33" s="396"/>
      <c r="CW33" s="396"/>
      <c r="CX33" s="396"/>
      <c r="CY33" s="396"/>
      <c r="CZ33" s="396"/>
      <c r="DA33" s="396"/>
      <c r="DB33" s="396"/>
      <c r="DC33" s="396"/>
      <c r="DD33" s="396"/>
      <c r="DE33" s="396"/>
      <c r="DF33" s="206"/>
      <c r="DG33" s="596" t="s">
        <v>206</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f>IF(BG34="","",MAX(C34:D43,U34:V43,AM34:AN43)+1)</f>
        <v>7</v>
      </c>
      <c r="BF34" s="597"/>
      <c r="BG34" s="598" t="str">
        <f>IF('各会計、関係団体の財政状況及び健全化判断比率'!B33="","",'各会計、関係団体の財政状況及び健全化判断比率'!B33)</f>
        <v>農業集落排水事業特別会計</v>
      </c>
      <c r="BH34" s="598"/>
      <c r="BI34" s="598"/>
      <c r="BJ34" s="598"/>
      <c r="BK34" s="598"/>
      <c r="BL34" s="598"/>
      <c r="BM34" s="598"/>
      <c r="BN34" s="598"/>
      <c r="BO34" s="598"/>
      <c r="BP34" s="598"/>
      <c r="BQ34" s="598"/>
      <c r="BR34" s="598"/>
      <c r="BS34" s="598"/>
      <c r="BT34" s="598"/>
      <c r="BU34" s="598"/>
      <c r="BV34" s="181"/>
      <c r="BW34" s="597">
        <f>IF(BY34="","",MAX(C34:D43,U34:V43,AM34:AN43,BE34:BF43)+1)</f>
        <v>8</v>
      </c>
      <c r="BX34" s="597"/>
      <c r="BY34" s="598" t="str">
        <f>IF('各会計、関係団体の財政状況及び健全化判断比率'!B68="","",'各会計、関係団体の財政状況及び健全化判断比率'!B68)</f>
        <v>沖縄県市町村自治会館管理組合（一般会計）</v>
      </c>
      <c r="BZ34" s="598"/>
      <c r="CA34" s="598"/>
      <c r="CB34" s="598"/>
      <c r="CC34" s="598"/>
      <c r="CD34" s="598"/>
      <c r="CE34" s="598"/>
      <c r="CF34" s="598"/>
      <c r="CG34" s="598"/>
      <c r="CH34" s="598"/>
      <c r="CI34" s="598"/>
      <c r="CJ34" s="598"/>
      <c r="CK34" s="598"/>
      <c r="CL34" s="598"/>
      <c r="CM34" s="598"/>
      <c r="CN34" s="181"/>
      <c r="CO34" s="597">
        <f>IF(CQ34="","",MAX(C34:D43,U34:V43,AM34:AN43,BE34:BF43,BW34:BX43)+1)</f>
        <v>16</v>
      </c>
      <c r="CP34" s="597"/>
      <c r="CQ34" s="598" t="str">
        <f>IF('各会計、関係団体の財政状況及び健全化判断比率'!BS7="","",'各会計、関係団体の財政状況及び健全化判断比率'!BS7)</f>
        <v>うるま市土地開発公社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f t="shared" ref="AM35:AM43" si="0">IF(AO35="","",AM34+1)</f>
        <v>6</v>
      </c>
      <c r="AN35" s="597"/>
      <c r="AO35" s="598" t="str">
        <f>IF('各会計、関係団体の財政状況及び健全化判断比率'!B32="","",'各会計、関係団体の財政状況及び健全化判断比率'!B32)</f>
        <v>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9</v>
      </c>
      <c r="BX35" s="597"/>
      <c r="BY35" s="598" t="str">
        <f>IF('各会計、関係団体の財政状況及び健全化判断比率'!B69="","",'各会計、関係団体の財政状況及び健全化判断比率'!B69)</f>
        <v>沖縄県市町村総合事務組合（一般会計）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10</v>
      </c>
      <c r="BX36" s="597"/>
      <c r="BY36" s="598" t="str">
        <f>IF('各会計、関係団体の財政状況及び健全化判断比率'!B70="","",'各会計、関係団体の財政状況及び健全化判断比率'!B70)</f>
        <v>中部衛生施設組合（一般会計）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11</v>
      </c>
      <c r="BX37" s="597"/>
      <c r="BY37" s="598" t="str">
        <f>IF('各会計、関係団体の財政状況及び健全化判断比率'!B71="","",'各会計、関係団体の財政状況及び健全化判断比率'!B71)</f>
        <v>中部広域市町村圏事務組合（一般会計）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12</v>
      </c>
      <c r="BX38" s="597"/>
      <c r="BY38" s="598" t="str">
        <f>IF('各会計、関係団体の財政状況及び健全化判断比率'!B72="","",'各会計、関係団体の財政状況及び健全化判断比率'!B72)</f>
        <v>中部広域市町村圏事務組合（特別会計）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13</v>
      </c>
      <c r="BX39" s="597"/>
      <c r="BY39" s="598" t="str">
        <f>IF('各会計、関係団体の財政状況及び健全化判断比率'!B73="","",'各会計、関係団体の財政状況及び健全化判断比率'!B73)</f>
        <v>中部北環境施設組合（一般会計）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14</v>
      </c>
      <c r="BX40" s="597"/>
      <c r="BY40" s="598" t="str">
        <f>IF('各会計、関係団体の財政状況及び健全化判断比率'!B74="","",'各会計、関係団体の財政状況及び健全化判断比率'!B74)</f>
        <v>沖縄県後期高齢者医療広域連合（一般会計）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15</v>
      </c>
      <c r="BX41" s="597"/>
      <c r="BY41" s="598" t="str">
        <f>IF('各会計、関係団体の財政状況及び健全化判断比率'!B75="","",'各会計、関係団体の財政状況及び健全化判断比率'!B75)</f>
        <v>沖縄県後期高齢者医療広域連合（特別会計）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207</v>
      </c>
      <c r="E46" s="600" t="s">
        <v>208</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209</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210</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211</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212</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213</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214</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215</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JCzinn+kqZcZyy/TNRRw/emD+q7nBIJ7iNV+flQkpmXa0AOmF5Qv4723h7Zf2znv5OvJxZktII+VzJT+5qfFTQ==" saltValue="NeYfykx3ol/+ZN7xaJ2od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5" zoomScale="55" zoomScaleNormal="55" zoomScaleSheetLayoutView="100" workbookViewId="0">
      <selection activeCell="H38" sqref="H38"/>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151" t="s">
        <v>564</v>
      </c>
      <c r="D34" s="1151"/>
      <c r="E34" s="1152"/>
      <c r="F34" s="32">
        <v>6.64</v>
      </c>
      <c r="G34" s="33">
        <v>8.75</v>
      </c>
      <c r="H34" s="33">
        <v>10.67</v>
      </c>
      <c r="I34" s="33">
        <v>9.83</v>
      </c>
      <c r="J34" s="34">
        <v>11.41</v>
      </c>
      <c r="K34" s="22"/>
      <c r="L34" s="22"/>
      <c r="M34" s="22"/>
      <c r="N34" s="22"/>
      <c r="O34" s="22"/>
      <c r="P34" s="22"/>
    </row>
    <row r="35" spans="1:16" ht="39" customHeight="1" x14ac:dyDescent="0.15">
      <c r="A35" s="22"/>
      <c r="B35" s="35"/>
      <c r="C35" s="1145" t="s">
        <v>565</v>
      </c>
      <c r="D35" s="1146"/>
      <c r="E35" s="1147"/>
      <c r="F35" s="36">
        <v>8.42</v>
      </c>
      <c r="G35" s="37">
        <v>8.52</v>
      </c>
      <c r="H35" s="37">
        <v>8.42</v>
      </c>
      <c r="I35" s="37">
        <v>8.15</v>
      </c>
      <c r="J35" s="38">
        <v>8.1999999999999993</v>
      </c>
      <c r="K35" s="22"/>
      <c r="L35" s="22"/>
      <c r="M35" s="22"/>
      <c r="N35" s="22"/>
      <c r="O35" s="22"/>
      <c r="P35" s="22"/>
    </row>
    <row r="36" spans="1:16" ht="39" customHeight="1" x14ac:dyDescent="0.15">
      <c r="A36" s="22"/>
      <c r="B36" s="35"/>
      <c r="C36" s="1145" t="s">
        <v>566</v>
      </c>
      <c r="D36" s="1146"/>
      <c r="E36" s="1147"/>
      <c r="F36" s="36">
        <v>0.92</v>
      </c>
      <c r="G36" s="37">
        <v>0.77</v>
      </c>
      <c r="H36" s="37">
        <v>1.08</v>
      </c>
      <c r="I36" s="37">
        <v>1.32</v>
      </c>
      <c r="J36" s="38">
        <v>1.67</v>
      </c>
      <c r="K36" s="22"/>
      <c r="L36" s="22"/>
      <c r="M36" s="22"/>
      <c r="N36" s="22"/>
      <c r="O36" s="22"/>
      <c r="P36" s="22"/>
    </row>
    <row r="37" spans="1:16" ht="39" customHeight="1" x14ac:dyDescent="0.15">
      <c r="A37" s="22"/>
      <c r="B37" s="35"/>
      <c r="C37" s="1145" t="s">
        <v>567</v>
      </c>
      <c r="D37" s="1146"/>
      <c r="E37" s="1147"/>
      <c r="F37" s="36">
        <v>1.03</v>
      </c>
      <c r="G37" s="37">
        <v>1.56</v>
      </c>
      <c r="H37" s="37">
        <v>2.11</v>
      </c>
      <c r="I37" s="37">
        <v>2.39</v>
      </c>
      <c r="J37" s="38">
        <v>1.51</v>
      </c>
      <c r="K37" s="22"/>
      <c r="L37" s="22"/>
      <c r="M37" s="22"/>
      <c r="N37" s="22"/>
      <c r="O37" s="22"/>
      <c r="P37" s="22"/>
    </row>
    <row r="38" spans="1:16" ht="39" customHeight="1" x14ac:dyDescent="0.15">
      <c r="A38" s="22"/>
      <c r="B38" s="35"/>
      <c r="C38" s="1145" t="s">
        <v>568</v>
      </c>
      <c r="D38" s="1146"/>
      <c r="E38" s="1147"/>
      <c r="F38" s="36" t="s">
        <v>516</v>
      </c>
      <c r="G38" s="37" t="s">
        <v>516</v>
      </c>
      <c r="H38" s="37">
        <v>0.24</v>
      </c>
      <c r="I38" s="37">
        <v>0.46</v>
      </c>
      <c r="J38" s="38">
        <v>0.68</v>
      </c>
      <c r="K38" s="22"/>
      <c r="L38" s="22"/>
      <c r="M38" s="22"/>
      <c r="N38" s="22"/>
      <c r="O38" s="22"/>
      <c r="P38" s="22"/>
    </row>
    <row r="39" spans="1:16" ht="39" customHeight="1" x14ac:dyDescent="0.15">
      <c r="A39" s="22"/>
      <c r="B39" s="35"/>
      <c r="C39" s="1145" t="s">
        <v>569</v>
      </c>
      <c r="D39" s="1146"/>
      <c r="E39" s="1147"/>
      <c r="F39" s="36">
        <v>0.02</v>
      </c>
      <c r="G39" s="37">
        <v>0.03</v>
      </c>
      <c r="H39" s="37">
        <v>0.01</v>
      </c>
      <c r="I39" s="37">
        <v>0.02</v>
      </c>
      <c r="J39" s="38">
        <v>0.04</v>
      </c>
      <c r="K39" s="22"/>
      <c r="L39" s="22"/>
      <c r="M39" s="22"/>
      <c r="N39" s="22"/>
      <c r="O39" s="22"/>
      <c r="P39" s="22"/>
    </row>
    <row r="40" spans="1:16" ht="39" customHeight="1" x14ac:dyDescent="0.15">
      <c r="A40" s="22"/>
      <c r="B40" s="35"/>
      <c r="C40" s="1145" t="s">
        <v>570</v>
      </c>
      <c r="D40" s="1146"/>
      <c r="E40" s="1147"/>
      <c r="F40" s="36">
        <v>0</v>
      </c>
      <c r="G40" s="37">
        <v>0.01</v>
      </c>
      <c r="H40" s="37">
        <v>0.01</v>
      </c>
      <c r="I40" s="37">
        <v>0</v>
      </c>
      <c r="J40" s="38">
        <v>0</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571</v>
      </c>
      <c r="D42" s="1146"/>
      <c r="E42" s="1147"/>
      <c r="F42" s="36" t="s">
        <v>516</v>
      </c>
      <c r="G42" s="37" t="s">
        <v>516</v>
      </c>
      <c r="H42" s="37" t="s">
        <v>516</v>
      </c>
      <c r="I42" s="37" t="s">
        <v>516</v>
      </c>
      <c r="J42" s="38" t="s">
        <v>516</v>
      </c>
      <c r="K42" s="22"/>
      <c r="L42" s="22"/>
      <c r="M42" s="22"/>
      <c r="N42" s="22"/>
      <c r="O42" s="22"/>
      <c r="P42" s="22"/>
    </row>
    <row r="43" spans="1:16" ht="39" customHeight="1" thickBot="1" x14ac:dyDescent="0.2">
      <c r="A43" s="22"/>
      <c r="B43" s="40"/>
      <c r="C43" s="1148" t="s">
        <v>572</v>
      </c>
      <c r="D43" s="1149"/>
      <c r="E43" s="1150"/>
      <c r="F43" s="41">
        <v>0.15</v>
      </c>
      <c r="G43" s="42">
        <v>0.17</v>
      </c>
      <c r="H43" s="42" t="s">
        <v>516</v>
      </c>
      <c r="I43" s="42" t="s">
        <v>516</v>
      </c>
      <c r="J43" s="43" t="s">
        <v>516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RaXv+v9VCziUubyRDiIWZkjaZLcVdf0kqD80pnGB2sjYIfI/i9I0GSlU25yNbjsG5GgMUNNrbowhHPzJf73ftg==" saltValue="kGq6mFE8s0rXI9JbH1IAT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40" zoomScaleNormal="4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5057</v>
      </c>
      <c r="L45" s="60">
        <v>4993</v>
      </c>
      <c r="M45" s="60">
        <v>5041</v>
      </c>
      <c r="N45" s="60">
        <v>5182</v>
      </c>
      <c r="O45" s="61">
        <v>5002</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516</v>
      </c>
      <c r="L46" s="64" t="s">
        <v>516</v>
      </c>
      <c r="M46" s="64" t="s">
        <v>516</v>
      </c>
      <c r="N46" s="64" t="s">
        <v>516</v>
      </c>
      <c r="O46" s="65" t="s">
        <v>516</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516</v>
      </c>
      <c r="L47" s="64" t="s">
        <v>516</v>
      </c>
      <c r="M47" s="64" t="s">
        <v>516</v>
      </c>
      <c r="N47" s="64" t="s">
        <v>516</v>
      </c>
      <c r="O47" s="65" t="s">
        <v>516</v>
      </c>
      <c r="P47" s="48"/>
      <c r="Q47" s="48"/>
      <c r="R47" s="48"/>
      <c r="S47" s="48"/>
      <c r="T47" s="48"/>
      <c r="U47" s="48"/>
    </row>
    <row r="48" spans="1:21" ht="30.75" customHeight="1" x14ac:dyDescent="0.15">
      <c r="A48" s="48"/>
      <c r="B48" s="1155"/>
      <c r="C48" s="1156"/>
      <c r="D48" s="62"/>
      <c r="E48" s="1161" t="s">
        <v>15</v>
      </c>
      <c r="F48" s="1161"/>
      <c r="G48" s="1161"/>
      <c r="H48" s="1161"/>
      <c r="I48" s="1161"/>
      <c r="J48" s="1162"/>
      <c r="K48" s="63">
        <v>737</v>
      </c>
      <c r="L48" s="64">
        <v>722</v>
      </c>
      <c r="M48" s="64">
        <v>636</v>
      </c>
      <c r="N48" s="64">
        <v>622</v>
      </c>
      <c r="O48" s="65">
        <v>562</v>
      </c>
      <c r="P48" s="48"/>
      <c r="Q48" s="48"/>
      <c r="R48" s="48"/>
      <c r="S48" s="48"/>
      <c r="T48" s="48"/>
      <c r="U48" s="48"/>
    </row>
    <row r="49" spans="1:21" ht="30.75" customHeight="1" x14ac:dyDescent="0.15">
      <c r="A49" s="48"/>
      <c r="B49" s="1155"/>
      <c r="C49" s="1156"/>
      <c r="D49" s="62"/>
      <c r="E49" s="1161" t="s">
        <v>16</v>
      </c>
      <c r="F49" s="1161"/>
      <c r="G49" s="1161"/>
      <c r="H49" s="1161"/>
      <c r="I49" s="1161"/>
      <c r="J49" s="1162"/>
      <c r="K49" s="63">
        <v>101</v>
      </c>
      <c r="L49" s="64">
        <v>43</v>
      </c>
      <c r="M49" s="64">
        <v>33</v>
      </c>
      <c r="N49" s="64">
        <v>36</v>
      </c>
      <c r="O49" s="65">
        <v>37</v>
      </c>
      <c r="P49" s="48"/>
      <c r="Q49" s="48"/>
      <c r="R49" s="48"/>
      <c r="S49" s="48"/>
      <c r="T49" s="48"/>
      <c r="U49" s="48"/>
    </row>
    <row r="50" spans="1:21" ht="30.75" customHeight="1" x14ac:dyDescent="0.15">
      <c r="A50" s="48"/>
      <c r="B50" s="1155"/>
      <c r="C50" s="1156"/>
      <c r="D50" s="62"/>
      <c r="E50" s="1161" t="s">
        <v>17</v>
      </c>
      <c r="F50" s="1161"/>
      <c r="G50" s="1161"/>
      <c r="H50" s="1161"/>
      <c r="I50" s="1161"/>
      <c r="J50" s="1162"/>
      <c r="K50" s="63" t="s">
        <v>516</v>
      </c>
      <c r="L50" s="64" t="s">
        <v>516</v>
      </c>
      <c r="M50" s="64" t="s">
        <v>516</v>
      </c>
      <c r="N50" s="64" t="s">
        <v>516</v>
      </c>
      <c r="O50" s="65" t="s">
        <v>516</v>
      </c>
      <c r="P50" s="48"/>
      <c r="Q50" s="48"/>
      <c r="R50" s="48"/>
      <c r="S50" s="48"/>
      <c r="T50" s="48"/>
      <c r="U50" s="48"/>
    </row>
    <row r="51" spans="1:21" ht="30.75" customHeight="1" x14ac:dyDescent="0.15">
      <c r="A51" s="48"/>
      <c r="B51" s="1157"/>
      <c r="C51" s="1158"/>
      <c r="D51" s="66"/>
      <c r="E51" s="1161" t="s">
        <v>18</v>
      </c>
      <c r="F51" s="1161"/>
      <c r="G51" s="1161"/>
      <c r="H51" s="1161"/>
      <c r="I51" s="1161"/>
      <c r="J51" s="1162"/>
      <c r="K51" s="63">
        <v>0</v>
      </c>
      <c r="L51" s="64">
        <v>0</v>
      </c>
      <c r="M51" s="64">
        <v>0</v>
      </c>
      <c r="N51" s="64">
        <v>0</v>
      </c>
      <c r="O51" s="65">
        <v>0</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4189</v>
      </c>
      <c r="L52" s="64">
        <v>4114</v>
      </c>
      <c r="M52" s="64">
        <v>4151</v>
      </c>
      <c r="N52" s="64">
        <v>4108</v>
      </c>
      <c r="O52" s="65">
        <v>3960</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1706</v>
      </c>
      <c r="L53" s="69">
        <v>1644</v>
      </c>
      <c r="M53" s="69">
        <v>1559</v>
      </c>
      <c r="N53" s="69">
        <v>1732</v>
      </c>
      <c r="O53" s="70">
        <v>1641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573</v>
      </c>
      <c r="P56" s="48"/>
      <c r="Q56" s="48"/>
      <c r="R56" s="48"/>
      <c r="S56" s="48"/>
      <c r="T56" s="48"/>
      <c r="U56" s="48"/>
    </row>
    <row r="57" spans="1:21" ht="31.5" customHeight="1" thickBot="1" x14ac:dyDescent="0.2">
      <c r="A57" s="48"/>
      <c r="B57" s="76"/>
      <c r="C57" s="77"/>
      <c r="D57" s="77"/>
      <c r="E57" s="78"/>
      <c r="F57" s="78"/>
      <c r="G57" s="78"/>
      <c r="H57" s="78"/>
      <c r="I57" s="78"/>
      <c r="J57" s="79" t="s">
        <v>2</v>
      </c>
      <c r="K57" s="80" t="s">
        <v>574</v>
      </c>
      <c r="L57" s="81" t="s">
        <v>575</v>
      </c>
      <c r="M57" s="81" t="s">
        <v>576</v>
      </c>
      <c r="N57" s="81" t="s">
        <v>577</v>
      </c>
      <c r="O57" s="82" t="s">
        <v>578</v>
      </c>
      <c r="P57" s="48"/>
      <c r="Q57" s="48"/>
      <c r="R57" s="48"/>
      <c r="S57" s="48"/>
      <c r="T57" s="48"/>
      <c r="U57" s="48"/>
    </row>
    <row r="58" spans="1:21" ht="31.5" customHeight="1" x14ac:dyDescent="0.15">
      <c r="B58" s="1169" t="s">
        <v>26</v>
      </c>
      <c r="C58" s="1170"/>
      <c r="D58" s="1175" t="s">
        <v>27</v>
      </c>
      <c r="E58" s="1176"/>
      <c r="F58" s="1176"/>
      <c r="G58" s="1176"/>
      <c r="H58" s="1176"/>
      <c r="I58" s="1176"/>
      <c r="J58" s="1177"/>
      <c r="K58" s="83"/>
      <c r="L58" s="84"/>
      <c r="M58" s="84"/>
      <c r="N58" s="84"/>
      <c r="O58" s="85"/>
    </row>
    <row r="59" spans="1:21" ht="31.5" customHeight="1" x14ac:dyDescent="0.15">
      <c r="B59" s="1171"/>
      <c r="C59" s="1172"/>
      <c r="D59" s="1178" t="s">
        <v>28</v>
      </c>
      <c r="E59" s="1179"/>
      <c r="F59" s="1179"/>
      <c r="G59" s="1179"/>
      <c r="H59" s="1179"/>
      <c r="I59" s="1179"/>
      <c r="J59" s="1180"/>
      <c r="K59" s="86"/>
      <c r="L59" s="87"/>
      <c r="M59" s="87"/>
      <c r="N59" s="87"/>
      <c r="O59" s="88"/>
    </row>
    <row r="60" spans="1:21" ht="31.5" customHeight="1" thickBot="1" x14ac:dyDescent="0.2">
      <c r="B60" s="1173"/>
      <c r="C60" s="1174"/>
      <c r="D60" s="1181" t="s">
        <v>29</v>
      </c>
      <c r="E60" s="1182"/>
      <c r="F60" s="1182"/>
      <c r="G60" s="1182"/>
      <c r="H60" s="1182"/>
      <c r="I60" s="1182"/>
      <c r="J60" s="1183"/>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QHvATBNbkmhGJckyHahdgKnnDRb85tZRFQPcsx7u7jZdNxMjDlxkHsDlqQ0pgP3/6itHDG+QTXz1/9Ss84W/4g==" saltValue="8xv96WozbLwqn9v+6Z41D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7"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55" zoomScaleNormal="5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557</v>
      </c>
      <c r="J40" s="103" t="s">
        <v>558</v>
      </c>
      <c r="K40" s="103" t="s">
        <v>559</v>
      </c>
      <c r="L40" s="103" t="s">
        <v>560</v>
      </c>
      <c r="M40" s="104" t="s">
        <v>561</v>
      </c>
    </row>
    <row r="41" spans="2:13" ht="27.75" customHeight="1" x14ac:dyDescent="0.15">
      <c r="B41" s="1184" t="s">
        <v>32</v>
      </c>
      <c r="C41" s="1185"/>
      <c r="D41" s="105"/>
      <c r="E41" s="1190" t="s">
        <v>33</v>
      </c>
      <c r="F41" s="1190"/>
      <c r="G41" s="1190"/>
      <c r="H41" s="1191"/>
      <c r="I41" s="355">
        <v>49492</v>
      </c>
      <c r="J41" s="356">
        <v>49348</v>
      </c>
      <c r="K41" s="356">
        <v>48600</v>
      </c>
      <c r="L41" s="356">
        <v>47779</v>
      </c>
      <c r="M41" s="357">
        <v>45976</v>
      </c>
    </row>
    <row r="42" spans="2:13" ht="27.75" customHeight="1" x14ac:dyDescent="0.15">
      <c r="B42" s="1186"/>
      <c r="C42" s="1187"/>
      <c r="D42" s="106"/>
      <c r="E42" s="1192" t="s">
        <v>34</v>
      </c>
      <c r="F42" s="1192"/>
      <c r="G42" s="1192"/>
      <c r="H42" s="1193"/>
      <c r="I42" s="358" t="s">
        <v>516</v>
      </c>
      <c r="J42" s="359">
        <v>176</v>
      </c>
      <c r="K42" s="359">
        <v>102</v>
      </c>
      <c r="L42" s="359">
        <v>209</v>
      </c>
      <c r="M42" s="360">
        <v>165</v>
      </c>
    </row>
    <row r="43" spans="2:13" ht="27.75" customHeight="1" x14ac:dyDescent="0.15">
      <c r="B43" s="1186"/>
      <c r="C43" s="1187"/>
      <c r="D43" s="106"/>
      <c r="E43" s="1192" t="s">
        <v>35</v>
      </c>
      <c r="F43" s="1192"/>
      <c r="G43" s="1192"/>
      <c r="H43" s="1193"/>
      <c r="I43" s="358">
        <v>9574</v>
      </c>
      <c r="J43" s="359">
        <v>9110</v>
      </c>
      <c r="K43" s="359">
        <v>8406</v>
      </c>
      <c r="L43" s="359">
        <v>7685</v>
      </c>
      <c r="M43" s="360">
        <v>6931</v>
      </c>
    </row>
    <row r="44" spans="2:13" ht="27.75" customHeight="1" x14ac:dyDescent="0.15">
      <c r="B44" s="1186"/>
      <c r="C44" s="1187"/>
      <c r="D44" s="106"/>
      <c r="E44" s="1192" t="s">
        <v>36</v>
      </c>
      <c r="F44" s="1192"/>
      <c r="G44" s="1192"/>
      <c r="H44" s="1193"/>
      <c r="I44" s="358">
        <v>371</v>
      </c>
      <c r="J44" s="359">
        <v>326</v>
      </c>
      <c r="K44" s="359">
        <v>294</v>
      </c>
      <c r="L44" s="359">
        <v>255</v>
      </c>
      <c r="M44" s="360">
        <v>217</v>
      </c>
    </row>
    <row r="45" spans="2:13" ht="27.75" customHeight="1" x14ac:dyDescent="0.15">
      <c r="B45" s="1186"/>
      <c r="C45" s="1187"/>
      <c r="D45" s="106"/>
      <c r="E45" s="1192" t="s">
        <v>37</v>
      </c>
      <c r="F45" s="1192"/>
      <c r="G45" s="1192"/>
      <c r="H45" s="1193"/>
      <c r="I45" s="358">
        <v>2306</v>
      </c>
      <c r="J45" s="359">
        <v>2104</v>
      </c>
      <c r="K45" s="359">
        <v>2092</v>
      </c>
      <c r="L45" s="359">
        <v>1696</v>
      </c>
      <c r="M45" s="360">
        <v>1435</v>
      </c>
    </row>
    <row r="46" spans="2:13" ht="27.75" customHeight="1" x14ac:dyDescent="0.15">
      <c r="B46" s="1186"/>
      <c r="C46" s="1187"/>
      <c r="D46" s="107"/>
      <c r="E46" s="1192" t="s">
        <v>38</v>
      </c>
      <c r="F46" s="1192"/>
      <c r="G46" s="1192"/>
      <c r="H46" s="1193"/>
      <c r="I46" s="358" t="s">
        <v>516</v>
      </c>
      <c r="J46" s="359" t="s">
        <v>516</v>
      </c>
      <c r="K46" s="359" t="s">
        <v>516</v>
      </c>
      <c r="L46" s="359">
        <v>158</v>
      </c>
      <c r="M46" s="360">
        <v>69</v>
      </c>
    </row>
    <row r="47" spans="2:13" ht="27.75" customHeight="1" x14ac:dyDescent="0.15">
      <c r="B47" s="1186"/>
      <c r="C47" s="1187"/>
      <c r="D47" s="108"/>
      <c r="E47" s="1194" t="s">
        <v>39</v>
      </c>
      <c r="F47" s="1195"/>
      <c r="G47" s="1195"/>
      <c r="H47" s="1196"/>
      <c r="I47" s="358" t="s">
        <v>516</v>
      </c>
      <c r="J47" s="359" t="s">
        <v>516</v>
      </c>
      <c r="K47" s="359" t="s">
        <v>516</v>
      </c>
      <c r="L47" s="359" t="s">
        <v>516</v>
      </c>
      <c r="M47" s="360" t="s">
        <v>516</v>
      </c>
    </row>
    <row r="48" spans="2:13" ht="27.75" customHeight="1" x14ac:dyDescent="0.15">
      <c r="B48" s="1186"/>
      <c r="C48" s="1187"/>
      <c r="D48" s="106"/>
      <c r="E48" s="1192" t="s">
        <v>40</v>
      </c>
      <c r="F48" s="1192"/>
      <c r="G48" s="1192"/>
      <c r="H48" s="1193"/>
      <c r="I48" s="358" t="s">
        <v>516</v>
      </c>
      <c r="J48" s="359" t="s">
        <v>516</v>
      </c>
      <c r="K48" s="359" t="s">
        <v>516</v>
      </c>
      <c r="L48" s="359" t="s">
        <v>516</v>
      </c>
      <c r="M48" s="360" t="s">
        <v>516</v>
      </c>
    </row>
    <row r="49" spans="2:13" ht="27.75" customHeight="1" x14ac:dyDescent="0.15">
      <c r="B49" s="1188"/>
      <c r="C49" s="1189"/>
      <c r="D49" s="106"/>
      <c r="E49" s="1192" t="s">
        <v>41</v>
      </c>
      <c r="F49" s="1192"/>
      <c r="G49" s="1192"/>
      <c r="H49" s="1193"/>
      <c r="I49" s="358" t="s">
        <v>516</v>
      </c>
      <c r="J49" s="359" t="s">
        <v>516</v>
      </c>
      <c r="K49" s="359" t="s">
        <v>516</v>
      </c>
      <c r="L49" s="359" t="s">
        <v>516</v>
      </c>
      <c r="M49" s="360" t="s">
        <v>516</v>
      </c>
    </row>
    <row r="50" spans="2:13" ht="27.75" customHeight="1" x14ac:dyDescent="0.15">
      <c r="B50" s="1197" t="s">
        <v>42</v>
      </c>
      <c r="C50" s="1198"/>
      <c r="D50" s="109"/>
      <c r="E50" s="1192" t="s">
        <v>43</v>
      </c>
      <c r="F50" s="1192"/>
      <c r="G50" s="1192"/>
      <c r="H50" s="1193"/>
      <c r="I50" s="358">
        <v>16300</v>
      </c>
      <c r="J50" s="359">
        <v>15477</v>
      </c>
      <c r="K50" s="359">
        <v>15475</v>
      </c>
      <c r="L50" s="359">
        <v>16626</v>
      </c>
      <c r="M50" s="360">
        <v>16964</v>
      </c>
    </row>
    <row r="51" spans="2:13" ht="27.75" customHeight="1" x14ac:dyDescent="0.15">
      <c r="B51" s="1186"/>
      <c r="C51" s="1187"/>
      <c r="D51" s="106"/>
      <c r="E51" s="1192" t="s">
        <v>44</v>
      </c>
      <c r="F51" s="1192"/>
      <c r="G51" s="1192"/>
      <c r="H51" s="1193"/>
      <c r="I51" s="358">
        <v>1456</v>
      </c>
      <c r="J51" s="359">
        <v>1416</v>
      </c>
      <c r="K51" s="359">
        <v>1300</v>
      </c>
      <c r="L51" s="359">
        <v>1269</v>
      </c>
      <c r="M51" s="360">
        <v>1288</v>
      </c>
    </row>
    <row r="52" spans="2:13" ht="27.75" customHeight="1" x14ac:dyDescent="0.15">
      <c r="B52" s="1188"/>
      <c r="C52" s="1189"/>
      <c r="D52" s="106"/>
      <c r="E52" s="1192" t="s">
        <v>45</v>
      </c>
      <c r="F52" s="1192"/>
      <c r="G52" s="1192"/>
      <c r="H52" s="1193"/>
      <c r="I52" s="358">
        <v>44575</v>
      </c>
      <c r="J52" s="359">
        <v>43963</v>
      </c>
      <c r="K52" s="359">
        <v>43232</v>
      </c>
      <c r="L52" s="359">
        <v>41922</v>
      </c>
      <c r="M52" s="360">
        <v>39495</v>
      </c>
    </row>
    <row r="53" spans="2:13" ht="27.75" customHeight="1" thickBot="1" x14ac:dyDescent="0.2">
      <c r="B53" s="1199" t="s">
        <v>46</v>
      </c>
      <c r="C53" s="1200"/>
      <c r="D53" s="110"/>
      <c r="E53" s="1201" t="s">
        <v>47</v>
      </c>
      <c r="F53" s="1201"/>
      <c r="G53" s="1201"/>
      <c r="H53" s="1202"/>
      <c r="I53" s="361">
        <v>-588</v>
      </c>
      <c r="J53" s="362">
        <v>209</v>
      </c>
      <c r="K53" s="362">
        <v>-514</v>
      </c>
      <c r="L53" s="362">
        <v>-2036</v>
      </c>
      <c r="M53" s="363">
        <v>-2954</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R9YQZKk7V/szv+pv2l7+Mh+IxfJX4DhIQqX2KS2zcYbtTmFd72QIkIMROj65xX0z964tXcsMkXsbR0oMW10P8A==" saltValue="3qkF5RnsZle3Vi+SUc0PN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40" zoomScaleNormal="40" zoomScaleSheetLayoutView="100" workbookViewId="0">
      <selection activeCell="H53" sqref="H5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559</v>
      </c>
      <c r="G54" s="119" t="s">
        <v>560</v>
      </c>
      <c r="H54" s="120" t="s">
        <v>561</v>
      </c>
    </row>
    <row r="55" spans="2:8" ht="52.5" customHeight="1" x14ac:dyDescent="0.15">
      <c r="B55" s="121"/>
      <c r="C55" s="1211" t="s">
        <v>50</v>
      </c>
      <c r="D55" s="1211"/>
      <c r="E55" s="1212"/>
      <c r="F55" s="122">
        <v>5789</v>
      </c>
      <c r="G55" s="122">
        <v>6837</v>
      </c>
      <c r="H55" s="123">
        <v>6357</v>
      </c>
    </row>
    <row r="56" spans="2:8" ht="52.5" customHeight="1" x14ac:dyDescent="0.15">
      <c r="B56" s="124"/>
      <c r="C56" s="1213" t="s">
        <v>51</v>
      </c>
      <c r="D56" s="1213"/>
      <c r="E56" s="1214"/>
      <c r="F56" s="125">
        <v>5422</v>
      </c>
      <c r="G56" s="125">
        <v>5094</v>
      </c>
      <c r="H56" s="126">
        <v>5099</v>
      </c>
    </row>
    <row r="57" spans="2:8" ht="53.25" customHeight="1" x14ac:dyDescent="0.15">
      <c r="B57" s="124"/>
      <c r="C57" s="1215" t="s">
        <v>52</v>
      </c>
      <c r="D57" s="1215"/>
      <c r="E57" s="1216"/>
      <c r="F57" s="127">
        <v>5503</v>
      </c>
      <c r="G57" s="127">
        <v>5866</v>
      </c>
      <c r="H57" s="128">
        <v>6288</v>
      </c>
    </row>
    <row r="58" spans="2:8" ht="45.75" customHeight="1" x14ac:dyDescent="0.15">
      <c r="B58" s="129"/>
      <c r="C58" s="1217" t="s">
        <v>589</v>
      </c>
      <c r="D58" s="1218"/>
      <c r="E58" s="1219"/>
      <c r="F58" s="130">
        <v>2215</v>
      </c>
      <c r="G58" s="130">
        <v>2182</v>
      </c>
      <c r="H58" s="131">
        <v>2300</v>
      </c>
    </row>
    <row r="59" spans="2:8" ht="45.75" customHeight="1" x14ac:dyDescent="0.15">
      <c r="B59" s="129"/>
      <c r="C59" s="1203" t="s">
        <v>590</v>
      </c>
      <c r="D59" s="1204"/>
      <c r="E59" s="1205"/>
      <c r="F59" s="130">
        <v>1441</v>
      </c>
      <c r="G59" s="130">
        <v>1516</v>
      </c>
      <c r="H59" s="131">
        <v>1722</v>
      </c>
    </row>
    <row r="60" spans="2:8" ht="45.75" customHeight="1" x14ac:dyDescent="0.15">
      <c r="B60" s="129"/>
      <c r="C60" s="1203" t="s">
        <v>591</v>
      </c>
      <c r="D60" s="1204"/>
      <c r="E60" s="1205"/>
      <c r="F60" s="130">
        <v>982</v>
      </c>
      <c r="G60" s="130">
        <v>924</v>
      </c>
      <c r="H60" s="131">
        <v>1038</v>
      </c>
    </row>
    <row r="61" spans="2:8" ht="45.75" customHeight="1" x14ac:dyDescent="0.15">
      <c r="B61" s="129"/>
      <c r="C61" s="1203" t="s">
        <v>592</v>
      </c>
      <c r="D61" s="1204"/>
      <c r="E61" s="1205"/>
      <c r="F61" s="130">
        <v>349</v>
      </c>
      <c r="G61" s="130">
        <v>397</v>
      </c>
      <c r="H61" s="131">
        <v>394</v>
      </c>
    </row>
    <row r="62" spans="2:8" ht="45.75" customHeight="1" thickBot="1" x14ac:dyDescent="0.2">
      <c r="B62" s="132"/>
      <c r="C62" s="1206" t="s">
        <v>593</v>
      </c>
      <c r="D62" s="1207"/>
      <c r="E62" s="1208"/>
      <c r="F62" s="133">
        <v>308</v>
      </c>
      <c r="G62" s="133">
        <v>309</v>
      </c>
      <c r="H62" s="134">
        <v>310</v>
      </c>
    </row>
    <row r="63" spans="2:8" ht="52.5" customHeight="1" thickBot="1" x14ac:dyDescent="0.2">
      <c r="B63" s="135"/>
      <c r="C63" s="1209" t="s">
        <v>53</v>
      </c>
      <c r="D63" s="1209"/>
      <c r="E63" s="1210"/>
      <c r="F63" s="136">
        <v>16714</v>
      </c>
      <c r="G63" s="136">
        <v>17796</v>
      </c>
      <c r="H63" s="137">
        <v>17744</v>
      </c>
    </row>
    <row r="64" spans="2:8" x14ac:dyDescent="0.15"/>
  </sheetData>
  <sheetProtection algorithmName="SHA-512" hashValue="LL0YsiZ25V9zydIoLNQD9D/3+/JmBhowndVqJXLuzkAMQgCh0wLBm/eLCdTPizr4MDXBM8QHAN6WPLEPtENFAA==" saltValue="VKW/ugfH73S/4LIgnKSme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554</v>
      </c>
      <c r="G2" s="151"/>
      <c r="H2" s="152"/>
    </row>
    <row r="3" spans="1:8" x14ac:dyDescent="0.15">
      <c r="A3" s="148" t="s">
        <v>547</v>
      </c>
      <c r="B3" s="153"/>
      <c r="C3" s="154"/>
      <c r="D3" s="155">
        <v>72225</v>
      </c>
      <c r="E3" s="156"/>
      <c r="F3" s="157">
        <v>66863</v>
      </c>
      <c r="G3" s="158"/>
      <c r="H3" s="159"/>
    </row>
    <row r="4" spans="1:8" x14ac:dyDescent="0.15">
      <c r="A4" s="160"/>
      <c r="B4" s="161"/>
      <c r="C4" s="162"/>
      <c r="D4" s="163">
        <v>19382</v>
      </c>
      <c r="E4" s="164"/>
      <c r="F4" s="165">
        <v>32770</v>
      </c>
      <c r="G4" s="166"/>
      <c r="H4" s="167"/>
    </row>
    <row r="5" spans="1:8" x14ac:dyDescent="0.15">
      <c r="A5" s="148" t="s">
        <v>549</v>
      </c>
      <c r="B5" s="153"/>
      <c r="C5" s="154"/>
      <c r="D5" s="155">
        <v>73948</v>
      </c>
      <c r="E5" s="156"/>
      <c r="F5" s="157">
        <v>72051</v>
      </c>
      <c r="G5" s="158"/>
      <c r="H5" s="159"/>
    </row>
    <row r="6" spans="1:8" x14ac:dyDescent="0.15">
      <c r="A6" s="160"/>
      <c r="B6" s="161"/>
      <c r="C6" s="162"/>
      <c r="D6" s="163">
        <v>22249</v>
      </c>
      <c r="E6" s="164"/>
      <c r="F6" s="165">
        <v>34140</v>
      </c>
      <c r="G6" s="166"/>
      <c r="H6" s="167"/>
    </row>
    <row r="7" spans="1:8" x14ac:dyDescent="0.15">
      <c r="A7" s="148" t="s">
        <v>550</v>
      </c>
      <c r="B7" s="153"/>
      <c r="C7" s="154"/>
      <c r="D7" s="155">
        <v>61485</v>
      </c>
      <c r="E7" s="156"/>
      <c r="F7" s="157">
        <v>72756</v>
      </c>
      <c r="G7" s="158"/>
      <c r="H7" s="159"/>
    </row>
    <row r="8" spans="1:8" x14ac:dyDescent="0.15">
      <c r="A8" s="160"/>
      <c r="B8" s="161"/>
      <c r="C8" s="162"/>
      <c r="D8" s="163">
        <v>21959</v>
      </c>
      <c r="E8" s="164"/>
      <c r="F8" s="165">
        <v>32117</v>
      </c>
      <c r="G8" s="166"/>
      <c r="H8" s="167"/>
    </row>
    <row r="9" spans="1:8" x14ac:dyDescent="0.15">
      <c r="A9" s="148" t="s">
        <v>551</v>
      </c>
      <c r="B9" s="153"/>
      <c r="C9" s="154"/>
      <c r="D9" s="155">
        <v>81033</v>
      </c>
      <c r="E9" s="156"/>
      <c r="F9" s="157">
        <v>43955</v>
      </c>
      <c r="G9" s="158"/>
      <c r="H9" s="159"/>
    </row>
    <row r="10" spans="1:8" x14ac:dyDescent="0.15">
      <c r="A10" s="160"/>
      <c r="B10" s="161"/>
      <c r="C10" s="162"/>
      <c r="D10" s="163">
        <v>16152</v>
      </c>
      <c r="E10" s="164"/>
      <c r="F10" s="165">
        <v>21318</v>
      </c>
      <c r="G10" s="166"/>
      <c r="H10" s="167"/>
    </row>
    <row r="11" spans="1:8" x14ac:dyDescent="0.15">
      <c r="A11" s="148" t="s">
        <v>552</v>
      </c>
      <c r="B11" s="153"/>
      <c r="C11" s="154"/>
      <c r="D11" s="155">
        <v>68423</v>
      </c>
      <c r="E11" s="156"/>
      <c r="F11" s="157">
        <v>41921</v>
      </c>
      <c r="G11" s="158"/>
      <c r="H11" s="159"/>
    </row>
    <row r="12" spans="1:8" x14ac:dyDescent="0.15">
      <c r="A12" s="160"/>
      <c r="B12" s="161"/>
      <c r="C12" s="168"/>
      <c r="D12" s="163">
        <v>18667</v>
      </c>
      <c r="E12" s="164"/>
      <c r="F12" s="165">
        <v>21655</v>
      </c>
      <c r="G12" s="166"/>
      <c r="H12" s="167"/>
    </row>
    <row r="13" spans="1:8" x14ac:dyDescent="0.15">
      <c r="A13" s="148"/>
      <c r="B13" s="153"/>
      <c r="C13" s="169"/>
      <c r="D13" s="170">
        <v>71423</v>
      </c>
      <c r="E13" s="171"/>
      <c r="F13" s="172">
        <v>59509</v>
      </c>
      <c r="G13" s="173"/>
      <c r="H13" s="159"/>
    </row>
    <row r="14" spans="1:8" x14ac:dyDescent="0.15">
      <c r="A14" s="160"/>
      <c r="B14" s="161"/>
      <c r="C14" s="162"/>
      <c r="D14" s="163">
        <v>19682</v>
      </c>
      <c r="E14" s="164"/>
      <c r="F14" s="165">
        <v>28400</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6.65</v>
      </c>
      <c r="C19" s="174">
        <f>ROUND(VALUE(SUBSTITUTE(実質収支比率等に係る経年分析!G$48,"▲","-")),2)</f>
        <v>8.75</v>
      </c>
      <c r="D19" s="174">
        <f>ROUND(VALUE(SUBSTITUTE(実質収支比率等に係る経年分析!H$48,"▲","-")),2)</f>
        <v>10.67</v>
      </c>
      <c r="E19" s="174">
        <f>ROUND(VALUE(SUBSTITUTE(実質収支比率等に係る経年分析!I$48,"▲","-")),2)</f>
        <v>9.83</v>
      </c>
      <c r="F19" s="174">
        <f>ROUND(VALUE(SUBSTITUTE(実質収支比率等に係る経年分析!J$48,"▲","-")),2)</f>
        <v>11.42</v>
      </c>
    </row>
    <row r="20" spans="1:11" x14ac:dyDescent="0.15">
      <c r="A20" s="174" t="s">
        <v>57</v>
      </c>
      <c r="B20" s="174">
        <f>ROUND(VALUE(SUBSTITUTE(実質収支比率等に係る経年分析!F$47,"▲","-")),2)</f>
        <v>18.239999999999998</v>
      </c>
      <c r="C20" s="174">
        <f>ROUND(VALUE(SUBSTITUTE(実質収支比率等に係る経年分析!G$47,"▲","-")),2)</f>
        <v>16.25</v>
      </c>
      <c r="D20" s="174">
        <f>ROUND(VALUE(SUBSTITUTE(実質収支比率等に係る経年分析!H$47,"▲","-")),2)</f>
        <v>20.18</v>
      </c>
      <c r="E20" s="174">
        <f>ROUND(VALUE(SUBSTITUTE(実質収支比率等に係る経年分析!I$47,"▲","-")),2)</f>
        <v>22.35</v>
      </c>
      <c r="F20" s="174">
        <f>ROUND(VALUE(SUBSTITUTE(実質収支比率等に係る経年分析!J$47,"▲","-")),2)</f>
        <v>21.03</v>
      </c>
    </row>
    <row r="21" spans="1:11" x14ac:dyDescent="0.15">
      <c r="A21" s="174" t="s">
        <v>58</v>
      </c>
      <c r="B21" s="174">
        <f>IF(ISNUMBER(VALUE(SUBSTITUTE(実質収支比率等に係る経年分析!F$49,"▲","-"))),ROUND(VALUE(SUBSTITUTE(実質収支比率等に係る経年分析!F$49,"▲","-")),2),NA())</f>
        <v>-2.2000000000000002</v>
      </c>
      <c r="C21" s="174">
        <f>IF(ISNUMBER(VALUE(SUBSTITUTE(実質収支比率等に係る経年分析!G$49,"▲","-"))),ROUND(VALUE(SUBSTITUTE(実質収支比率等に係る経年分析!G$49,"▲","-")),2),NA())</f>
        <v>0.63</v>
      </c>
      <c r="D21" s="174">
        <f>IF(ISNUMBER(VALUE(SUBSTITUTE(実質収支比率等に係る経年分析!H$49,"▲","-"))),ROUND(VALUE(SUBSTITUTE(実質収支比率等に係る経年分析!H$49,"▲","-")),2),NA())</f>
        <v>6.36</v>
      </c>
      <c r="E21" s="174">
        <f>IF(ISNUMBER(VALUE(SUBSTITUTE(実質収支比率等に係る経年分析!I$49,"▲","-"))),ROUND(VALUE(SUBSTITUTE(実質収支比率等に係る経年分析!I$49,"▲","-")),2),NA())</f>
        <v>3.25</v>
      </c>
      <c r="F21" s="174">
        <f>IF(ISNUMBER(VALUE(SUBSTITUTE(実質収支比率等に係る経年分析!J$49,"▲","-"))),ROUND(VALUE(SUBSTITUTE(実質収支比率等に係る経年分析!J$49,"▲","-")),2),NA())</f>
        <v>-0.12</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0.15</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0.17</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農業集落排水事業特別会計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0.01</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0.03</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0.04</v>
      </c>
    </row>
    <row r="32" spans="1:11" x14ac:dyDescent="0.15">
      <c r="A32" s="175" t="str">
        <f>IF(連結実質赤字比率に係る赤字・黒字の構成分析!C$38="",NA(),連結実質赤字比率に係る赤字・黒字の構成分析!C$38)</f>
        <v>下水道事業会計</v>
      </c>
      <c r="B32" s="175" t="e">
        <f>IF(ROUND(VALUE(SUBSTITUTE(連結実質赤字比率に係る赤字・黒字の構成分析!F$38,"▲", "-")), 2) &lt; 0, ABS(ROUND(VALUE(SUBSTITUTE(連結実質赤字比率に係る赤字・黒字の構成分析!F$38,"▲", "-")), 2)), NA())</f>
        <v>#VALUE!</v>
      </c>
      <c r="C32" s="175" t="e">
        <f>IF(ROUND(VALUE(SUBSTITUTE(連結実質赤字比率に係る赤字・黒字の構成分析!F$38,"▲", "-")), 2) &gt;= 0, ABS(ROUND(VALUE(SUBSTITUTE(連結実質赤字比率に係る赤字・黒字の構成分析!F$38,"▲", "-")), 2)), NA())</f>
        <v>#VALUE!</v>
      </c>
      <c r="D32" s="175" t="e">
        <f>IF(ROUND(VALUE(SUBSTITUTE(連結実質赤字比率に係る赤字・黒字の構成分析!G$38,"▲", "-")), 2) &lt; 0, ABS(ROUND(VALUE(SUBSTITUTE(連結実質赤字比率に係る赤字・黒字の構成分析!G$38,"▲", "-")), 2)), NA())</f>
        <v>#VALUE!</v>
      </c>
      <c r="E32" s="175" t="e">
        <f>IF(ROUND(VALUE(SUBSTITUTE(連結実質赤字比率に係る赤字・黒字の構成分析!G$38,"▲", "-")), 2) &gt;= 0, ABS(ROUND(VALUE(SUBSTITUTE(連結実質赤字比率に係る赤字・黒字の構成分析!G$38,"▲", "-")), 2)), NA())</f>
        <v>#VALUE!</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0.24</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0.46</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0.68</v>
      </c>
    </row>
    <row r="33" spans="1:16" x14ac:dyDescent="0.15">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1.03</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1.56</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2.11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2.39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1.51</v>
      </c>
    </row>
    <row r="34" spans="1:16" x14ac:dyDescent="0.15">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0.92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0.77</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1.08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1.32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1.67</v>
      </c>
    </row>
    <row r="35" spans="1:16" x14ac:dyDescent="0.15">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8.42</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8.52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8.42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8.15</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8.1999999999999993</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6.64</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8.75</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10.67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9.83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11.41</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4189</v>
      </c>
      <c r="E42" s="176"/>
      <c r="F42" s="176"/>
      <c r="G42" s="176">
        <f>'実質公債費比率（分子）の構造'!L$52</f>
        <v>4114</v>
      </c>
      <c r="H42" s="176"/>
      <c r="I42" s="176"/>
      <c r="J42" s="176">
        <f>'実質公債費比率（分子）の構造'!M$52</f>
        <v>4151</v>
      </c>
      <c r="K42" s="176"/>
      <c r="L42" s="176"/>
      <c r="M42" s="176">
        <f>'実質公債費比率（分子）の構造'!N$52</f>
        <v>4108</v>
      </c>
      <c r="N42" s="176"/>
      <c r="O42" s="176"/>
      <c r="P42" s="176">
        <f>'実質公債費比率（分子）の構造'!O$52</f>
        <v>3960</v>
      </c>
    </row>
    <row r="43" spans="1:16" x14ac:dyDescent="0.15">
      <c r="A43" s="176" t="s">
        <v>66</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101</v>
      </c>
      <c r="C45" s="176"/>
      <c r="D45" s="176"/>
      <c r="E45" s="176">
        <f>'実質公債費比率（分子）の構造'!L$49</f>
        <v>43</v>
      </c>
      <c r="F45" s="176"/>
      <c r="G45" s="176"/>
      <c r="H45" s="176">
        <f>'実質公債費比率（分子）の構造'!M$49</f>
        <v>33</v>
      </c>
      <c r="I45" s="176"/>
      <c r="J45" s="176"/>
      <c r="K45" s="176">
        <f>'実質公債費比率（分子）の構造'!N$49</f>
        <v>36</v>
      </c>
      <c r="L45" s="176"/>
      <c r="M45" s="176"/>
      <c r="N45" s="176">
        <f>'実質公債費比率（分子）の構造'!O$49</f>
        <v>37</v>
      </c>
      <c r="O45" s="176"/>
      <c r="P45" s="176"/>
    </row>
    <row r="46" spans="1:16" x14ac:dyDescent="0.15">
      <c r="A46" s="176" t="s">
        <v>69</v>
      </c>
      <c r="B46" s="176">
        <f>'実質公債費比率（分子）の構造'!K$48</f>
        <v>737</v>
      </c>
      <c r="C46" s="176"/>
      <c r="D46" s="176"/>
      <c r="E46" s="176">
        <f>'実質公債費比率（分子）の構造'!L$48</f>
        <v>722</v>
      </c>
      <c r="F46" s="176"/>
      <c r="G46" s="176"/>
      <c r="H46" s="176">
        <f>'実質公債費比率（分子）の構造'!M$48</f>
        <v>636</v>
      </c>
      <c r="I46" s="176"/>
      <c r="J46" s="176"/>
      <c r="K46" s="176">
        <f>'実質公債費比率（分子）の構造'!N$48</f>
        <v>622</v>
      </c>
      <c r="L46" s="176"/>
      <c r="M46" s="176"/>
      <c r="N46" s="176">
        <f>'実質公債費比率（分子）の構造'!O$48</f>
        <v>562</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5057</v>
      </c>
      <c r="C49" s="176"/>
      <c r="D49" s="176"/>
      <c r="E49" s="176">
        <f>'実質公債費比率（分子）の構造'!L$45</f>
        <v>4993</v>
      </c>
      <c r="F49" s="176"/>
      <c r="G49" s="176"/>
      <c r="H49" s="176">
        <f>'実質公債費比率（分子）の構造'!M$45</f>
        <v>5041</v>
      </c>
      <c r="I49" s="176"/>
      <c r="J49" s="176"/>
      <c r="K49" s="176">
        <f>'実質公債費比率（分子）の構造'!N$45</f>
        <v>5182</v>
      </c>
      <c r="L49" s="176"/>
      <c r="M49" s="176"/>
      <c r="N49" s="176">
        <f>'実質公債費比率（分子）の構造'!O$45</f>
        <v>5002</v>
      </c>
      <c r="O49" s="176"/>
      <c r="P49" s="176"/>
    </row>
    <row r="50" spans="1:16" x14ac:dyDescent="0.15">
      <c r="A50" s="176" t="s">
        <v>73</v>
      </c>
      <c r="B50" s="176" t="e">
        <f>NA()</f>
        <v>#N/A</v>
      </c>
      <c r="C50" s="176">
        <f>IF(ISNUMBER('実質公債費比率（分子）の構造'!K$53),'実質公債費比率（分子）の構造'!K$53,NA())</f>
        <v>1706</v>
      </c>
      <c r="D50" s="176" t="e">
        <f>NA()</f>
        <v>#N/A</v>
      </c>
      <c r="E50" s="176" t="e">
        <f>NA()</f>
        <v>#N/A</v>
      </c>
      <c r="F50" s="176">
        <f>IF(ISNUMBER('実質公債費比率（分子）の構造'!L$53),'実質公債費比率（分子）の構造'!L$53,NA())</f>
        <v>1644</v>
      </c>
      <c r="G50" s="176" t="e">
        <f>NA()</f>
        <v>#N/A</v>
      </c>
      <c r="H50" s="176" t="e">
        <f>NA()</f>
        <v>#N/A</v>
      </c>
      <c r="I50" s="176">
        <f>IF(ISNUMBER('実質公債費比率（分子）の構造'!M$53),'実質公債費比率（分子）の構造'!M$53,NA())</f>
        <v>1559</v>
      </c>
      <c r="J50" s="176" t="e">
        <f>NA()</f>
        <v>#N/A</v>
      </c>
      <c r="K50" s="176" t="e">
        <f>NA()</f>
        <v>#N/A</v>
      </c>
      <c r="L50" s="176">
        <f>IF(ISNUMBER('実質公債費比率（分子）の構造'!N$53),'実質公債費比率（分子）の構造'!N$53,NA())</f>
        <v>1732</v>
      </c>
      <c r="M50" s="176" t="e">
        <f>NA()</f>
        <v>#N/A</v>
      </c>
      <c r="N50" s="176" t="e">
        <f>NA()</f>
        <v>#N/A</v>
      </c>
      <c r="O50" s="176">
        <f>IF(ISNUMBER('実質公債費比率（分子）の構造'!O$53),'実質公債費比率（分子）の構造'!O$53,NA())</f>
        <v>1641</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44575</v>
      </c>
      <c r="E56" s="175"/>
      <c r="F56" s="175"/>
      <c r="G56" s="175">
        <f>'将来負担比率（分子）の構造'!J$52</f>
        <v>43963</v>
      </c>
      <c r="H56" s="175"/>
      <c r="I56" s="175"/>
      <c r="J56" s="175">
        <f>'将来負担比率（分子）の構造'!K$52</f>
        <v>43232</v>
      </c>
      <c r="K56" s="175"/>
      <c r="L56" s="175"/>
      <c r="M56" s="175">
        <f>'将来負担比率（分子）の構造'!L$52</f>
        <v>41922</v>
      </c>
      <c r="N56" s="175"/>
      <c r="O56" s="175"/>
      <c r="P56" s="175">
        <f>'将来負担比率（分子）の構造'!M$52</f>
        <v>39495</v>
      </c>
    </row>
    <row r="57" spans="1:16" x14ac:dyDescent="0.15">
      <c r="A57" s="175" t="s">
        <v>44</v>
      </c>
      <c r="B57" s="175"/>
      <c r="C57" s="175"/>
      <c r="D57" s="175">
        <f>'将来負担比率（分子）の構造'!I$51</f>
        <v>1456</v>
      </c>
      <c r="E57" s="175"/>
      <c r="F57" s="175"/>
      <c r="G57" s="175">
        <f>'将来負担比率（分子）の構造'!J$51</f>
        <v>1416</v>
      </c>
      <c r="H57" s="175"/>
      <c r="I57" s="175"/>
      <c r="J57" s="175">
        <f>'将来負担比率（分子）の構造'!K$51</f>
        <v>1300</v>
      </c>
      <c r="K57" s="175"/>
      <c r="L57" s="175"/>
      <c r="M57" s="175">
        <f>'将来負担比率（分子）の構造'!L$51</f>
        <v>1269</v>
      </c>
      <c r="N57" s="175"/>
      <c r="O57" s="175"/>
      <c r="P57" s="175">
        <f>'将来負担比率（分子）の構造'!M$51</f>
        <v>1288</v>
      </c>
    </row>
    <row r="58" spans="1:16" x14ac:dyDescent="0.15">
      <c r="A58" s="175" t="s">
        <v>43</v>
      </c>
      <c r="B58" s="175"/>
      <c r="C58" s="175"/>
      <c r="D58" s="175">
        <f>'将来負担比率（分子）の構造'!I$50</f>
        <v>16300</v>
      </c>
      <c r="E58" s="175"/>
      <c r="F58" s="175"/>
      <c r="G58" s="175">
        <f>'将来負担比率（分子）の構造'!J$50</f>
        <v>15477</v>
      </c>
      <c r="H58" s="175"/>
      <c r="I58" s="175"/>
      <c r="J58" s="175">
        <f>'将来負担比率（分子）の構造'!K$50</f>
        <v>15475</v>
      </c>
      <c r="K58" s="175"/>
      <c r="L58" s="175"/>
      <c r="M58" s="175">
        <f>'将来負担比率（分子）の構造'!L$50</f>
        <v>16626</v>
      </c>
      <c r="N58" s="175"/>
      <c r="O58" s="175"/>
      <c r="P58" s="175">
        <f>'将来負担比率（分子）の構造'!M$50</f>
        <v>16964</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f>'将来負担比率（分子）の構造'!L$46</f>
        <v>158</v>
      </c>
      <c r="L61" s="175"/>
      <c r="M61" s="175"/>
      <c r="N61" s="175">
        <f>'将来負担比率（分子）の構造'!M$46</f>
        <v>69</v>
      </c>
      <c r="O61" s="175"/>
      <c r="P61" s="175"/>
    </row>
    <row r="62" spans="1:16" x14ac:dyDescent="0.15">
      <c r="A62" s="175" t="s">
        <v>37</v>
      </c>
      <c r="B62" s="175">
        <f>'将来負担比率（分子）の構造'!I$45</f>
        <v>2306</v>
      </c>
      <c r="C62" s="175"/>
      <c r="D62" s="175"/>
      <c r="E62" s="175">
        <f>'将来負担比率（分子）の構造'!J$45</f>
        <v>2104</v>
      </c>
      <c r="F62" s="175"/>
      <c r="G62" s="175"/>
      <c r="H62" s="175">
        <f>'将来負担比率（分子）の構造'!K$45</f>
        <v>2092</v>
      </c>
      <c r="I62" s="175"/>
      <c r="J62" s="175"/>
      <c r="K62" s="175">
        <f>'将来負担比率（分子）の構造'!L$45</f>
        <v>1696</v>
      </c>
      <c r="L62" s="175"/>
      <c r="M62" s="175"/>
      <c r="N62" s="175">
        <f>'将来負担比率（分子）の構造'!M$45</f>
        <v>1435</v>
      </c>
      <c r="O62" s="175"/>
      <c r="P62" s="175"/>
    </row>
    <row r="63" spans="1:16" x14ac:dyDescent="0.15">
      <c r="A63" s="175" t="s">
        <v>36</v>
      </c>
      <c r="B63" s="175">
        <f>'将来負担比率（分子）の構造'!I$44</f>
        <v>371</v>
      </c>
      <c r="C63" s="175"/>
      <c r="D63" s="175"/>
      <c r="E63" s="175">
        <f>'将来負担比率（分子）の構造'!J$44</f>
        <v>326</v>
      </c>
      <c r="F63" s="175"/>
      <c r="G63" s="175"/>
      <c r="H63" s="175">
        <f>'将来負担比率（分子）の構造'!K$44</f>
        <v>294</v>
      </c>
      <c r="I63" s="175"/>
      <c r="J63" s="175"/>
      <c r="K63" s="175">
        <f>'将来負担比率（分子）の構造'!L$44</f>
        <v>255</v>
      </c>
      <c r="L63" s="175"/>
      <c r="M63" s="175"/>
      <c r="N63" s="175">
        <f>'将来負担比率（分子）の構造'!M$44</f>
        <v>217</v>
      </c>
      <c r="O63" s="175"/>
      <c r="P63" s="175"/>
    </row>
    <row r="64" spans="1:16" x14ac:dyDescent="0.15">
      <c r="A64" s="175" t="s">
        <v>35</v>
      </c>
      <c r="B64" s="175">
        <f>'将来負担比率（分子）の構造'!I$43</f>
        <v>9574</v>
      </c>
      <c r="C64" s="175"/>
      <c r="D64" s="175"/>
      <c r="E64" s="175">
        <f>'将来負担比率（分子）の構造'!J$43</f>
        <v>9110</v>
      </c>
      <c r="F64" s="175"/>
      <c r="G64" s="175"/>
      <c r="H64" s="175">
        <f>'将来負担比率（分子）の構造'!K$43</f>
        <v>8406</v>
      </c>
      <c r="I64" s="175"/>
      <c r="J64" s="175"/>
      <c r="K64" s="175">
        <f>'将来負担比率（分子）の構造'!L$43</f>
        <v>7685</v>
      </c>
      <c r="L64" s="175"/>
      <c r="M64" s="175"/>
      <c r="N64" s="175">
        <f>'将来負担比率（分子）の構造'!M$43</f>
        <v>6931</v>
      </c>
      <c r="O64" s="175"/>
      <c r="P64" s="175"/>
    </row>
    <row r="65" spans="1:16" x14ac:dyDescent="0.15">
      <c r="A65" s="175" t="s">
        <v>34</v>
      </c>
      <c r="B65" s="175" t="str">
        <f>'将来負担比率（分子）の構造'!I$42</f>
        <v>-</v>
      </c>
      <c r="C65" s="175"/>
      <c r="D65" s="175"/>
      <c r="E65" s="175">
        <f>'将来負担比率（分子）の構造'!J$42</f>
        <v>176</v>
      </c>
      <c r="F65" s="175"/>
      <c r="G65" s="175"/>
      <c r="H65" s="175">
        <f>'将来負担比率（分子）の構造'!K$42</f>
        <v>102</v>
      </c>
      <c r="I65" s="175"/>
      <c r="J65" s="175"/>
      <c r="K65" s="175">
        <f>'将来負担比率（分子）の構造'!L$42</f>
        <v>209</v>
      </c>
      <c r="L65" s="175"/>
      <c r="M65" s="175"/>
      <c r="N65" s="175">
        <f>'将来負担比率（分子）の構造'!M$42</f>
        <v>165</v>
      </c>
      <c r="O65" s="175"/>
      <c r="P65" s="175"/>
    </row>
    <row r="66" spans="1:16" x14ac:dyDescent="0.15">
      <c r="A66" s="175" t="s">
        <v>33</v>
      </c>
      <c r="B66" s="175">
        <f>'将来負担比率（分子）の構造'!I$41</f>
        <v>49492</v>
      </c>
      <c r="C66" s="175"/>
      <c r="D66" s="175"/>
      <c r="E66" s="175">
        <f>'将来負担比率（分子）の構造'!J$41</f>
        <v>49348</v>
      </c>
      <c r="F66" s="175"/>
      <c r="G66" s="175"/>
      <c r="H66" s="175">
        <f>'将来負担比率（分子）の構造'!K$41</f>
        <v>48600</v>
      </c>
      <c r="I66" s="175"/>
      <c r="J66" s="175"/>
      <c r="K66" s="175">
        <f>'将来負担比率（分子）の構造'!L$41</f>
        <v>47779</v>
      </c>
      <c r="L66" s="175"/>
      <c r="M66" s="175"/>
      <c r="N66" s="175">
        <f>'将来負担比率（分子）の構造'!M$41</f>
        <v>45976</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209</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5789</v>
      </c>
      <c r="C72" s="179">
        <f>基金残高に係る経年分析!G55</f>
        <v>6837</v>
      </c>
      <c r="D72" s="179">
        <f>基金残高に係る経年分析!H55</f>
        <v>6357</v>
      </c>
    </row>
    <row r="73" spans="1:16" x14ac:dyDescent="0.15">
      <c r="A73" s="178" t="s">
        <v>80</v>
      </c>
      <c r="B73" s="179">
        <f>基金残高に係る経年分析!F56</f>
        <v>5422</v>
      </c>
      <c r="C73" s="179">
        <f>基金残高に係る経年分析!G56</f>
        <v>5094</v>
      </c>
      <c r="D73" s="179">
        <f>基金残高に係る経年分析!H56</f>
        <v>5099</v>
      </c>
    </row>
    <row r="74" spans="1:16" x14ac:dyDescent="0.15">
      <c r="A74" s="178" t="s">
        <v>81</v>
      </c>
      <c r="B74" s="179">
        <f>基金残高に係る経年分析!F57</f>
        <v>5503</v>
      </c>
      <c r="C74" s="179">
        <f>基金残高に係る経年分析!G57</f>
        <v>5866</v>
      </c>
      <c r="D74" s="179">
        <f>基金残高に係る経年分析!H57</f>
        <v>6288</v>
      </c>
    </row>
  </sheetData>
  <sheetProtection algorithmName="SHA-512" hashValue="ZSxLtIPpZo573eAu2Ouew0kgwrc6jx4oR6pdc2z7VKvo+coKiXvRzjJAYRh5YMK8ANd9uYNwiJbbHHLIxoGH6g==" saltValue="UCTtgfV1g5rE33SgIb+LF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85" zoomScaleNormal="85" workbookViewId="0">
      <selection activeCell="R5" sqref="R5:Y5"/>
    </sheetView>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216</v>
      </c>
      <c r="DI1" s="603"/>
      <c r="DJ1" s="603"/>
      <c r="DK1" s="603"/>
      <c r="DL1" s="603"/>
      <c r="DM1" s="603"/>
      <c r="DN1" s="604"/>
      <c r="DO1" s="214"/>
      <c r="DP1" s="602" t="s">
        <v>217</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219</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220</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221</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222</v>
      </c>
      <c r="S4" s="606"/>
      <c r="T4" s="606"/>
      <c r="U4" s="606"/>
      <c r="V4" s="606"/>
      <c r="W4" s="606"/>
      <c r="X4" s="606"/>
      <c r="Y4" s="607"/>
      <c r="Z4" s="605" t="s">
        <v>223</v>
      </c>
      <c r="AA4" s="606"/>
      <c r="AB4" s="606"/>
      <c r="AC4" s="607"/>
      <c r="AD4" s="605" t="s">
        <v>224</v>
      </c>
      <c r="AE4" s="606"/>
      <c r="AF4" s="606"/>
      <c r="AG4" s="606"/>
      <c r="AH4" s="606"/>
      <c r="AI4" s="606"/>
      <c r="AJ4" s="606"/>
      <c r="AK4" s="607"/>
      <c r="AL4" s="605" t="s">
        <v>223</v>
      </c>
      <c r="AM4" s="606"/>
      <c r="AN4" s="606"/>
      <c r="AO4" s="607"/>
      <c r="AP4" s="608" t="s">
        <v>225</v>
      </c>
      <c r="AQ4" s="608"/>
      <c r="AR4" s="608"/>
      <c r="AS4" s="608"/>
      <c r="AT4" s="608"/>
      <c r="AU4" s="608"/>
      <c r="AV4" s="608"/>
      <c r="AW4" s="608"/>
      <c r="AX4" s="608"/>
      <c r="AY4" s="608"/>
      <c r="AZ4" s="608"/>
      <c r="BA4" s="608"/>
      <c r="BB4" s="608"/>
      <c r="BC4" s="608"/>
      <c r="BD4" s="608"/>
      <c r="BE4" s="608"/>
      <c r="BF4" s="608"/>
      <c r="BG4" s="608" t="s">
        <v>226</v>
      </c>
      <c r="BH4" s="608"/>
      <c r="BI4" s="608"/>
      <c r="BJ4" s="608"/>
      <c r="BK4" s="608"/>
      <c r="BL4" s="608"/>
      <c r="BM4" s="608"/>
      <c r="BN4" s="608"/>
      <c r="BO4" s="608" t="s">
        <v>223</v>
      </c>
      <c r="BP4" s="608"/>
      <c r="BQ4" s="608"/>
      <c r="BR4" s="608"/>
      <c r="BS4" s="608" t="s">
        <v>227</v>
      </c>
      <c r="BT4" s="608"/>
      <c r="BU4" s="608"/>
      <c r="BV4" s="608"/>
      <c r="BW4" s="608"/>
      <c r="BX4" s="608"/>
      <c r="BY4" s="608"/>
      <c r="BZ4" s="608"/>
      <c r="CA4" s="608"/>
      <c r="CB4" s="608"/>
      <c r="CD4" s="605" t="s">
        <v>228</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229</v>
      </c>
      <c r="C5" s="610"/>
      <c r="D5" s="610"/>
      <c r="E5" s="610"/>
      <c r="F5" s="610"/>
      <c r="G5" s="610"/>
      <c r="H5" s="610"/>
      <c r="I5" s="610"/>
      <c r="J5" s="610"/>
      <c r="K5" s="610"/>
      <c r="L5" s="610"/>
      <c r="M5" s="610"/>
      <c r="N5" s="610"/>
      <c r="O5" s="610"/>
      <c r="P5" s="610"/>
      <c r="Q5" s="611"/>
      <c r="R5" s="612">
        <v>13274889</v>
      </c>
      <c r="S5" s="613"/>
      <c r="T5" s="613"/>
      <c r="U5" s="613"/>
      <c r="V5" s="613"/>
      <c r="W5" s="613"/>
      <c r="X5" s="613"/>
      <c r="Y5" s="614"/>
      <c r="Z5" s="615">
        <v>17.5</v>
      </c>
      <c r="AA5" s="615"/>
      <c r="AB5" s="615"/>
      <c r="AC5" s="615"/>
      <c r="AD5" s="616">
        <v>13274889</v>
      </c>
      <c r="AE5" s="616"/>
      <c r="AF5" s="616"/>
      <c r="AG5" s="616"/>
      <c r="AH5" s="616"/>
      <c r="AI5" s="616"/>
      <c r="AJ5" s="616"/>
      <c r="AK5" s="616"/>
      <c r="AL5" s="617">
        <v>42</v>
      </c>
      <c r="AM5" s="618"/>
      <c r="AN5" s="618"/>
      <c r="AO5" s="619"/>
      <c r="AP5" s="609" t="s">
        <v>230</v>
      </c>
      <c r="AQ5" s="610"/>
      <c r="AR5" s="610"/>
      <c r="AS5" s="610"/>
      <c r="AT5" s="610"/>
      <c r="AU5" s="610"/>
      <c r="AV5" s="610"/>
      <c r="AW5" s="610"/>
      <c r="AX5" s="610"/>
      <c r="AY5" s="610"/>
      <c r="AZ5" s="610"/>
      <c r="BA5" s="610"/>
      <c r="BB5" s="610"/>
      <c r="BC5" s="610"/>
      <c r="BD5" s="610"/>
      <c r="BE5" s="610"/>
      <c r="BF5" s="611"/>
      <c r="BG5" s="623">
        <v>13271552</v>
      </c>
      <c r="BH5" s="624"/>
      <c r="BI5" s="624"/>
      <c r="BJ5" s="624"/>
      <c r="BK5" s="624"/>
      <c r="BL5" s="624"/>
      <c r="BM5" s="624"/>
      <c r="BN5" s="625"/>
      <c r="BO5" s="626">
        <v>100</v>
      </c>
      <c r="BP5" s="626"/>
      <c r="BQ5" s="626"/>
      <c r="BR5" s="626"/>
      <c r="BS5" s="627" t="s">
        <v>140</v>
      </c>
      <c r="BT5" s="627"/>
      <c r="BU5" s="627"/>
      <c r="BV5" s="627"/>
      <c r="BW5" s="627"/>
      <c r="BX5" s="627"/>
      <c r="BY5" s="627"/>
      <c r="BZ5" s="627"/>
      <c r="CA5" s="627"/>
      <c r="CB5" s="631"/>
      <c r="CD5" s="605" t="s">
        <v>225</v>
      </c>
      <c r="CE5" s="606"/>
      <c r="CF5" s="606"/>
      <c r="CG5" s="606"/>
      <c r="CH5" s="606"/>
      <c r="CI5" s="606"/>
      <c r="CJ5" s="606"/>
      <c r="CK5" s="606"/>
      <c r="CL5" s="606"/>
      <c r="CM5" s="606"/>
      <c r="CN5" s="606"/>
      <c r="CO5" s="606"/>
      <c r="CP5" s="606"/>
      <c r="CQ5" s="607"/>
      <c r="CR5" s="605" t="s">
        <v>231</v>
      </c>
      <c r="CS5" s="606"/>
      <c r="CT5" s="606"/>
      <c r="CU5" s="606"/>
      <c r="CV5" s="606"/>
      <c r="CW5" s="606"/>
      <c r="CX5" s="606"/>
      <c r="CY5" s="607"/>
      <c r="CZ5" s="605" t="s">
        <v>223</v>
      </c>
      <c r="DA5" s="606"/>
      <c r="DB5" s="606"/>
      <c r="DC5" s="607"/>
      <c r="DD5" s="605" t="s">
        <v>232</v>
      </c>
      <c r="DE5" s="606"/>
      <c r="DF5" s="606"/>
      <c r="DG5" s="606"/>
      <c r="DH5" s="606"/>
      <c r="DI5" s="606"/>
      <c r="DJ5" s="606"/>
      <c r="DK5" s="606"/>
      <c r="DL5" s="606"/>
      <c r="DM5" s="606"/>
      <c r="DN5" s="606"/>
      <c r="DO5" s="606"/>
      <c r="DP5" s="607"/>
      <c r="DQ5" s="605" t="s">
        <v>233</v>
      </c>
      <c r="DR5" s="606"/>
      <c r="DS5" s="606"/>
      <c r="DT5" s="606"/>
      <c r="DU5" s="606"/>
      <c r="DV5" s="606"/>
      <c r="DW5" s="606"/>
      <c r="DX5" s="606"/>
      <c r="DY5" s="606"/>
      <c r="DZ5" s="606"/>
      <c r="EA5" s="606"/>
      <c r="EB5" s="606"/>
      <c r="EC5" s="607"/>
    </row>
    <row r="6" spans="2:143" ht="11.25" customHeight="1" x14ac:dyDescent="0.15">
      <c r="B6" s="620" t="s">
        <v>234</v>
      </c>
      <c r="C6" s="621"/>
      <c r="D6" s="621"/>
      <c r="E6" s="621"/>
      <c r="F6" s="621"/>
      <c r="G6" s="621"/>
      <c r="H6" s="621"/>
      <c r="I6" s="621"/>
      <c r="J6" s="621"/>
      <c r="K6" s="621"/>
      <c r="L6" s="621"/>
      <c r="M6" s="621"/>
      <c r="N6" s="621"/>
      <c r="O6" s="621"/>
      <c r="P6" s="621"/>
      <c r="Q6" s="622"/>
      <c r="R6" s="623">
        <v>318888</v>
      </c>
      <c r="S6" s="624"/>
      <c r="T6" s="624"/>
      <c r="U6" s="624"/>
      <c r="V6" s="624"/>
      <c r="W6" s="624"/>
      <c r="X6" s="624"/>
      <c r="Y6" s="625"/>
      <c r="Z6" s="626">
        <v>0.4</v>
      </c>
      <c r="AA6" s="626"/>
      <c r="AB6" s="626"/>
      <c r="AC6" s="626"/>
      <c r="AD6" s="627">
        <v>318888</v>
      </c>
      <c r="AE6" s="627"/>
      <c r="AF6" s="627"/>
      <c r="AG6" s="627"/>
      <c r="AH6" s="627"/>
      <c r="AI6" s="627"/>
      <c r="AJ6" s="627"/>
      <c r="AK6" s="627"/>
      <c r="AL6" s="628">
        <v>1</v>
      </c>
      <c r="AM6" s="629"/>
      <c r="AN6" s="629"/>
      <c r="AO6" s="630"/>
      <c r="AP6" s="620" t="s">
        <v>235</v>
      </c>
      <c r="AQ6" s="621"/>
      <c r="AR6" s="621"/>
      <c r="AS6" s="621"/>
      <c r="AT6" s="621"/>
      <c r="AU6" s="621"/>
      <c r="AV6" s="621"/>
      <c r="AW6" s="621"/>
      <c r="AX6" s="621"/>
      <c r="AY6" s="621"/>
      <c r="AZ6" s="621"/>
      <c r="BA6" s="621"/>
      <c r="BB6" s="621"/>
      <c r="BC6" s="621"/>
      <c r="BD6" s="621"/>
      <c r="BE6" s="621"/>
      <c r="BF6" s="622"/>
      <c r="BG6" s="623">
        <v>13271552</v>
      </c>
      <c r="BH6" s="624"/>
      <c r="BI6" s="624"/>
      <c r="BJ6" s="624"/>
      <c r="BK6" s="624"/>
      <c r="BL6" s="624"/>
      <c r="BM6" s="624"/>
      <c r="BN6" s="625"/>
      <c r="BO6" s="626">
        <v>100</v>
      </c>
      <c r="BP6" s="626"/>
      <c r="BQ6" s="626"/>
      <c r="BR6" s="626"/>
      <c r="BS6" s="627" t="s">
        <v>140</v>
      </c>
      <c r="BT6" s="627"/>
      <c r="BU6" s="627"/>
      <c r="BV6" s="627"/>
      <c r="BW6" s="627"/>
      <c r="BX6" s="627"/>
      <c r="BY6" s="627"/>
      <c r="BZ6" s="627"/>
      <c r="CA6" s="627"/>
      <c r="CB6" s="631"/>
      <c r="CD6" s="609" t="s">
        <v>236</v>
      </c>
      <c r="CE6" s="610"/>
      <c r="CF6" s="610"/>
      <c r="CG6" s="610"/>
      <c r="CH6" s="610"/>
      <c r="CI6" s="610"/>
      <c r="CJ6" s="610"/>
      <c r="CK6" s="610"/>
      <c r="CL6" s="610"/>
      <c r="CM6" s="610"/>
      <c r="CN6" s="610"/>
      <c r="CO6" s="610"/>
      <c r="CP6" s="610"/>
      <c r="CQ6" s="611"/>
      <c r="CR6" s="623">
        <v>333034</v>
      </c>
      <c r="CS6" s="624"/>
      <c r="CT6" s="624"/>
      <c r="CU6" s="624"/>
      <c r="CV6" s="624"/>
      <c r="CW6" s="624"/>
      <c r="CX6" s="624"/>
      <c r="CY6" s="625"/>
      <c r="CZ6" s="617">
        <v>0.5</v>
      </c>
      <c r="DA6" s="618"/>
      <c r="DB6" s="618"/>
      <c r="DC6" s="634"/>
      <c r="DD6" s="632" t="s">
        <v>140</v>
      </c>
      <c r="DE6" s="624"/>
      <c r="DF6" s="624"/>
      <c r="DG6" s="624"/>
      <c r="DH6" s="624"/>
      <c r="DI6" s="624"/>
      <c r="DJ6" s="624"/>
      <c r="DK6" s="624"/>
      <c r="DL6" s="624"/>
      <c r="DM6" s="624"/>
      <c r="DN6" s="624"/>
      <c r="DO6" s="624"/>
      <c r="DP6" s="625"/>
      <c r="DQ6" s="632">
        <v>333034</v>
      </c>
      <c r="DR6" s="624"/>
      <c r="DS6" s="624"/>
      <c r="DT6" s="624"/>
      <c r="DU6" s="624"/>
      <c r="DV6" s="624"/>
      <c r="DW6" s="624"/>
      <c r="DX6" s="624"/>
      <c r="DY6" s="624"/>
      <c r="DZ6" s="624"/>
      <c r="EA6" s="624"/>
      <c r="EB6" s="624"/>
      <c r="EC6" s="633"/>
    </row>
    <row r="7" spans="2:143" ht="11.25" customHeight="1" x14ac:dyDescent="0.15">
      <c r="B7" s="620" t="s">
        <v>237</v>
      </c>
      <c r="C7" s="621"/>
      <c r="D7" s="621"/>
      <c r="E7" s="621"/>
      <c r="F7" s="621"/>
      <c r="G7" s="621"/>
      <c r="H7" s="621"/>
      <c r="I7" s="621"/>
      <c r="J7" s="621"/>
      <c r="K7" s="621"/>
      <c r="L7" s="621"/>
      <c r="M7" s="621"/>
      <c r="N7" s="621"/>
      <c r="O7" s="621"/>
      <c r="P7" s="621"/>
      <c r="Q7" s="622"/>
      <c r="R7" s="623">
        <v>2239</v>
      </c>
      <c r="S7" s="624"/>
      <c r="T7" s="624"/>
      <c r="U7" s="624"/>
      <c r="V7" s="624"/>
      <c r="W7" s="624"/>
      <c r="X7" s="624"/>
      <c r="Y7" s="625"/>
      <c r="Z7" s="626">
        <v>0</v>
      </c>
      <c r="AA7" s="626"/>
      <c r="AB7" s="626"/>
      <c r="AC7" s="626"/>
      <c r="AD7" s="627">
        <v>2239</v>
      </c>
      <c r="AE7" s="627"/>
      <c r="AF7" s="627"/>
      <c r="AG7" s="627"/>
      <c r="AH7" s="627"/>
      <c r="AI7" s="627"/>
      <c r="AJ7" s="627"/>
      <c r="AK7" s="627"/>
      <c r="AL7" s="628">
        <v>0</v>
      </c>
      <c r="AM7" s="629"/>
      <c r="AN7" s="629"/>
      <c r="AO7" s="630"/>
      <c r="AP7" s="620" t="s">
        <v>238</v>
      </c>
      <c r="AQ7" s="621"/>
      <c r="AR7" s="621"/>
      <c r="AS7" s="621"/>
      <c r="AT7" s="621"/>
      <c r="AU7" s="621"/>
      <c r="AV7" s="621"/>
      <c r="AW7" s="621"/>
      <c r="AX7" s="621"/>
      <c r="AY7" s="621"/>
      <c r="AZ7" s="621"/>
      <c r="BA7" s="621"/>
      <c r="BB7" s="621"/>
      <c r="BC7" s="621"/>
      <c r="BD7" s="621"/>
      <c r="BE7" s="621"/>
      <c r="BF7" s="622"/>
      <c r="BG7" s="623">
        <v>4967102</v>
      </c>
      <c r="BH7" s="624"/>
      <c r="BI7" s="624"/>
      <c r="BJ7" s="624"/>
      <c r="BK7" s="624"/>
      <c r="BL7" s="624"/>
      <c r="BM7" s="624"/>
      <c r="BN7" s="625"/>
      <c r="BO7" s="626">
        <v>37.4</v>
      </c>
      <c r="BP7" s="626"/>
      <c r="BQ7" s="626"/>
      <c r="BR7" s="626"/>
      <c r="BS7" s="627" t="s">
        <v>140</v>
      </c>
      <c r="BT7" s="627"/>
      <c r="BU7" s="627"/>
      <c r="BV7" s="627"/>
      <c r="BW7" s="627"/>
      <c r="BX7" s="627"/>
      <c r="BY7" s="627"/>
      <c r="BZ7" s="627"/>
      <c r="CA7" s="627"/>
      <c r="CB7" s="631"/>
      <c r="CD7" s="620" t="s">
        <v>239</v>
      </c>
      <c r="CE7" s="621"/>
      <c r="CF7" s="621"/>
      <c r="CG7" s="621"/>
      <c r="CH7" s="621"/>
      <c r="CI7" s="621"/>
      <c r="CJ7" s="621"/>
      <c r="CK7" s="621"/>
      <c r="CL7" s="621"/>
      <c r="CM7" s="621"/>
      <c r="CN7" s="621"/>
      <c r="CO7" s="621"/>
      <c r="CP7" s="621"/>
      <c r="CQ7" s="622"/>
      <c r="CR7" s="623">
        <v>7015815</v>
      </c>
      <c r="CS7" s="624"/>
      <c r="CT7" s="624"/>
      <c r="CU7" s="624"/>
      <c r="CV7" s="624"/>
      <c r="CW7" s="624"/>
      <c r="CX7" s="624"/>
      <c r="CY7" s="625"/>
      <c r="CZ7" s="626">
        <v>9.6999999999999993</v>
      </c>
      <c r="DA7" s="626"/>
      <c r="DB7" s="626"/>
      <c r="DC7" s="626"/>
      <c r="DD7" s="632">
        <v>43390</v>
      </c>
      <c r="DE7" s="624"/>
      <c r="DF7" s="624"/>
      <c r="DG7" s="624"/>
      <c r="DH7" s="624"/>
      <c r="DI7" s="624"/>
      <c r="DJ7" s="624"/>
      <c r="DK7" s="624"/>
      <c r="DL7" s="624"/>
      <c r="DM7" s="624"/>
      <c r="DN7" s="624"/>
      <c r="DO7" s="624"/>
      <c r="DP7" s="625"/>
      <c r="DQ7" s="632">
        <v>6066801</v>
      </c>
      <c r="DR7" s="624"/>
      <c r="DS7" s="624"/>
      <c r="DT7" s="624"/>
      <c r="DU7" s="624"/>
      <c r="DV7" s="624"/>
      <c r="DW7" s="624"/>
      <c r="DX7" s="624"/>
      <c r="DY7" s="624"/>
      <c r="DZ7" s="624"/>
      <c r="EA7" s="624"/>
      <c r="EB7" s="624"/>
      <c r="EC7" s="633"/>
    </row>
    <row r="8" spans="2:143" ht="11.25" customHeight="1" x14ac:dyDescent="0.15">
      <c r="B8" s="620" t="s">
        <v>240</v>
      </c>
      <c r="C8" s="621"/>
      <c r="D8" s="621"/>
      <c r="E8" s="621"/>
      <c r="F8" s="621"/>
      <c r="G8" s="621"/>
      <c r="H8" s="621"/>
      <c r="I8" s="621"/>
      <c r="J8" s="621"/>
      <c r="K8" s="621"/>
      <c r="L8" s="621"/>
      <c r="M8" s="621"/>
      <c r="N8" s="621"/>
      <c r="O8" s="621"/>
      <c r="P8" s="621"/>
      <c r="Q8" s="622"/>
      <c r="R8" s="623">
        <v>19740</v>
      </c>
      <c r="S8" s="624"/>
      <c r="T8" s="624"/>
      <c r="U8" s="624"/>
      <c r="V8" s="624"/>
      <c r="W8" s="624"/>
      <c r="X8" s="624"/>
      <c r="Y8" s="625"/>
      <c r="Z8" s="626">
        <v>0</v>
      </c>
      <c r="AA8" s="626"/>
      <c r="AB8" s="626"/>
      <c r="AC8" s="626"/>
      <c r="AD8" s="627">
        <v>19740</v>
      </c>
      <c r="AE8" s="627"/>
      <c r="AF8" s="627"/>
      <c r="AG8" s="627"/>
      <c r="AH8" s="627"/>
      <c r="AI8" s="627"/>
      <c r="AJ8" s="627"/>
      <c r="AK8" s="627"/>
      <c r="AL8" s="628">
        <v>0.1</v>
      </c>
      <c r="AM8" s="629"/>
      <c r="AN8" s="629"/>
      <c r="AO8" s="630"/>
      <c r="AP8" s="620" t="s">
        <v>241</v>
      </c>
      <c r="AQ8" s="621"/>
      <c r="AR8" s="621"/>
      <c r="AS8" s="621"/>
      <c r="AT8" s="621"/>
      <c r="AU8" s="621"/>
      <c r="AV8" s="621"/>
      <c r="AW8" s="621"/>
      <c r="AX8" s="621"/>
      <c r="AY8" s="621"/>
      <c r="AZ8" s="621"/>
      <c r="BA8" s="621"/>
      <c r="BB8" s="621"/>
      <c r="BC8" s="621"/>
      <c r="BD8" s="621"/>
      <c r="BE8" s="621"/>
      <c r="BF8" s="622"/>
      <c r="BG8" s="623">
        <v>176234</v>
      </c>
      <c r="BH8" s="624"/>
      <c r="BI8" s="624"/>
      <c r="BJ8" s="624"/>
      <c r="BK8" s="624"/>
      <c r="BL8" s="624"/>
      <c r="BM8" s="624"/>
      <c r="BN8" s="625"/>
      <c r="BO8" s="626">
        <v>1.3</v>
      </c>
      <c r="BP8" s="626"/>
      <c r="BQ8" s="626"/>
      <c r="BR8" s="626"/>
      <c r="BS8" s="627" t="s">
        <v>131</v>
      </c>
      <c r="BT8" s="627"/>
      <c r="BU8" s="627"/>
      <c r="BV8" s="627"/>
      <c r="BW8" s="627"/>
      <c r="BX8" s="627"/>
      <c r="BY8" s="627"/>
      <c r="BZ8" s="627"/>
      <c r="CA8" s="627"/>
      <c r="CB8" s="631"/>
      <c r="CD8" s="620" t="s">
        <v>242</v>
      </c>
      <c r="CE8" s="621"/>
      <c r="CF8" s="621"/>
      <c r="CG8" s="621"/>
      <c r="CH8" s="621"/>
      <c r="CI8" s="621"/>
      <c r="CJ8" s="621"/>
      <c r="CK8" s="621"/>
      <c r="CL8" s="621"/>
      <c r="CM8" s="621"/>
      <c r="CN8" s="621"/>
      <c r="CO8" s="621"/>
      <c r="CP8" s="621"/>
      <c r="CQ8" s="622"/>
      <c r="CR8" s="623">
        <v>36207754</v>
      </c>
      <c r="CS8" s="624"/>
      <c r="CT8" s="624"/>
      <c r="CU8" s="624"/>
      <c r="CV8" s="624"/>
      <c r="CW8" s="624"/>
      <c r="CX8" s="624"/>
      <c r="CY8" s="625"/>
      <c r="CZ8" s="626">
        <v>50.2</v>
      </c>
      <c r="DA8" s="626"/>
      <c r="DB8" s="626"/>
      <c r="DC8" s="626"/>
      <c r="DD8" s="632">
        <v>756190</v>
      </c>
      <c r="DE8" s="624"/>
      <c r="DF8" s="624"/>
      <c r="DG8" s="624"/>
      <c r="DH8" s="624"/>
      <c r="DI8" s="624"/>
      <c r="DJ8" s="624"/>
      <c r="DK8" s="624"/>
      <c r="DL8" s="624"/>
      <c r="DM8" s="624"/>
      <c r="DN8" s="624"/>
      <c r="DO8" s="624"/>
      <c r="DP8" s="625"/>
      <c r="DQ8" s="632">
        <v>13562763</v>
      </c>
      <c r="DR8" s="624"/>
      <c r="DS8" s="624"/>
      <c r="DT8" s="624"/>
      <c r="DU8" s="624"/>
      <c r="DV8" s="624"/>
      <c r="DW8" s="624"/>
      <c r="DX8" s="624"/>
      <c r="DY8" s="624"/>
      <c r="DZ8" s="624"/>
      <c r="EA8" s="624"/>
      <c r="EB8" s="624"/>
      <c r="EC8" s="633"/>
    </row>
    <row r="9" spans="2:143" ht="11.25" customHeight="1" x14ac:dyDescent="0.15">
      <c r="B9" s="620" t="s">
        <v>243</v>
      </c>
      <c r="C9" s="621"/>
      <c r="D9" s="621"/>
      <c r="E9" s="621"/>
      <c r="F9" s="621"/>
      <c r="G9" s="621"/>
      <c r="H9" s="621"/>
      <c r="I9" s="621"/>
      <c r="J9" s="621"/>
      <c r="K9" s="621"/>
      <c r="L9" s="621"/>
      <c r="M9" s="621"/>
      <c r="N9" s="621"/>
      <c r="O9" s="621"/>
      <c r="P9" s="621"/>
      <c r="Q9" s="622"/>
      <c r="R9" s="623">
        <v>19004</v>
      </c>
      <c r="S9" s="624"/>
      <c r="T9" s="624"/>
      <c r="U9" s="624"/>
      <c r="V9" s="624"/>
      <c r="W9" s="624"/>
      <c r="X9" s="624"/>
      <c r="Y9" s="625"/>
      <c r="Z9" s="626">
        <v>0</v>
      </c>
      <c r="AA9" s="626"/>
      <c r="AB9" s="626"/>
      <c r="AC9" s="626"/>
      <c r="AD9" s="627">
        <v>19004</v>
      </c>
      <c r="AE9" s="627"/>
      <c r="AF9" s="627"/>
      <c r="AG9" s="627"/>
      <c r="AH9" s="627"/>
      <c r="AI9" s="627"/>
      <c r="AJ9" s="627"/>
      <c r="AK9" s="627"/>
      <c r="AL9" s="628">
        <v>0.1</v>
      </c>
      <c r="AM9" s="629"/>
      <c r="AN9" s="629"/>
      <c r="AO9" s="630"/>
      <c r="AP9" s="620" t="s">
        <v>244</v>
      </c>
      <c r="AQ9" s="621"/>
      <c r="AR9" s="621"/>
      <c r="AS9" s="621"/>
      <c r="AT9" s="621"/>
      <c r="AU9" s="621"/>
      <c r="AV9" s="621"/>
      <c r="AW9" s="621"/>
      <c r="AX9" s="621"/>
      <c r="AY9" s="621"/>
      <c r="AZ9" s="621"/>
      <c r="BA9" s="621"/>
      <c r="BB9" s="621"/>
      <c r="BC9" s="621"/>
      <c r="BD9" s="621"/>
      <c r="BE9" s="621"/>
      <c r="BF9" s="622"/>
      <c r="BG9" s="623">
        <v>4229621</v>
      </c>
      <c r="BH9" s="624"/>
      <c r="BI9" s="624"/>
      <c r="BJ9" s="624"/>
      <c r="BK9" s="624"/>
      <c r="BL9" s="624"/>
      <c r="BM9" s="624"/>
      <c r="BN9" s="625"/>
      <c r="BO9" s="626">
        <v>31.9</v>
      </c>
      <c r="BP9" s="626"/>
      <c r="BQ9" s="626"/>
      <c r="BR9" s="626"/>
      <c r="BS9" s="627" t="s">
        <v>131</v>
      </c>
      <c r="BT9" s="627"/>
      <c r="BU9" s="627"/>
      <c r="BV9" s="627"/>
      <c r="BW9" s="627"/>
      <c r="BX9" s="627"/>
      <c r="BY9" s="627"/>
      <c r="BZ9" s="627"/>
      <c r="CA9" s="627"/>
      <c r="CB9" s="631"/>
      <c r="CD9" s="620" t="s">
        <v>245</v>
      </c>
      <c r="CE9" s="621"/>
      <c r="CF9" s="621"/>
      <c r="CG9" s="621"/>
      <c r="CH9" s="621"/>
      <c r="CI9" s="621"/>
      <c r="CJ9" s="621"/>
      <c r="CK9" s="621"/>
      <c r="CL9" s="621"/>
      <c r="CM9" s="621"/>
      <c r="CN9" s="621"/>
      <c r="CO9" s="621"/>
      <c r="CP9" s="621"/>
      <c r="CQ9" s="622"/>
      <c r="CR9" s="623">
        <v>4430143</v>
      </c>
      <c r="CS9" s="624"/>
      <c r="CT9" s="624"/>
      <c r="CU9" s="624"/>
      <c r="CV9" s="624"/>
      <c r="CW9" s="624"/>
      <c r="CX9" s="624"/>
      <c r="CY9" s="625"/>
      <c r="CZ9" s="626">
        <v>6.1</v>
      </c>
      <c r="DA9" s="626"/>
      <c r="DB9" s="626"/>
      <c r="DC9" s="626"/>
      <c r="DD9" s="632">
        <v>33637</v>
      </c>
      <c r="DE9" s="624"/>
      <c r="DF9" s="624"/>
      <c r="DG9" s="624"/>
      <c r="DH9" s="624"/>
      <c r="DI9" s="624"/>
      <c r="DJ9" s="624"/>
      <c r="DK9" s="624"/>
      <c r="DL9" s="624"/>
      <c r="DM9" s="624"/>
      <c r="DN9" s="624"/>
      <c r="DO9" s="624"/>
      <c r="DP9" s="625"/>
      <c r="DQ9" s="632">
        <v>3243785</v>
      </c>
      <c r="DR9" s="624"/>
      <c r="DS9" s="624"/>
      <c r="DT9" s="624"/>
      <c r="DU9" s="624"/>
      <c r="DV9" s="624"/>
      <c r="DW9" s="624"/>
      <c r="DX9" s="624"/>
      <c r="DY9" s="624"/>
      <c r="DZ9" s="624"/>
      <c r="EA9" s="624"/>
      <c r="EB9" s="624"/>
      <c r="EC9" s="633"/>
    </row>
    <row r="10" spans="2:143" ht="11.25" customHeight="1" x14ac:dyDescent="0.15">
      <c r="B10" s="620" t="s">
        <v>246</v>
      </c>
      <c r="C10" s="621"/>
      <c r="D10" s="621"/>
      <c r="E10" s="621"/>
      <c r="F10" s="621"/>
      <c r="G10" s="621"/>
      <c r="H10" s="621"/>
      <c r="I10" s="621"/>
      <c r="J10" s="621"/>
      <c r="K10" s="621"/>
      <c r="L10" s="621"/>
      <c r="M10" s="621"/>
      <c r="N10" s="621"/>
      <c r="O10" s="621"/>
      <c r="P10" s="621"/>
      <c r="Q10" s="622"/>
      <c r="R10" s="623" t="s">
        <v>247</v>
      </c>
      <c r="S10" s="624"/>
      <c r="T10" s="624"/>
      <c r="U10" s="624"/>
      <c r="V10" s="624"/>
      <c r="W10" s="624"/>
      <c r="X10" s="624"/>
      <c r="Y10" s="625"/>
      <c r="Z10" s="626" t="s">
        <v>247</v>
      </c>
      <c r="AA10" s="626"/>
      <c r="AB10" s="626"/>
      <c r="AC10" s="626"/>
      <c r="AD10" s="627" t="s">
        <v>247</v>
      </c>
      <c r="AE10" s="627"/>
      <c r="AF10" s="627"/>
      <c r="AG10" s="627"/>
      <c r="AH10" s="627"/>
      <c r="AI10" s="627"/>
      <c r="AJ10" s="627"/>
      <c r="AK10" s="627"/>
      <c r="AL10" s="628" t="s">
        <v>247</v>
      </c>
      <c r="AM10" s="629"/>
      <c r="AN10" s="629"/>
      <c r="AO10" s="630"/>
      <c r="AP10" s="620" t="s">
        <v>248</v>
      </c>
      <c r="AQ10" s="621"/>
      <c r="AR10" s="621"/>
      <c r="AS10" s="621"/>
      <c r="AT10" s="621"/>
      <c r="AU10" s="621"/>
      <c r="AV10" s="621"/>
      <c r="AW10" s="621"/>
      <c r="AX10" s="621"/>
      <c r="AY10" s="621"/>
      <c r="AZ10" s="621"/>
      <c r="BA10" s="621"/>
      <c r="BB10" s="621"/>
      <c r="BC10" s="621"/>
      <c r="BD10" s="621"/>
      <c r="BE10" s="621"/>
      <c r="BF10" s="622"/>
      <c r="BG10" s="623">
        <v>232888</v>
      </c>
      <c r="BH10" s="624"/>
      <c r="BI10" s="624"/>
      <c r="BJ10" s="624"/>
      <c r="BK10" s="624"/>
      <c r="BL10" s="624"/>
      <c r="BM10" s="624"/>
      <c r="BN10" s="625"/>
      <c r="BO10" s="626">
        <v>1.8</v>
      </c>
      <c r="BP10" s="626"/>
      <c r="BQ10" s="626"/>
      <c r="BR10" s="626"/>
      <c r="BS10" s="627" t="s">
        <v>247</v>
      </c>
      <c r="BT10" s="627"/>
      <c r="BU10" s="627"/>
      <c r="BV10" s="627"/>
      <c r="BW10" s="627"/>
      <c r="BX10" s="627"/>
      <c r="BY10" s="627"/>
      <c r="BZ10" s="627"/>
      <c r="CA10" s="627"/>
      <c r="CB10" s="631"/>
      <c r="CD10" s="620" t="s">
        <v>249</v>
      </c>
      <c r="CE10" s="621"/>
      <c r="CF10" s="621"/>
      <c r="CG10" s="621"/>
      <c r="CH10" s="621"/>
      <c r="CI10" s="621"/>
      <c r="CJ10" s="621"/>
      <c r="CK10" s="621"/>
      <c r="CL10" s="621"/>
      <c r="CM10" s="621"/>
      <c r="CN10" s="621"/>
      <c r="CO10" s="621"/>
      <c r="CP10" s="621"/>
      <c r="CQ10" s="622"/>
      <c r="CR10" s="623">
        <v>185852</v>
      </c>
      <c r="CS10" s="624"/>
      <c r="CT10" s="624"/>
      <c r="CU10" s="624"/>
      <c r="CV10" s="624"/>
      <c r="CW10" s="624"/>
      <c r="CX10" s="624"/>
      <c r="CY10" s="625"/>
      <c r="CZ10" s="626">
        <v>0.3</v>
      </c>
      <c r="DA10" s="626"/>
      <c r="DB10" s="626"/>
      <c r="DC10" s="626"/>
      <c r="DD10" s="632" t="s">
        <v>140</v>
      </c>
      <c r="DE10" s="624"/>
      <c r="DF10" s="624"/>
      <c r="DG10" s="624"/>
      <c r="DH10" s="624"/>
      <c r="DI10" s="624"/>
      <c r="DJ10" s="624"/>
      <c r="DK10" s="624"/>
      <c r="DL10" s="624"/>
      <c r="DM10" s="624"/>
      <c r="DN10" s="624"/>
      <c r="DO10" s="624"/>
      <c r="DP10" s="625"/>
      <c r="DQ10" s="632">
        <v>80314</v>
      </c>
      <c r="DR10" s="624"/>
      <c r="DS10" s="624"/>
      <c r="DT10" s="624"/>
      <c r="DU10" s="624"/>
      <c r="DV10" s="624"/>
      <c r="DW10" s="624"/>
      <c r="DX10" s="624"/>
      <c r="DY10" s="624"/>
      <c r="DZ10" s="624"/>
      <c r="EA10" s="624"/>
      <c r="EB10" s="624"/>
      <c r="EC10" s="633"/>
    </row>
    <row r="11" spans="2:143" ht="11.25" customHeight="1" x14ac:dyDescent="0.15">
      <c r="B11" s="620" t="s">
        <v>250</v>
      </c>
      <c r="C11" s="621"/>
      <c r="D11" s="621"/>
      <c r="E11" s="621"/>
      <c r="F11" s="621"/>
      <c r="G11" s="621"/>
      <c r="H11" s="621"/>
      <c r="I11" s="621"/>
      <c r="J11" s="621"/>
      <c r="K11" s="621"/>
      <c r="L11" s="621"/>
      <c r="M11" s="621"/>
      <c r="N11" s="621"/>
      <c r="O11" s="621"/>
      <c r="P11" s="621"/>
      <c r="Q11" s="622"/>
      <c r="R11" s="623">
        <v>2737656</v>
      </c>
      <c r="S11" s="624"/>
      <c r="T11" s="624"/>
      <c r="U11" s="624"/>
      <c r="V11" s="624"/>
      <c r="W11" s="624"/>
      <c r="X11" s="624"/>
      <c r="Y11" s="625"/>
      <c r="Z11" s="628">
        <v>3.6</v>
      </c>
      <c r="AA11" s="629"/>
      <c r="AB11" s="629"/>
      <c r="AC11" s="635"/>
      <c r="AD11" s="632">
        <v>2737656</v>
      </c>
      <c r="AE11" s="624"/>
      <c r="AF11" s="624"/>
      <c r="AG11" s="624"/>
      <c r="AH11" s="624"/>
      <c r="AI11" s="624"/>
      <c r="AJ11" s="624"/>
      <c r="AK11" s="625"/>
      <c r="AL11" s="628">
        <v>8.6999999999999993</v>
      </c>
      <c r="AM11" s="629"/>
      <c r="AN11" s="629"/>
      <c r="AO11" s="630"/>
      <c r="AP11" s="620" t="s">
        <v>251</v>
      </c>
      <c r="AQ11" s="621"/>
      <c r="AR11" s="621"/>
      <c r="AS11" s="621"/>
      <c r="AT11" s="621"/>
      <c r="AU11" s="621"/>
      <c r="AV11" s="621"/>
      <c r="AW11" s="621"/>
      <c r="AX11" s="621"/>
      <c r="AY11" s="621"/>
      <c r="AZ11" s="621"/>
      <c r="BA11" s="621"/>
      <c r="BB11" s="621"/>
      <c r="BC11" s="621"/>
      <c r="BD11" s="621"/>
      <c r="BE11" s="621"/>
      <c r="BF11" s="622"/>
      <c r="BG11" s="623">
        <v>328359</v>
      </c>
      <c r="BH11" s="624"/>
      <c r="BI11" s="624"/>
      <c r="BJ11" s="624"/>
      <c r="BK11" s="624"/>
      <c r="BL11" s="624"/>
      <c r="BM11" s="624"/>
      <c r="BN11" s="625"/>
      <c r="BO11" s="626">
        <v>2.5</v>
      </c>
      <c r="BP11" s="626"/>
      <c r="BQ11" s="626"/>
      <c r="BR11" s="626"/>
      <c r="BS11" s="627" t="s">
        <v>131</v>
      </c>
      <c r="BT11" s="627"/>
      <c r="BU11" s="627"/>
      <c r="BV11" s="627"/>
      <c r="BW11" s="627"/>
      <c r="BX11" s="627"/>
      <c r="BY11" s="627"/>
      <c r="BZ11" s="627"/>
      <c r="CA11" s="627"/>
      <c r="CB11" s="631"/>
      <c r="CD11" s="620" t="s">
        <v>252</v>
      </c>
      <c r="CE11" s="621"/>
      <c r="CF11" s="621"/>
      <c r="CG11" s="621"/>
      <c r="CH11" s="621"/>
      <c r="CI11" s="621"/>
      <c r="CJ11" s="621"/>
      <c r="CK11" s="621"/>
      <c r="CL11" s="621"/>
      <c r="CM11" s="621"/>
      <c r="CN11" s="621"/>
      <c r="CO11" s="621"/>
      <c r="CP11" s="621"/>
      <c r="CQ11" s="622"/>
      <c r="CR11" s="623">
        <v>1316007</v>
      </c>
      <c r="CS11" s="624"/>
      <c r="CT11" s="624"/>
      <c r="CU11" s="624"/>
      <c r="CV11" s="624"/>
      <c r="CW11" s="624"/>
      <c r="CX11" s="624"/>
      <c r="CY11" s="625"/>
      <c r="CZ11" s="626">
        <v>1.8</v>
      </c>
      <c r="DA11" s="626"/>
      <c r="DB11" s="626"/>
      <c r="DC11" s="626"/>
      <c r="DD11" s="632">
        <v>477536</v>
      </c>
      <c r="DE11" s="624"/>
      <c r="DF11" s="624"/>
      <c r="DG11" s="624"/>
      <c r="DH11" s="624"/>
      <c r="DI11" s="624"/>
      <c r="DJ11" s="624"/>
      <c r="DK11" s="624"/>
      <c r="DL11" s="624"/>
      <c r="DM11" s="624"/>
      <c r="DN11" s="624"/>
      <c r="DO11" s="624"/>
      <c r="DP11" s="625"/>
      <c r="DQ11" s="632">
        <v>793056</v>
      </c>
      <c r="DR11" s="624"/>
      <c r="DS11" s="624"/>
      <c r="DT11" s="624"/>
      <c r="DU11" s="624"/>
      <c r="DV11" s="624"/>
      <c r="DW11" s="624"/>
      <c r="DX11" s="624"/>
      <c r="DY11" s="624"/>
      <c r="DZ11" s="624"/>
      <c r="EA11" s="624"/>
      <c r="EB11" s="624"/>
      <c r="EC11" s="633"/>
    </row>
    <row r="12" spans="2:143" ht="11.25" customHeight="1" x14ac:dyDescent="0.15">
      <c r="B12" s="620" t="s">
        <v>253</v>
      </c>
      <c r="C12" s="621"/>
      <c r="D12" s="621"/>
      <c r="E12" s="621"/>
      <c r="F12" s="621"/>
      <c r="G12" s="621"/>
      <c r="H12" s="621"/>
      <c r="I12" s="621"/>
      <c r="J12" s="621"/>
      <c r="K12" s="621"/>
      <c r="L12" s="621"/>
      <c r="M12" s="621"/>
      <c r="N12" s="621"/>
      <c r="O12" s="621"/>
      <c r="P12" s="621"/>
      <c r="Q12" s="622"/>
      <c r="R12" s="623">
        <v>32376</v>
      </c>
      <c r="S12" s="624"/>
      <c r="T12" s="624"/>
      <c r="U12" s="624"/>
      <c r="V12" s="624"/>
      <c r="W12" s="624"/>
      <c r="X12" s="624"/>
      <c r="Y12" s="625"/>
      <c r="Z12" s="626">
        <v>0</v>
      </c>
      <c r="AA12" s="626"/>
      <c r="AB12" s="626"/>
      <c r="AC12" s="626"/>
      <c r="AD12" s="627">
        <v>32376</v>
      </c>
      <c r="AE12" s="627"/>
      <c r="AF12" s="627"/>
      <c r="AG12" s="627"/>
      <c r="AH12" s="627"/>
      <c r="AI12" s="627"/>
      <c r="AJ12" s="627"/>
      <c r="AK12" s="627"/>
      <c r="AL12" s="628">
        <v>0.1</v>
      </c>
      <c r="AM12" s="629"/>
      <c r="AN12" s="629"/>
      <c r="AO12" s="630"/>
      <c r="AP12" s="620" t="s">
        <v>254</v>
      </c>
      <c r="AQ12" s="621"/>
      <c r="AR12" s="621"/>
      <c r="AS12" s="621"/>
      <c r="AT12" s="621"/>
      <c r="AU12" s="621"/>
      <c r="AV12" s="621"/>
      <c r="AW12" s="621"/>
      <c r="AX12" s="621"/>
      <c r="AY12" s="621"/>
      <c r="AZ12" s="621"/>
      <c r="BA12" s="621"/>
      <c r="BB12" s="621"/>
      <c r="BC12" s="621"/>
      <c r="BD12" s="621"/>
      <c r="BE12" s="621"/>
      <c r="BF12" s="622"/>
      <c r="BG12" s="623">
        <v>7268256</v>
      </c>
      <c r="BH12" s="624"/>
      <c r="BI12" s="624"/>
      <c r="BJ12" s="624"/>
      <c r="BK12" s="624"/>
      <c r="BL12" s="624"/>
      <c r="BM12" s="624"/>
      <c r="BN12" s="625"/>
      <c r="BO12" s="626">
        <v>54.8</v>
      </c>
      <c r="BP12" s="626"/>
      <c r="BQ12" s="626"/>
      <c r="BR12" s="626"/>
      <c r="BS12" s="627" t="s">
        <v>247</v>
      </c>
      <c r="BT12" s="627"/>
      <c r="BU12" s="627"/>
      <c r="BV12" s="627"/>
      <c r="BW12" s="627"/>
      <c r="BX12" s="627"/>
      <c r="BY12" s="627"/>
      <c r="BZ12" s="627"/>
      <c r="CA12" s="627"/>
      <c r="CB12" s="631"/>
      <c r="CD12" s="620" t="s">
        <v>255</v>
      </c>
      <c r="CE12" s="621"/>
      <c r="CF12" s="621"/>
      <c r="CG12" s="621"/>
      <c r="CH12" s="621"/>
      <c r="CI12" s="621"/>
      <c r="CJ12" s="621"/>
      <c r="CK12" s="621"/>
      <c r="CL12" s="621"/>
      <c r="CM12" s="621"/>
      <c r="CN12" s="621"/>
      <c r="CO12" s="621"/>
      <c r="CP12" s="621"/>
      <c r="CQ12" s="622"/>
      <c r="CR12" s="623">
        <v>1920395</v>
      </c>
      <c r="CS12" s="624"/>
      <c r="CT12" s="624"/>
      <c r="CU12" s="624"/>
      <c r="CV12" s="624"/>
      <c r="CW12" s="624"/>
      <c r="CX12" s="624"/>
      <c r="CY12" s="625"/>
      <c r="CZ12" s="626">
        <v>2.7</v>
      </c>
      <c r="DA12" s="626"/>
      <c r="DB12" s="626"/>
      <c r="DC12" s="626"/>
      <c r="DD12" s="632">
        <v>212176</v>
      </c>
      <c r="DE12" s="624"/>
      <c r="DF12" s="624"/>
      <c r="DG12" s="624"/>
      <c r="DH12" s="624"/>
      <c r="DI12" s="624"/>
      <c r="DJ12" s="624"/>
      <c r="DK12" s="624"/>
      <c r="DL12" s="624"/>
      <c r="DM12" s="624"/>
      <c r="DN12" s="624"/>
      <c r="DO12" s="624"/>
      <c r="DP12" s="625"/>
      <c r="DQ12" s="632">
        <v>1224232</v>
      </c>
      <c r="DR12" s="624"/>
      <c r="DS12" s="624"/>
      <c r="DT12" s="624"/>
      <c r="DU12" s="624"/>
      <c r="DV12" s="624"/>
      <c r="DW12" s="624"/>
      <c r="DX12" s="624"/>
      <c r="DY12" s="624"/>
      <c r="DZ12" s="624"/>
      <c r="EA12" s="624"/>
      <c r="EB12" s="624"/>
      <c r="EC12" s="633"/>
    </row>
    <row r="13" spans="2:143" ht="11.25" customHeight="1" x14ac:dyDescent="0.15">
      <c r="B13" s="620" t="s">
        <v>256</v>
      </c>
      <c r="C13" s="621"/>
      <c r="D13" s="621"/>
      <c r="E13" s="621"/>
      <c r="F13" s="621"/>
      <c r="G13" s="621"/>
      <c r="H13" s="621"/>
      <c r="I13" s="621"/>
      <c r="J13" s="621"/>
      <c r="K13" s="621"/>
      <c r="L13" s="621"/>
      <c r="M13" s="621"/>
      <c r="N13" s="621"/>
      <c r="O13" s="621"/>
      <c r="P13" s="621"/>
      <c r="Q13" s="622"/>
      <c r="R13" s="623" t="s">
        <v>140</v>
      </c>
      <c r="S13" s="624"/>
      <c r="T13" s="624"/>
      <c r="U13" s="624"/>
      <c r="V13" s="624"/>
      <c r="W13" s="624"/>
      <c r="X13" s="624"/>
      <c r="Y13" s="625"/>
      <c r="Z13" s="626" t="s">
        <v>247</v>
      </c>
      <c r="AA13" s="626"/>
      <c r="AB13" s="626"/>
      <c r="AC13" s="626"/>
      <c r="AD13" s="627" t="s">
        <v>131</v>
      </c>
      <c r="AE13" s="627"/>
      <c r="AF13" s="627"/>
      <c r="AG13" s="627"/>
      <c r="AH13" s="627"/>
      <c r="AI13" s="627"/>
      <c r="AJ13" s="627"/>
      <c r="AK13" s="627"/>
      <c r="AL13" s="628" t="s">
        <v>247</v>
      </c>
      <c r="AM13" s="629"/>
      <c r="AN13" s="629"/>
      <c r="AO13" s="630"/>
      <c r="AP13" s="620" t="s">
        <v>257</v>
      </c>
      <c r="AQ13" s="621"/>
      <c r="AR13" s="621"/>
      <c r="AS13" s="621"/>
      <c r="AT13" s="621"/>
      <c r="AU13" s="621"/>
      <c r="AV13" s="621"/>
      <c r="AW13" s="621"/>
      <c r="AX13" s="621"/>
      <c r="AY13" s="621"/>
      <c r="AZ13" s="621"/>
      <c r="BA13" s="621"/>
      <c r="BB13" s="621"/>
      <c r="BC13" s="621"/>
      <c r="BD13" s="621"/>
      <c r="BE13" s="621"/>
      <c r="BF13" s="622"/>
      <c r="BG13" s="623">
        <v>6994997</v>
      </c>
      <c r="BH13" s="624"/>
      <c r="BI13" s="624"/>
      <c r="BJ13" s="624"/>
      <c r="BK13" s="624"/>
      <c r="BL13" s="624"/>
      <c r="BM13" s="624"/>
      <c r="BN13" s="625"/>
      <c r="BO13" s="626">
        <v>52.7</v>
      </c>
      <c r="BP13" s="626"/>
      <c r="BQ13" s="626"/>
      <c r="BR13" s="626"/>
      <c r="BS13" s="627" t="s">
        <v>140</v>
      </c>
      <c r="BT13" s="627"/>
      <c r="BU13" s="627"/>
      <c r="BV13" s="627"/>
      <c r="BW13" s="627"/>
      <c r="BX13" s="627"/>
      <c r="BY13" s="627"/>
      <c r="BZ13" s="627"/>
      <c r="CA13" s="627"/>
      <c r="CB13" s="631"/>
      <c r="CD13" s="620" t="s">
        <v>258</v>
      </c>
      <c r="CE13" s="621"/>
      <c r="CF13" s="621"/>
      <c r="CG13" s="621"/>
      <c r="CH13" s="621"/>
      <c r="CI13" s="621"/>
      <c r="CJ13" s="621"/>
      <c r="CK13" s="621"/>
      <c r="CL13" s="621"/>
      <c r="CM13" s="621"/>
      <c r="CN13" s="621"/>
      <c r="CO13" s="621"/>
      <c r="CP13" s="621"/>
      <c r="CQ13" s="622"/>
      <c r="CR13" s="623">
        <v>5805843</v>
      </c>
      <c r="CS13" s="624"/>
      <c r="CT13" s="624"/>
      <c r="CU13" s="624"/>
      <c r="CV13" s="624"/>
      <c r="CW13" s="624"/>
      <c r="CX13" s="624"/>
      <c r="CY13" s="625"/>
      <c r="CZ13" s="626">
        <v>8.1</v>
      </c>
      <c r="DA13" s="626"/>
      <c r="DB13" s="626"/>
      <c r="DC13" s="626"/>
      <c r="DD13" s="632">
        <v>3393127</v>
      </c>
      <c r="DE13" s="624"/>
      <c r="DF13" s="624"/>
      <c r="DG13" s="624"/>
      <c r="DH13" s="624"/>
      <c r="DI13" s="624"/>
      <c r="DJ13" s="624"/>
      <c r="DK13" s="624"/>
      <c r="DL13" s="624"/>
      <c r="DM13" s="624"/>
      <c r="DN13" s="624"/>
      <c r="DO13" s="624"/>
      <c r="DP13" s="625"/>
      <c r="DQ13" s="632">
        <v>2613830</v>
      </c>
      <c r="DR13" s="624"/>
      <c r="DS13" s="624"/>
      <c r="DT13" s="624"/>
      <c r="DU13" s="624"/>
      <c r="DV13" s="624"/>
      <c r="DW13" s="624"/>
      <c r="DX13" s="624"/>
      <c r="DY13" s="624"/>
      <c r="DZ13" s="624"/>
      <c r="EA13" s="624"/>
      <c r="EB13" s="624"/>
      <c r="EC13" s="633"/>
    </row>
    <row r="14" spans="2:143" ht="11.25" customHeight="1" x14ac:dyDescent="0.15">
      <c r="B14" s="620" t="s">
        <v>259</v>
      </c>
      <c r="C14" s="621"/>
      <c r="D14" s="621"/>
      <c r="E14" s="621"/>
      <c r="F14" s="621"/>
      <c r="G14" s="621"/>
      <c r="H14" s="621"/>
      <c r="I14" s="621"/>
      <c r="J14" s="621"/>
      <c r="K14" s="621"/>
      <c r="L14" s="621"/>
      <c r="M14" s="621"/>
      <c r="N14" s="621"/>
      <c r="O14" s="621"/>
      <c r="P14" s="621"/>
      <c r="Q14" s="622"/>
      <c r="R14" s="623">
        <v>276</v>
      </c>
      <c r="S14" s="624"/>
      <c r="T14" s="624"/>
      <c r="U14" s="624"/>
      <c r="V14" s="624"/>
      <c r="W14" s="624"/>
      <c r="X14" s="624"/>
      <c r="Y14" s="625"/>
      <c r="Z14" s="626">
        <v>0</v>
      </c>
      <c r="AA14" s="626"/>
      <c r="AB14" s="626"/>
      <c r="AC14" s="626"/>
      <c r="AD14" s="627">
        <v>276</v>
      </c>
      <c r="AE14" s="627"/>
      <c r="AF14" s="627"/>
      <c r="AG14" s="627"/>
      <c r="AH14" s="627"/>
      <c r="AI14" s="627"/>
      <c r="AJ14" s="627"/>
      <c r="AK14" s="627"/>
      <c r="AL14" s="628">
        <v>0</v>
      </c>
      <c r="AM14" s="629"/>
      <c r="AN14" s="629"/>
      <c r="AO14" s="630"/>
      <c r="AP14" s="620" t="s">
        <v>260</v>
      </c>
      <c r="AQ14" s="621"/>
      <c r="AR14" s="621"/>
      <c r="AS14" s="621"/>
      <c r="AT14" s="621"/>
      <c r="AU14" s="621"/>
      <c r="AV14" s="621"/>
      <c r="AW14" s="621"/>
      <c r="AX14" s="621"/>
      <c r="AY14" s="621"/>
      <c r="AZ14" s="621"/>
      <c r="BA14" s="621"/>
      <c r="BB14" s="621"/>
      <c r="BC14" s="621"/>
      <c r="BD14" s="621"/>
      <c r="BE14" s="621"/>
      <c r="BF14" s="622"/>
      <c r="BG14" s="623">
        <v>521248</v>
      </c>
      <c r="BH14" s="624"/>
      <c r="BI14" s="624"/>
      <c r="BJ14" s="624"/>
      <c r="BK14" s="624"/>
      <c r="BL14" s="624"/>
      <c r="BM14" s="624"/>
      <c r="BN14" s="625"/>
      <c r="BO14" s="626">
        <v>3.9</v>
      </c>
      <c r="BP14" s="626"/>
      <c r="BQ14" s="626"/>
      <c r="BR14" s="626"/>
      <c r="BS14" s="627" t="s">
        <v>140</v>
      </c>
      <c r="BT14" s="627"/>
      <c r="BU14" s="627"/>
      <c r="BV14" s="627"/>
      <c r="BW14" s="627"/>
      <c r="BX14" s="627"/>
      <c r="BY14" s="627"/>
      <c r="BZ14" s="627"/>
      <c r="CA14" s="627"/>
      <c r="CB14" s="631"/>
      <c r="CD14" s="620" t="s">
        <v>261</v>
      </c>
      <c r="CE14" s="621"/>
      <c r="CF14" s="621"/>
      <c r="CG14" s="621"/>
      <c r="CH14" s="621"/>
      <c r="CI14" s="621"/>
      <c r="CJ14" s="621"/>
      <c r="CK14" s="621"/>
      <c r="CL14" s="621"/>
      <c r="CM14" s="621"/>
      <c r="CN14" s="621"/>
      <c r="CO14" s="621"/>
      <c r="CP14" s="621"/>
      <c r="CQ14" s="622"/>
      <c r="CR14" s="623">
        <v>1332346</v>
      </c>
      <c r="CS14" s="624"/>
      <c r="CT14" s="624"/>
      <c r="CU14" s="624"/>
      <c r="CV14" s="624"/>
      <c r="CW14" s="624"/>
      <c r="CX14" s="624"/>
      <c r="CY14" s="625"/>
      <c r="CZ14" s="626">
        <v>1.8</v>
      </c>
      <c r="DA14" s="626"/>
      <c r="DB14" s="626"/>
      <c r="DC14" s="626"/>
      <c r="DD14" s="632">
        <v>117012</v>
      </c>
      <c r="DE14" s="624"/>
      <c r="DF14" s="624"/>
      <c r="DG14" s="624"/>
      <c r="DH14" s="624"/>
      <c r="DI14" s="624"/>
      <c r="DJ14" s="624"/>
      <c r="DK14" s="624"/>
      <c r="DL14" s="624"/>
      <c r="DM14" s="624"/>
      <c r="DN14" s="624"/>
      <c r="DO14" s="624"/>
      <c r="DP14" s="625"/>
      <c r="DQ14" s="632">
        <v>1242999</v>
      </c>
      <c r="DR14" s="624"/>
      <c r="DS14" s="624"/>
      <c r="DT14" s="624"/>
      <c r="DU14" s="624"/>
      <c r="DV14" s="624"/>
      <c r="DW14" s="624"/>
      <c r="DX14" s="624"/>
      <c r="DY14" s="624"/>
      <c r="DZ14" s="624"/>
      <c r="EA14" s="624"/>
      <c r="EB14" s="624"/>
      <c r="EC14" s="633"/>
    </row>
    <row r="15" spans="2:143" ht="11.25" customHeight="1" x14ac:dyDescent="0.15">
      <c r="B15" s="620" t="s">
        <v>262</v>
      </c>
      <c r="C15" s="621"/>
      <c r="D15" s="621"/>
      <c r="E15" s="621"/>
      <c r="F15" s="621"/>
      <c r="G15" s="621"/>
      <c r="H15" s="621"/>
      <c r="I15" s="621"/>
      <c r="J15" s="621"/>
      <c r="K15" s="621"/>
      <c r="L15" s="621"/>
      <c r="M15" s="621"/>
      <c r="N15" s="621"/>
      <c r="O15" s="621"/>
      <c r="P15" s="621"/>
      <c r="Q15" s="622"/>
      <c r="R15" s="623" t="s">
        <v>140</v>
      </c>
      <c r="S15" s="624"/>
      <c r="T15" s="624"/>
      <c r="U15" s="624"/>
      <c r="V15" s="624"/>
      <c r="W15" s="624"/>
      <c r="X15" s="624"/>
      <c r="Y15" s="625"/>
      <c r="Z15" s="626" t="s">
        <v>131</v>
      </c>
      <c r="AA15" s="626"/>
      <c r="AB15" s="626"/>
      <c r="AC15" s="626"/>
      <c r="AD15" s="627" t="s">
        <v>140</v>
      </c>
      <c r="AE15" s="627"/>
      <c r="AF15" s="627"/>
      <c r="AG15" s="627"/>
      <c r="AH15" s="627"/>
      <c r="AI15" s="627"/>
      <c r="AJ15" s="627"/>
      <c r="AK15" s="627"/>
      <c r="AL15" s="628" t="s">
        <v>247</v>
      </c>
      <c r="AM15" s="629"/>
      <c r="AN15" s="629"/>
      <c r="AO15" s="630"/>
      <c r="AP15" s="620" t="s">
        <v>263</v>
      </c>
      <c r="AQ15" s="621"/>
      <c r="AR15" s="621"/>
      <c r="AS15" s="621"/>
      <c r="AT15" s="621"/>
      <c r="AU15" s="621"/>
      <c r="AV15" s="621"/>
      <c r="AW15" s="621"/>
      <c r="AX15" s="621"/>
      <c r="AY15" s="621"/>
      <c r="AZ15" s="621"/>
      <c r="BA15" s="621"/>
      <c r="BB15" s="621"/>
      <c r="BC15" s="621"/>
      <c r="BD15" s="621"/>
      <c r="BE15" s="621"/>
      <c r="BF15" s="622"/>
      <c r="BG15" s="623">
        <v>514946</v>
      </c>
      <c r="BH15" s="624"/>
      <c r="BI15" s="624"/>
      <c r="BJ15" s="624"/>
      <c r="BK15" s="624"/>
      <c r="BL15" s="624"/>
      <c r="BM15" s="624"/>
      <c r="BN15" s="625"/>
      <c r="BO15" s="626">
        <v>3.9</v>
      </c>
      <c r="BP15" s="626"/>
      <c r="BQ15" s="626"/>
      <c r="BR15" s="626"/>
      <c r="BS15" s="627" t="s">
        <v>247</v>
      </c>
      <c r="BT15" s="627"/>
      <c r="BU15" s="627"/>
      <c r="BV15" s="627"/>
      <c r="BW15" s="627"/>
      <c r="BX15" s="627"/>
      <c r="BY15" s="627"/>
      <c r="BZ15" s="627"/>
      <c r="CA15" s="627"/>
      <c r="CB15" s="631"/>
      <c r="CD15" s="620" t="s">
        <v>264</v>
      </c>
      <c r="CE15" s="621"/>
      <c r="CF15" s="621"/>
      <c r="CG15" s="621"/>
      <c r="CH15" s="621"/>
      <c r="CI15" s="621"/>
      <c r="CJ15" s="621"/>
      <c r="CK15" s="621"/>
      <c r="CL15" s="621"/>
      <c r="CM15" s="621"/>
      <c r="CN15" s="621"/>
      <c r="CO15" s="621"/>
      <c r="CP15" s="621"/>
      <c r="CQ15" s="622"/>
      <c r="CR15" s="623">
        <v>8507219</v>
      </c>
      <c r="CS15" s="624"/>
      <c r="CT15" s="624"/>
      <c r="CU15" s="624"/>
      <c r="CV15" s="624"/>
      <c r="CW15" s="624"/>
      <c r="CX15" s="624"/>
      <c r="CY15" s="625"/>
      <c r="CZ15" s="626">
        <v>11.8</v>
      </c>
      <c r="DA15" s="626"/>
      <c r="DB15" s="626"/>
      <c r="DC15" s="626"/>
      <c r="DD15" s="632">
        <v>3586355</v>
      </c>
      <c r="DE15" s="624"/>
      <c r="DF15" s="624"/>
      <c r="DG15" s="624"/>
      <c r="DH15" s="624"/>
      <c r="DI15" s="624"/>
      <c r="DJ15" s="624"/>
      <c r="DK15" s="624"/>
      <c r="DL15" s="624"/>
      <c r="DM15" s="624"/>
      <c r="DN15" s="624"/>
      <c r="DO15" s="624"/>
      <c r="DP15" s="625"/>
      <c r="DQ15" s="632">
        <v>4566275</v>
      </c>
      <c r="DR15" s="624"/>
      <c r="DS15" s="624"/>
      <c r="DT15" s="624"/>
      <c r="DU15" s="624"/>
      <c r="DV15" s="624"/>
      <c r="DW15" s="624"/>
      <c r="DX15" s="624"/>
      <c r="DY15" s="624"/>
      <c r="DZ15" s="624"/>
      <c r="EA15" s="624"/>
      <c r="EB15" s="624"/>
      <c r="EC15" s="633"/>
    </row>
    <row r="16" spans="2:143" ht="11.25" customHeight="1" x14ac:dyDescent="0.15">
      <c r="B16" s="620" t="s">
        <v>265</v>
      </c>
      <c r="C16" s="621"/>
      <c r="D16" s="621"/>
      <c r="E16" s="621"/>
      <c r="F16" s="621"/>
      <c r="G16" s="621"/>
      <c r="H16" s="621"/>
      <c r="I16" s="621"/>
      <c r="J16" s="621"/>
      <c r="K16" s="621"/>
      <c r="L16" s="621"/>
      <c r="M16" s="621"/>
      <c r="N16" s="621"/>
      <c r="O16" s="621"/>
      <c r="P16" s="621"/>
      <c r="Q16" s="622"/>
      <c r="R16" s="623">
        <v>25585</v>
      </c>
      <c r="S16" s="624"/>
      <c r="T16" s="624"/>
      <c r="U16" s="624"/>
      <c r="V16" s="624"/>
      <c r="W16" s="624"/>
      <c r="X16" s="624"/>
      <c r="Y16" s="625"/>
      <c r="Z16" s="626">
        <v>0</v>
      </c>
      <c r="AA16" s="626"/>
      <c r="AB16" s="626"/>
      <c r="AC16" s="626"/>
      <c r="AD16" s="627">
        <v>25585</v>
      </c>
      <c r="AE16" s="627"/>
      <c r="AF16" s="627"/>
      <c r="AG16" s="627"/>
      <c r="AH16" s="627"/>
      <c r="AI16" s="627"/>
      <c r="AJ16" s="627"/>
      <c r="AK16" s="627"/>
      <c r="AL16" s="628">
        <v>0.1</v>
      </c>
      <c r="AM16" s="629"/>
      <c r="AN16" s="629"/>
      <c r="AO16" s="630"/>
      <c r="AP16" s="620" t="s">
        <v>266</v>
      </c>
      <c r="AQ16" s="621"/>
      <c r="AR16" s="621"/>
      <c r="AS16" s="621"/>
      <c r="AT16" s="621"/>
      <c r="AU16" s="621"/>
      <c r="AV16" s="621"/>
      <c r="AW16" s="621"/>
      <c r="AX16" s="621"/>
      <c r="AY16" s="621"/>
      <c r="AZ16" s="621"/>
      <c r="BA16" s="621"/>
      <c r="BB16" s="621"/>
      <c r="BC16" s="621"/>
      <c r="BD16" s="621"/>
      <c r="BE16" s="621"/>
      <c r="BF16" s="622"/>
      <c r="BG16" s="623" t="s">
        <v>140</v>
      </c>
      <c r="BH16" s="624"/>
      <c r="BI16" s="624"/>
      <c r="BJ16" s="624"/>
      <c r="BK16" s="624"/>
      <c r="BL16" s="624"/>
      <c r="BM16" s="624"/>
      <c r="BN16" s="625"/>
      <c r="BO16" s="626" t="s">
        <v>140</v>
      </c>
      <c r="BP16" s="626"/>
      <c r="BQ16" s="626"/>
      <c r="BR16" s="626"/>
      <c r="BS16" s="627" t="s">
        <v>247</v>
      </c>
      <c r="BT16" s="627"/>
      <c r="BU16" s="627"/>
      <c r="BV16" s="627"/>
      <c r="BW16" s="627"/>
      <c r="BX16" s="627"/>
      <c r="BY16" s="627"/>
      <c r="BZ16" s="627"/>
      <c r="CA16" s="627"/>
      <c r="CB16" s="631"/>
      <c r="CD16" s="620" t="s">
        <v>267</v>
      </c>
      <c r="CE16" s="621"/>
      <c r="CF16" s="621"/>
      <c r="CG16" s="621"/>
      <c r="CH16" s="621"/>
      <c r="CI16" s="621"/>
      <c r="CJ16" s="621"/>
      <c r="CK16" s="621"/>
      <c r="CL16" s="621"/>
      <c r="CM16" s="621"/>
      <c r="CN16" s="621"/>
      <c r="CO16" s="621"/>
      <c r="CP16" s="621"/>
      <c r="CQ16" s="622"/>
      <c r="CR16" s="623">
        <v>29809</v>
      </c>
      <c r="CS16" s="624"/>
      <c r="CT16" s="624"/>
      <c r="CU16" s="624"/>
      <c r="CV16" s="624"/>
      <c r="CW16" s="624"/>
      <c r="CX16" s="624"/>
      <c r="CY16" s="625"/>
      <c r="CZ16" s="626">
        <v>0</v>
      </c>
      <c r="DA16" s="626"/>
      <c r="DB16" s="626"/>
      <c r="DC16" s="626"/>
      <c r="DD16" s="632" t="s">
        <v>247</v>
      </c>
      <c r="DE16" s="624"/>
      <c r="DF16" s="624"/>
      <c r="DG16" s="624"/>
      <c r="DH16" s="624"/>
      <c r="DI16" s="624"/>
      <c r="DJ16" s="624"/>
      <c r="DK16" s="624"/>
      <c r="DL16" s="624"/>
      <c r="DM16" s="624"/>
      <c r="DN16" s="624"/>
      <c r="DO16" s="624"/>
      <c r="DP16" s="625"/>
      <c r="DQ16" s="632">
        <v>7327</v>
      </c>
      <c r="DR16" s="624"/>
      <c r="DS16" s="624"/>
      <c r="DT16" s="624"/>
      <c r="DU16" s="624"/>
      <c r="DV16" s="624"/>
      <c r="DW16" s="624"/>
      <c r="DX16" s="624"/>
      <c r="DY16" s="624"/>
      <c r="DZ16" s="624"/>
      <c r="EA16" s="624"/>
      <c r="EB16" s="624"/>
      <c r="EC16" s="633"/>
    </row>
    <row r="17" spans="2:133" ht="11.25" customHeight="1" x14ac:dyDescent="0.15">
      <c r="B17" s="620" t="s">
        <v>268</v>
      </c>
      <c r="C17" s="621"/>
      <c r="D17" s="621"/>
      <c r="E17" s="621"/>
      <c r="F17" s="621"/>
      <c r="G17" s="621"/>
      <c r="H17" s="621"/>
      <c r="I17" s="621"/>
      <c r="J17" s="621"/>
      <c r="K17" s="621"/>
      <c r="L17" s="621"/>
      <c r="M17" s="621"/>
      <c r="N17" s="621"/>
      <c r="O17" s="621"/>
      <c r="P17" s="621"/>
      <c r="Q17" s="622"/>
      <c r="R17" s="623">
        <v>139100</v>
      </c>
      <c r="S17" s="624"/>
      <c r="T17" s="624"/>
      <c r="U17" s="624"/>
      <c r="V17" s="624"/>
      <c r="W17" s="624"/>
      <c r="X17" s="624"/>
      <c r="Y17" s="625"/>
      <c r="Z17" s="626">
        <v>0.2</v>
      </c>
      <c r="AA17" s="626"/>
      <c r="AB17" s="626"/>
      <c r="AC17" s="626"/>
      <c r="AD17" s="627">
        <v>139100</v>
      </c>
      <c r="AE17" s="627"/>
      <c r="AF17" s="627"/>
      <c r="AG17" s="627"/>
      <c r="AH17" s="627"/>
      <c r="AI17" s="627"/>
      <c r="AJ17" s="627"/>
      <c r="AK17" s="627"/>
      <c r="AL17" s="628">
        <v>0.4</v>
      </c>
      <c r="AM17" s="629"/>
      <c r="AN17" s="629"/>
      <c r="AO17" s="630"/>
      <c r="AP17" s="620" t="s">
        <v>269</v>
      </c>
      <c r="AQ17" s="621"/>
      <c r="AR17" s="621"/>
      <c r="AS17" s="621"/>
      <c r="AT17" s="621"/>
      <c r="AU17" s="621"/>
      <c r="AV17" s="621"/>
      <c r="AW17" s="621"/>
      <c r="AX17" s="621"/>
      <c r="AY17" s="621"/>
      <c r="AZ17" s="621"/>
      <c r="BA17" s="621"/>
      <c r="BB17" s="621"/>
      <c r="BC17" s="621"/>
      <c r="BD17" s="621"/>
      <c r="BE17" s="621"/>
      <c r="BF17" s="622"/>
      <c r="BG17" s="623" t="s">
        <v>131</v>
      </c>
      <c r="BH17" s="624"/>
      <c r="BI17" s="624"/>
      <c r="BJ17" s="624"/>
      <c r="BK17" s="624"/>
      <c r="BL17" s="624"/>
      <c r="BM17" s="624"/>
      <c r="BN17" s="625"/>
      <c r="BO17" s="626" t="s">
        <v>247</v>
      </c>
      <c r="BP17" s="626"/>
      <c r="BQ17" s="626"/>
      <c r="BR17" s="626"/>
      <c r="BS17" s="627" t="s">
        <v>140</v>
      </c>
      <c r="BT17" s="627"/>
      <c r="BU17" s="627"/>
      <c r="BV17" s="627"/>
      <c r="BW17" s="627"/>
      <c r="BX17" s="627"/>
      <c r="BY17" s="627"/>
      <c r="BZ17" s="627"/>
      <c r="CA17" s="627"/>
      <c r="CB17" s="631"/>
      <c r="CD17" s="620" t="s">
        <v>270</v>
      </c>
      <c r="CE17" s="621"/>
      <c r="CF17" s="621"/>
      <c r="CG17" s="621"/>
      <c r="CH17" s="621"/>
      <c r="CI17" s="621"/>
      <c r="CJ17" s="621"/>
      <c r="CK17" s="621"/>
      <c r="CL17" s="621"/>
      <c r="CM17" s="621"/>
      <c r="CN17" s="621"/>
      <c r="CO17" s="621"/>
      <c r="CP17" s="621"/>
      <c r="CQ17" s="622"/>
      <c r="CR17" s="623">
        <v>5002470</v>
      </c>
      <c r="CS17" s="624"/>
      <c r="CT17" s="624"/>
      <c r="CU17" s="624"/>
      <c r="CV17" s="624"/>
      <c r="CW17" s="624"/>
      <c r="CX17" s="624"/>
      <c r="CY17" s="625"/>
      <c r="CZ17" s="626">
        <v>6.9</v>
      </c>
      <c r="DA17" s="626"/>
      <c r="DB17" s="626"/>
      <c r="DC17" s="626"/>
      <c r="DD17" s="632" t="s">
        <v>247</v>
      </c>
      <c r="DE17" s="624"/>
      <c r="DF17" s="624"/>
      <c r="DG17" s="624"/>
      <c r="DH17" s="624"/>
      <c r="DI17" s="624"/>
      <c r="DJ17" s="624"/>
      <c r="DK17" s="624"/>
      <c r="DL17" s="624"/>
      <c r="DM17" s="624"/>
      <c r="DN17" s="624"/>
      <c r="DO17" s="624"/>
      <c r="DP17" s="625"/>
      <c r="DQ17" s="632">
        <v>4880836</v>
      </c>
      <c r="DR17" s="624"/>
      <c r="DS17" s="624"/>
      <c r="DT17" s="624"/>
      <c r="DU17" s="624"/>
      <c r="DV17" s="624"/>
      <c r="DW17" s="624"/>
      <c r="DX17" s="624"/>
      <c r="DY17" s="624"/>
      <c r="DZ17" s="624"/>
      <c r="EA17" s="624"/>
      <c r="EB17" s="624"/>
      <c r="EC17" s="633"/>
    </row>
    <row r="18" spans="2:133" ht="11.25" customHeight="1" x14ac:dyDescent="0.15">
      <c r="B18" s="620" t="s">
        <v>271</v>
      </c>
      <c r="C18" s="621"/>
      <c r="D18" s="621"/>
      <c r="E18" s="621"/>
      <c r="F18" s="621"/>
      <c r="G18" s="621"/>
      <c r="H18" s="621"/>
      <c r="I18" s="621"/>
      <c r="J18" s="621"/>
      <c r="K18" s="621"/>
      <c r="L18" s="621"/>
      <c r="M18" s="621"/>
      <c r="N18" s="621"/>
      <c r="O18" s="621"/>
      <c r="P18" s="621"/>
      <c r="Q18" s="622"/>
      <c r="R18" s="623">
        <v>102610</v>
      </c>
      <c r="S18" s="624"/>
      <c r="T18" s="624"/>
      <c r="U18" s="624"/>
      <c r="V18" s="624"/>
      <c r="W18" s="624"/>
      <c r="X18" s="624"/>
      <c r="Y18" s="625"/>
      <c r="Z18" s="626">
        <v>0.1</v>
      </c>
      <c r="AA18" s="626"/>
      <c r="AB18" s="626"/>
      <c r="AC18" s="626"/>
      <c r="AD18" s="627">
        <v>102610</v>
      </c>
      <c r="AE18" s="627"/>
      <c r="AF18" s="627"/>
      <c r="AG18" s="627"/>
      <c r="AH18" s="627"/>
      <c r="AI18" s="627"/>
      <c r="AJ18" s="627"/>
      <c r="AK18" s="627"/>
      <c r="AL18" s="628">
        <v>0.3</v>
      </c>
      <c r="AM18" s="629"/>
      <c r="AN18" s="629"/>
      <c r="AO18" s="630"/>
      <c r="AP18" s="620" t="s">
        <v>272</v>
      </c>
      <c r="AQ18" s="621"/>
      <c r="AR18" s="621"/>
      <c r="AS18" s="621"/>
      <c r="AT18" s="621"/>
      <c r="AU18" s="621"/>
      <c r="AV18" s="621"/>
      <c r="AW18" s="621"/>
      <c r="AX18" s="621"/>
      <c r="AY18" s="621"/>
      <c r="AZ18" s="621"/>
      <c r="BA18" s="621"/>
      <c r="BB18" s="621"/>
      <c r="BC18" s="621"/>
      <c r="BD18" s="621"/>
      <c r="BE18" s="621"/>
      <c r="BF18" s="622"/>
      <c r="BG18" s="623" t="s">
        <v>140</v>
      </c>
      <c r="BH18" s="624"/>
      <c r="BI18" s="624"/>
      <c r="BJ18" s="624"/>
      <c r="BK18" s="624"/>
      <c r="BL18" s="624"/>
      <c r="BM18" s="624"/>
      <c r="BN18" s="625"/>
      <c r="BO18" s="626" t="s">
        <v>140</v>
      </c>
      <c r="BP18" s="626"/>
      <c r="BQ18" s="626"/>
      <c r="BR18" s="626"/>
      <c r="BS18" s="627" t="s">
        <v>140</v>
      </c>
      <c r="BT18" s="627"/>
      <c r="BU18" s="627"/>
      <c r="BV18" s="627"/>
      <c r="BW18" s="627"/>
      <c r="BX18" s="627"/>
      <c r="BY18" s="627"/>
      <c r="BZ18" s="627"/>
      <c r="CA18" s="627"/>
      <c r="CB18" s="631"/>
      <c r="CD18" s="620" t="s">
        <v>273</v>
      </c>
      <c r="CE18" s="621"/>
      <c r="CF18" s="621"/>
      <c r="CG18" s="621"/>
      <c r="CH18" s="621"/>
      <c r="CI18" s="621"/>
      <c r="CJ18" s="621"/>
      <c r="CK18" s="621"/>
      <c r="CL18" s="621"/>
      <c r="CM18" s="621"/>
      <c r="CN18" s="621"/>
      <c r="CO18" s="621"/>
      <c r="CP18" s="621"/>
      <c r="CQ18" s="622"/>
      <c r="CR18" s="623" t="s">
        <v>140</v>
      </c>
      <c r="CS18" s="624"/>
      <c r="CT18" s="624"/>
      <c r="CU18" s="624"/>
      <c r="CV18" s="624"/>
      <c r="CW18" s="624"/>
      <c r="CX18" s="624"/>
      <c r="CY18" s="625"/>
      <c r="CZ18" s="626" t="s">
        <v>247</v>
      </c>
      <c r="DA18" s="626"/>
      <c r="DB18" s="626"/>
      <c r="DC18" s="626"/>
      <c r="DD18" s="632" t="s">
        <v>247</v>
      </c>
      <c r="DE18" s="624"/>
      <c r="DF18" s="624"/>
      <c r="DG18" s="624"/>
      <c r="DH18" s="624"/>
      <c r="DI18" s="624"/>
      <c r="DJ18" s="624"/>
      <c r="DK18" s="624"/>
      <c r="DL18" s="624"/>
      <c r="DM18" s="624"/>
      <c r="DN18" s="624"/>
      <c r="DO18" s="624"/>
      <c r="DP18" s="625"/>
      <c r="DQ18" s="632" t="s">
        <v>247</v>
      </c>
      <c r="DR18" s="624"/>
      <c r="DS18" s="624"/>
      <c r="DT18" s="624"/>
      <c r="DU18" s="624"/>
      <c r="DV18" s="624"/>
      <c r="DW18" s="624"/>
      <c r="DX18" s="624"/>
      <c r="DY18" s="624"/>
      <c r="DZ18" s="624"/>
      <c r="EA18" s="624"/>
      <c r="EB18" s="624"/>
      <c r="EC18" s="633"/>
    </row>
    <row r="19" spans="2:133" ht="11.25" customHeight="1" x14ac:dyDescent="0.15">
      <c r="B19" s="620" t="s">
        <v>274</v>
      </c>
      <c r="C19" s="621"/>
      <c r="D19" s="621"/>
      <c r="E19" s="621"/>
      <c r="F19" s="621"/>
      <c r="G19" s="621"/>
      <c r="H19" s="621"/>
      <c r="I19" s="621"/>
      <c r="J19" s="621"/>
      <c r="K19" s="621"/>
      <c r="L19" s="621"/>
      <c r="M19" s="621"/>
      <c r="N19" s="621"/>
      <c r="O19" s="621"/>
      <c r="P19" s="621"/>
      <c r="Q19" s="622"/>
      <c r="R19" s="623">
        <v>101538</v>
      </c>
      <c r="S19" s="624"/>
      <c r="T19" s="624"/>
      <c r="U19" s="624"/>
      <c r="V19" s="624"/>
      <c r="W19" s="624"/>
      <c r="X19" s="624"/>
      <c r="Y19" s="625"/>
      <c r="Z19" s="626">
        <v>0.1</v>
      </c>
      <c r="AA19" s="626"/>
      <c r="AB19" s="626"/>
      <c r="AC19" s="626"/>
      <c r="AD19" s="627">
        <v>101538</v>
      </c>
      <c r="AE19" s="627"/>
      <c r="AF19" s="627"/>
      <c r="AG19" s="627"/>
      <c r="AH19" s="627"/>
      <c r="AI19" s="627"/>
      <c r="AJ19" s="627"/>
      <c r="AK19" s="627"/>
      <c r="AL19" s="628">
        <v>0.3</v>
      </c>
      <c r="AM19" s="629"/>
      <c r="AN19" s="629"/>
      <c r="AO19" s="630"/>
      <c r="AP19" s="620" t="s">
        <v>275</v>
      </c>
      <c r="AQ19" s="621"/>
      <c r="AR19" s="621"/>
      <c r="AS19" s="621"/>
      <c r="AT19" s="621"/>
      <c r="AU19" s="621"/>
      <c r="AV19" s="621"/>
      <c r="AW19" s="621"/>
      <c r="AX19" s="621"/>
      <c r="AY19" s="621"/>
      <c r="AZ19" s="621"/>
      <c r="BA19" s="621"/>
      <c r="BB19" s="621"/>
      <c r="BC19" s="621"/>
      <c r="BD19" s="621"/>
      <c r="BE19" s="621"/>
      <c r="BF19" s="622"/>
      <c r="BG19" s="623">
        <v>3337</v>
      </c>
      <c r="BH19" s="624"/>
      <c r="BI19" s="624"/>
      <c r="BJ19" s="624"/>
      <c r="BK19" s="624"/>
      <c r="BL19" s="624"/>
      <c r="BM19" s="624"/>
      <c r="BN19" s="625"/>
      <c r="BO19" s="626">
        <v>0</v>
      </c>
      <c r="BP19" s="626"/>
      <c r="BQ19" s="626"/>
      <c r="BR19" s="626"/>
      <c r="BS19" s="627" t="s">
        <v>140</v>
      </c>
      <c r="BT19" s="627"/>
      <c r="BU19" s="627"/>
      <c r="BV19" s="627"/>
      <c r="BW19" s="627"/>
      <c r="BX19" s="627"/>
      <c r="BY19" s="627"/>
      <c r="BZ19" s="627"/>
      <c r="CA19" s="627"/>
      <c r="CB19" s="631"/>
      <c r="CD19" s="620" t="s">
        <v>276</v>
      </c>
      <c r="CE19" s="621"/>
      <c r="CF19" s="621"/>
      <c r="CG19" s="621"/>
      <c r="CH19" s="621"/>
      <c r="CI19" s="621"/>
      <c r="CJ19" s="621"/>
      <c r="CK19" s="621"/>
      <c r="CL19" s="621"/>
      <c r="CM19" s="621"/>
      <c r="CN19" s="621"/>
      <c r="CO19" s="621"/>
      <c r="CP19" s="621"/>
      <c r="CQ19" s="622"/>
      <c r="CR19" s="623" t="s">
        <v>140</v>
      </c>
      <c r="CS19" s="624"/>
      <c r="CT19" s="624"/>
      <c r="CU19" s="624"/>
      <c r="CV19" s="624"/>
      <c r="CW19" s="624"/>
      <c r="CX19" s="624"/>
      <c r="CY19" s="625"/>
      <c r="CZ19" s="626" t="s">
        <v>131</v>
      </c>
      <c r="DA19" s="626"/>
      <c r="DB19" s="626"/>
      <c r="DC19" s="626"/>
      <c r="DD19" s="632" t="s">
        <v>131</v>
      </c>
      <c r="DE19" s="624"/>
      <c r="DF19" s="624"/>
      <c r="DG19" s="624"/>
      <c r="DH19" s="624"/>
      <c r="DI19" s="624"/>
      <c r="DJ19" s="624"/>
      <c r="DK19" s="624"/>
      <c r="DL19" s="624"/>
      <c r="DM19" s="624"/>
      <c r="DN19" s="624"/>
      <c r="DO19" s="624"/>
      <c r="DP19" s="625"/>
      <c r="DQ19" s="632" t="s">
        <v>247</v>
      </c>
      <c r="DR19" s="624"/>
      <c r="DS19" s="624"/>
      <c r="DT19" s="624"/>
      <c r="DU19" s="624"/>
      <c r="DV19" s="624"/>
      <c r="DW19" s="624"/>
      <c r="DX19" s="624"/>
      <c r="DY19" s="624"/>
      <c r="DZ19" s="624"/>
      <c r="EA19" s="624"/>
      <c r="EB19" s="624"/>
      <c r="EC19" s="633"/>
    </row>
    <row r="20" spans="2:133" ht="11.25" customHeight="1" x14ac:dyDescent="0.15">
      <c r="B20" s="636" t="s">
        <v>277</v>
      </c>
      <c r="C20" s="637"/>
      <c r="D20" s="637"/>
      <c r="E20" s="637"/>
      <c r="F20" s="637"/>
      <c r="G20" s="637"/>
      <c r="H20" s="637"/>
      <c r="I20" s="637"/>
      <c r="J20" s="637"/>
      <c r="K20" s="637"/>
      <c r="L20" s="637"/>
      <c r="M20" s="637"/>
      <c r="N20" s="637"/>
      <c r="O20" s="637"/>
      <c r="P20" s="637"/>
      <c r="Q20" s="638"/>
      <c r="R20" s="623">
        <v>1072</v>
      </c>
      <c r="S20" s="624"/>
      <c r="T20" s="624"/>
      <c r="U20" s="624"/>
      <c r="V20" s="624"/>
      <c r="W20" s="624"/>
      <c r="X20" s="624"/>
      <c r="Y20" s="625"/>
      <c r="Z20" s="626">
        <v>0</v>
      </c>
      <c r="AA20" s="626"/>
      <c r="AB20" s="626"/>
      <c r="AC20" s="626"/>
      <c r="AD20" s="627">
        <v>1072</v>
      </c>
      <c r="AE20" s="627"/>
      <c r="AF20" s="627"/>
      <c r="AG20" s="627"/>
      <c r="AH20" s="627"/>
      <c r="AI20" s="627"/>
      <c r="AJ20" s="627"/>
      <c r="AK20" s="627"/>
      <c r="AL20" s="628">
        <v>0</v>
      </c>
      <c r="AM20" s="629"/>
      <c r="AN20" s="629"/>
      <c r="AO20" s="630"/>
      <c r="AP20" s="620" t="s">
        <v>278</v>
      </c>
      <c r="AQ20" s="621"/>
      <c r="AR20" s="621"/>
      <c r="AS20" s="621"/>
      <c r="AT20" s="621"/>
      <c r="AU20" s="621"/>
      <c r="AV20" s="621"/>
      <c r="AW20" s="621"/>
      <c r="AX20" s="621"/>
      <c r="AY20" s="621"/>
      <c r="AZ20" s="621"/>
      <c r="BA20" s="621"/>
      <c r="BB20" s="621"/>
      <c r="BC20" s="621"/>
      <c r="BD20" s="621"/>
      <c r="BE20" s="621"/>
      <c r="BF20" s="622"/>
      <c r="BG20" s="623">
        <v>3337</v>
      </c>
      <c r="BH20" s="624"/>
      <c r="BI20" s="624"/>
      <c r="BJ20" s="624"/>
      <c r="BK20" s="624"/>
      <c r="BL20" s="624"/>
      <c r="BM20" s="624"/>
      <c r="BN20" s="625"/>
      <c r="BO20" s="626">
        <v>0</v>
      </c>
      <c r="BP20" s="626"/>
      <c r="BQ20" s="626"/>
      <c r="BR20" s="626"/>
      <c r="BS20" s="627" t="s">
        <v>140</v>
      </c>
      <c r="BT20" s="627"/>
      <c r="BU20" s="627"/>
      <c r="BV20" s="627"/>
      <c r="BW20" s="627"/>
      <c r="BX20" s="627"/>
      <c r="BY20" s="627"/>
      <c r="BZ20" s="627"/>
      <c r="CA20" s="627"/>
      <c r="CB20" s="631"/>
      <c r="CD20" s="620" t="s">
        <v>279</v>
      </c>
      <c r="CE20" s="621"/>
      <c r="CF20" s="621"/>
      <c r="CG20" s="621"/>
      <c r="CH20" s="621"/>
      <c r="CI20" s="621"/>
      <c r="CJ20" s="621"/>
      <c r="CK20" s="621"/>
      <c r="CL20" s="621"/>
      <c r="CM20" s="621"/>
      <c r="CN20" s="621"/>
      <c r="CO20" s="621"/>
      <c r="CP20" s="621"/>
      <c r="CQ20" s="622"/>
      <c r="CR20" s="623">
        <v>72086687</v>
      </c>
      <c r="CS20" s="624"/>
      <c r="CT20" s="624"/>
      <c r="CU20" s="624"/>
      <c r="CV20" s="624"/>
      <c r="CW20" s="624"/>
      <c r="CX20" s="624"/>
      <c r="CY20" s="625"/>
      <c r="CZ20" s="626">
        <v>100</v>
      </c>
      <c r="DA20" s="626"/>
      <c r="DB20" s="626"/>
      <c r="DC20" s="626"/>
      <c r="DD20" s="632">
        <v>8619423</v>
      </c>
      <c r="DE20" s="624"/>
      <c r="DF20" s="624"/>
      <c r="DG20" s="624"/>
      <c r="DH20" s="624"/>
      <c r="DI20" s="624"/>
      <c r="DJ20" s="624"/>
      <c r="DK20" s="624"/>
      <c r="DL20" s="624"/>
      <c r="DM20" s="624"/>
      <c r="DN20" s="624"/>
      <c r="DO20" s="624"/>
      <c r="DP20" s="625"/>
      <c r="DQ20" s="632">
        <v>38615252</v>
      </c>
      <c r="DR20" s="624"/>
      <c r="DS20" s="624"/>
      <c r="DT20" s="624"/>
      <c r="DU20" s="624"/>
      <c r="DV20" s="624"/>
      <c r="DW20" s="624"/>
      <c r="DX20" s="624"/>
      <c r="DY20" s="624"/>
      <c r="DZ20" s="624"/>
      <c r="EA20" s="624"/>
      <c r="EB20" s="624"/>
      <c r="EC20" s="633"/>
    </row>
    <row r="21" spans="2:133" ht="11.25" customHeight="1" x14ac:dyDescent="0.15">
      <c r="B21" s="620" t="s">
        <v>280</v>
      </c>
      <c r="C21" s="621"/>
      <c r="D21" s="621"/>
      <c r="E21" s="621"/>
      <c r="F21" s="621"/>
      <c r="G21" s="621"/>
      <c r="H21" s="621"/>
      <c r="I21" s="621"/>
      <c r="J21" s="621"/>
      <c r="K21" s="621"/>
      <c r="L21" s="621"/>
      <c r="M21" s="621"/>
      <c r="N21" s="621"/>
      <c r="O21" s="621"/>
      <c r="P21" s="621"/>
      <c r="Q21" s="622"/>
      <c r="R21" s="623">
        <v>15076297</v>
      </c>
      <c r="S21" s="624"/>
      <c r="T21" s="624"/>
      <c r="U21" s="624"/>
      <c r="V21" s="624"/>
      <c r="W21" s="624"/>
      <c r="X21" s="624"/>
      <c r="Y21" s="625"/>
      <c r="Z21" s="626">
        <v>19.8</v>
      </c>
      <c r="AA21" s="626"/>
      <c r="AB21" s="626"/>
      <c r="AC21" s="626"/>
      <c r="AD21" s="627">
        <v>13844798</v>
      </c>
      <c r="AE21" s="627"/>
      <c r="AF21" s="627"/>
      <c r="AG21" s="627"/>
      <c r="AH21" s="627"/>
      <c r="AI21" s="627"/>
      <c r="AJ21" s="627"/>
      <c r="AK21" s="627"/>
      <c r="AL21" s="628">
        <v>43.8</v>
      </c>
      <c r="AM21" s="629"/>
      <c r="AN21" s="629"/>
      <c r="AO21" s="630"/>
      <c r="AP21" s="620" t="s">
        <v>281</v>
      </c>
      <c r="AQ21" s="639"/>
      <c r="AR21" s="639"/>
      <c r="AS21" s="639"/>
      <c r="AT21" s="639"/>
      <c r="AU21" s="639"/>
      <c r="AV21" s="639"/>
      <c r="AW21" s="639"/>
      <c r="AX21" s="639"/>
      <c r="AY21" s="639"/>
      <c r="AZ21" s="639"/>
      <c r="BA21" s="639"/>
      <c r="BB21" s="639"/>
      <c r="BC21" s="639"/>
      <c r="BD21" s="639"/>
      <c r="BE21" s="639"/>
      <c r="BF21" s="640"/>
      <c r="BG21" s="623">
        <v>3337</v>
      </c>
      <c r="BH21" s="624"/>
      <c r="BI21" s="624"/>
      <c r="BJ21" s="624"/>
      <c r="BK21" s="624"/>
      <c r="BL21" s="624"/>
      <c r="BM21" s="624"/>
      <c r="BN21" s="625"/>
      <c r="BO21" s="626">
        <v>0</v>
      </c>
      <c r="BP21" s="626"/>
      <c r="BQ21" s="626"/>
      <c r="BR21" s="626"/>
      <c r="BS21" s="627" t="s">
        <v>131</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282</v>
      </c>
      <c r="C22" s="621"/>
      <c r="D22" s="621"/>
      <c r="E22" s="621"/>
      <c r="F22" s="621"/>
      <c r="G22" s="621"/>
      <c r="H22" s="621"/>
      <c r="I22" s="621"/>
      <c r="J22" s="621"/>
      <c r="K22" s="621"/>
      <c r="L22" s="621"/>
      <c r="M22" s="621"/>
      <c r="N22" s="621"/>
      <c r="O22" s="621"/>
      <c r="P22" s="621"/>
      <c r="Q22" s="622"/>
      <c r="R22" s="623">
        <v>13844798</v>
      </c>
      <c r="S22" s="624"/>
      <c r="T22" s="624"/>
      <c r="U22" s="624"/>
      <c r="V22" s="624"/>
      <c r="W22" s="624"/>
      <c r="X22" s="624"/>
      <c r="Y22" s="625"/>
      <c r="Z22" s="626">
        <v>18.2</v>
      </c>
      <c r="AA22" s="626"/>
      <c r="AB22" s="626"/>
      <c r="AC22" s="626"/>
      <c r="AD22" s="627">
        <v>13844798</v>
      </c>
      <c r="AE22" s="627"/>
      <c r="AF22" s="627"/>
      <c r="AG22" s="627"/>
      <c r="AH22" s="627"/>
      <c r="AI22" s="627"/>
      <c r="AJ22" s="627"/>
      <c r="AK22" s="627"/>
      <c r="AL22" s="628">
        <v>43.8</v>
      </c>
      <c r="AM22" s="629"/>
      <c r="AN22" s="629"/>
      <c r="AO22" s="630"/>
      <c r="AP22" s="620" t="s">
        <v>283</v>
      </c>
      <c r="AQ22" s="639"/>
      <c r="AR22" s="639"/>
      <c r="AS22" s="639"/>
      <c r="AT22" s="639"/>
      <c r="AU22" s="639"/>
      <c r="AV22" s="639"/>
      <c r="AW22" s="639"/>
      <c r="AX22" s="639"/>
      <c r="AY22" s="639"/>
      <c r="AZ22" s="639"/>
      <c r="BA22" s="639"/>
      <c r="BB22" s="639"/>
      <c r="BC22" s="639"/>
      <c r="BD22" s="639"/>
      <c r="BE22" s="639"/>
      <c r="BF22" s="640"/>
      <c r="BG22" s="623" t="s">
        <v>140</v>
      </c>
      <c r="BH22" s="624"/>
      <c r="BI22" s="624"/>
      <c r="BJ22" s="624"/>
      <c r="BK22" s="624"/>
      <c r="BL22" s="624"/>
      <c r="BM22" s="624"/>
      <c r="BN22" s="625"/>
      <c r="BO22" s="626" t="s">
        <v>140</v>
      </c>
      <c r="BP22" s="626"/>
      <c r="BQ22" s="626"/>
      <c r="BR22" s="626"/>
      <c r="BS22" s="627" t="s">
        <v>140</v>
      </c>
      <c r="BT22" s="627"/>
      <c r="BU22" s="627"/>
      <c r="BV22" s="627"/>
      <c r="BW22" s="627"/>
      <c r="BX22" s="627"/>
      <c r="BY22" s="627"/>
      <c r="BZ22" s="627"/>
      <c r="CA22" s="627"/>
      <c r="CB22" s="631"/>
      <c r="CD22" s="605" t="s">
        <v>284</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285</v>
      </c>
      <c r="C23" s="621"/>
      <c r="D23" s="621"/>
      <c r="E23" s="621"/>
      <c r="F23" s="621"/>
      <c r="G23" s="621"/>
      <c r="H23" s="621"/>
      <c r="I23" s="621"/>
      <c r="J23" s="621"/>
      <c r="K23" s="621"/>
      <c r="L23" s="621"/>
      <c r="M23" s="621"/>
      <c r="N23" s="621"/>
      <c r="O23" s="621"/>
      <c r="P23" s="621"/>
      <c r="Q23" s="622"/>
      <c r="R23" s="623">
        <v>1231499</v>
      </c>
      <c r="S23" s="624"/>
      <c r="T23" s="624"/>
      <c r="U23" s="624"/>
      <c r="V23" s="624"/>
      <c r="W23" s="624"/>
      <c r="X23" s="624"/>
      <c r="Y23" s="625"/>
      <c r="Z23" s="626">
        <v>1.6</v>
      </c>
      <c r="AA23" s="626"/>
      <c r="AB23" s="626"/>
      <c r="AC23" s="626"/>
      <c r="AD23" s="627" t="s">
        <v>247</v>
      </c>
      <c r="AE23" s="627"/>
      <c r="AF23" s="627"/>
      <c r="AG23" s="627"/>
      <c r="AH23" s="627"/>
      <c r="AI23" s="627"/>
      <c r="AJ23" s="627"/>
      <c r="AK23" s="627"/>
      <c r="AL23" s="628" t="s">
        <v>247</v>
      </c>
      <c r="AM23" s="629"/>
      <c r="AN23" s="629"/>
      <c r="AO23" s="630"/>
      <c r="AP23" s="620" t="s">
        <v>286</v>
      </c>
      <c r="AQ23" s="639"/>
      <c r="AR23" s="639"/>
      <c r="AS23" s="639"/>
      <c r="AT23" s="639"/>
      <c r="AU23" s="639"/>
      <c r="AV23" s="639"/>
      <c r="AW23" s="639"/>
      <c r="AX23" s="639"/>
      <c r="AY23" s="639"/>
      <c r="AZ23" s="639"/>
      <c r="BA23" s="639"/>
      <c r="BB23" s="639"/>
      <c r="BC23" s="639"/>
      <c r="BD23" s="639"/>
      <c r="BE23" s="639"/>
      <c r="BF23" s="640"/>
      <c r="BG23" s="623" t="s">
        <v>247</v>
      </c>
      <c r="BH23" s="624"/>
      <c r="BI23" s="624"/>
      <c r="BJ23" s="624"/>
      <c r="BK23" s="624"/>
      <c r="BL23" s="624"/>
      <c r="BM23" s="624"/>
      <c r="BN23" s="625"/>
      <c r="BO23" s="626" t="s">
        <v>140</v>
      </c>
      <c r="BP23" s="626"/>
      <c r="BQ23" s="626"/>
      <c r="BR23" s="626"/>
      <c r="BS23" s="627" t="s">
        <v>131</v>
      </c>
      <c r="BT23" s="627"/>
      <c r="BU23" s="627"/>
      <c r="BV23" s="627"/>
      <c r="BW23" s="627"/>
      <c r="BX23" s="627"/>
      <c r="BY23" s="627"/>
      <c r="BZ23" s="627"/>
      <c r="CA23" s="627"/>
      <c r="CB23" s="631"/>
      <c r="CD23" s="605" t="s">
        <v>225</v>
      </c>
      <c r="CE23" s="606"/>
      <c r="CF23" s="606"/>
      <c r="CG23" s="606"/>
      <c r="CH23" s="606"/>
      <c r="CI23" s="606"/>
      <c r="CJ23" s="606"/>
      <c r="CK23" s="606"/>
      <c r="CL23" s="606"/>
      <c r="CM23" s="606"/>
      <c r="CN23" s="606"/>
      <c r="CO23" s="606"/>
      <c r="CP23" s="606"/>
      <c r="CQ23" s="607"/>
      <c r="CR23" s="605" t="s">
        <v>287</v>
      </c>
      <c r="CS23" s="606"/>
      <c r="CT23" s="606"/>
      <c r="CU23" s="606"/>
      <c r="CV23" s="606"/>
      <c r="CW23" s="606"/>
      <c r="CX23" s="606"/>
      <c r="CY23" s="607"/>
      <c r="CZ23" s="605" t="s">
        <v>288</v>
      </c>
      <c r="DA23" s="606"/>
      <c r="DB23" s="606"/>
      <c r="DC23" s="607"/>
      <c r="DD23" s="605" t="s">
        <v>289</v>
      </c>
      <c r="DE23" s="606"/>
      <c r="DF23" s="606"/>
      <c r="DG23" s="606"/>
      <c r="DH23" s="606"/>
      <c r="DI23" s="606"/>
      <c r="DJ23" s="606"/>
      <c r="DK23" s="607"/>
      <c r="DL23" s="650" t="s">
        <v>290</v>
      </c>
      <c r="DM23" s="651"/>
      <c r="DN23" s="651"/>
      <c r="DO23" s="651"/>
      <c r="DP23" s="651"/>
      <c r="DQ23" s="651"/>
      <c r="DR23" s="651"/>
      <c r="DS23" s="651"/>
      <c r="DT23" s="651"/>
      <c r="DU23" s="651"/>
      <c r="DV23" s="652"/>
      <c r="DW23" s="605" t="s">
        <v>291</v>
      </c>
      <c r="DX23" s="606"/>
      <c r="DY23" s="606"/>
      <c r="DZ23" s="606"/>
      <c r="EA23" s="606"/>
      <c r="EB23" s="606"/>
      <c r="EC23" s="607"/>
    </row>
    <row r="24" spans="2:133" ht="11.25" customHeight="1" x14ac:dyDescent="0.15">
      <c r="B24" s="620" t="s">
        <v>292</v>
      </c>
      <c r="C24" s="621"/>
      <c r="D24" s="621"/>
      <c r="E24" s="621"/>
      <c r="F24" s="621"/>
      <c r="G24" s="621"/>
      <c r="H24" s="621"/>
      <c r="I24" s="621"/>
      <c r="J24" s="621"/>
      <c r="K24" s="621"/>
      <c r="L24" s="621"/>
      <c r="M24" s="621"/>
      <c r="N24" s="621"/>
      <c r="O24" s="621"/>
      <c r="P24" s="621"/>
      <c r="Q24" s="622"/>
      <c r="R24" s="623" t="s">
        <v>140</v>
      </c>
      <c r="S24" s="624"/>
      <c r="T24" s="624"/>
      <c r="U24" s="624"/>
      <c r="V24" s="624"/>
      <c r="W24" s="624"/>
      <c r="X24" s="624"/>
      <c r="Y24" s="625"/>
      <c r="Z24" s="626" t="s">
        <v>140</v>
      </c>
      <c r="AA24" s="626"/>
      <c r="AB24" s="626"/>
      <c r="AC24" s="626"/>
      <c r="AD24" s="627" t="s">
        <v>140</v>
      </c>
      <c r="AE24" s="627"/>
      <c r="AF24" s="627"/>
      <c r="AG24" s="627"/>
      <c r="AH24" s="627"/>
      <c r="AI24" s="627"/>
      <c r="AJ24" s="627"/>
      <c r="AK24" s="627"/>
      <c r="AL24" s="628" t="s">
        <v>140</v>
      </c>
      <c r="AM24" s="629"/>
      <c r="AN24" s="629"/>
      <c r="AO24" s="630"/>
      <c r="AP24" s="620" t="s">
        <v>293</v>
      </c>
      <c r="AQ24" s="639"/>
      <c r="AR24" s="639"/>
      <c r="AS24" s="639"/>
      <c r="AT24" s="639"/>
      <c r="AU24" s="639"/>
      <c r="AV24" s="639"/>
      <c r="AW24" s="639"/>
      <c r="AX24" s="639"/>
      <c r="AY24" s="639"/>
      <c r="AZ24" s="639"/>
      <c r="BA24" s="639"/>
      <c r="BB24" s="639"/>
      <c r="BC24" s="639"/>
      <c r="BD24" s="639"/>
      <c r="BE24" s="639"/>
      <c r="BF24" s="640"/>
      <c r="BG24" s="623" t="s">
        <v>247</v>
      </c>
      <c r="BH24" s="624"/>
      <c r="BI24" s="624"/>
      <c r="BJ24" s="624"/>
      <c r="BK24" s="624"/>
      <c r="BL24" s="624"/>
      <c r="BM24" s="624"/>
      <c r="BN24" s="625"/>
      <c r="BO24" s="626" t="s">
        <v>131</v>
      </c>
      <c r="BP24" s="626"/>
      <c r="BQ24" s="626"/>
      <c r="BR24" s="626"/>
      <c r="BS24" s="627" t="s">
        <v>247</v>
      </c>
      <c r="BT24" s="627"/>
      <c r="BU24" s="627"/>
      <c r="BV24" s="627"/>
      <c r="BW24" s="627"/>
      <c r="BX24" s="627"/>
      <c r="BY24" s="627"/>
      <c r="BZ24" s="627"/>
      <c r="CA24" s="627"/>
      <c r="CB24" s="631"/>
      <c r="CD24" s="609" t="s">
        <v>294</v>
      </c>
      <c r="CE24" s="610"/>
      <c r="CF24" s="610"/>
      <c r="CG24" s="610"/>
      <c r="CH24" s="610"/>
      <c r="CI24" s="610"/>
      <c r="CJ24" s="610"/>
      <c r="CK24" s="610"/>
      <c r="CL24" s="610"/>
      <c r="CM24" s="610"/>
      <c r="CN24" s="610"/>
      <c r="CO24" s="610"/>
      <c r="CP24" s="610"/>
      <c r="CQ24" s="611"/>
      <c r="CR24" s="612">
        <v>39277866</v>
      </c>
      <c r="CS24" s="613"/>
      <c r="CT24" s="613"/>
      <c r="CU24" s="613"/>
      <c r="CV24" s="613"/>
      <c r="CW24" s="613"/>
      <c r="CX24" s="613"/>
      <c r="CY24" s="614"/>
      <c r="CZ24" s="617">
        <v>54.5</v>
      </c>
      <c r="DA24" s="618"/>
      <c r="DB24" s="618"/>
      <c r="DC24" s="634"/>
      <c r="DD24" s="653">
        <v>19212171</v>
      </c>
      <c r="DE24" s="613"/>
      <c r="DF24" s="613"/>
      <c r="DG24" s="613"/>
      <c r="DH24" s="613"/>
      <c r="DI24" s="613"/>
      <c r="DJ24" s="613"/>
      <c r="DK24" s="614"/>
      <c r="DL24" s="653">
        <v>19062189</v>
      </c>
      <c r="DM24" s="613"/>
      <c r="DN24" s="613"/>
      <c r="DO24" s="613"/>
      <c r="DP24" s="613"/>
      <c r="DQ24" s="613"/>
      <c r="DR24" s="613"/>
      <c r="DS24" s="613"/>
      <c r="DT24" s="613"/>
      <c r="DU24" s="613"/>
      <c r="DV24" s="614"/>
      <c r="DW24" s="617">
        <v>59.5</v>
      </c>
      <c r="DX24" s="618"/>
      <c r="DY24" s="618"/>
      <c r="DZ24" s="618"/>
      <c r="EA24" s="618"/>
      <c r="EB24" s="618"/>
      <c r="EC24" s="619"/>
    </row>
    <row r="25" spans="2:133" ht="11.25" customHeight="1" x14ac:dyDescent="0.15">
      <c r="B25" s="620" t="s">
        <v>295</v>
      </c>
      <c r="C25" s="621"/>
      <c r="D25" s="621"/>
      <c r="E25" s="621"/>
      <c r="F25" s="621"/>
      <c r="G25" s="621"/>
      <c r="H25" s="621"/>
      <c r="I25" s="621"/>
      <c r="J25" s="621"/>
      <c r="K25" s="621"/>
      <c r="L25" s="621"/>
      <c r="M25" s="621"/>
      <c r="N25" s="621"/>
      <c r="O25" s="621"/>
      <c r="P25" s="621"/>
      <c r="Q25" s="622"/>
      <c r="R25" s="623">
        <v>31748660</v>
      </c>
      <c r="S25" s="624"/>
      <c r="T25" s="624"/>
      <c r="U25" s="624"/>
      <c r="V25" s="624"/>
      <c r="W25" s="624"/>
      <c r="X25" s="624"/>
      <c r="Y25" s="625"/>
      <c r="Z25" s="626">
        <v>41.7</v>
      </c>
      <c r="AA25" s="626"/>
      <c r="AB25" s="626"/>
      <c r="AC25" s="626"/>
      <c r="AD25" s="627">
        <v>30517161</v>
      </c>
      <c r="AE25" s="627"/>
      <c r="AF25" s="627"/>
      <c r="AG25" s="627"/>
      <c r="AH25" s="627"/>
      <c r="AI25" s="627"/>
      <c r="AJ25" s="627"/>
      <c r="AK25" s="627"/>
      <c r="AL25" s="628">
        <v>96.5</v>
      </c>
      <c r="AM25" s="629"/>
      <c r="AN25" s="629"/>
      <c r="AO25" s="630"/>
      <c r="AP25" s="620" t="s">
        <v>296</v>
      </c>
      <c r="AQ25" s="639"/>
      <c r="AR25" s="639"/>
      <c r="AS25" s="639"/>
      <c r="AT25" s="639"/>
      <c r="AU25" s="639"/>
      <c r="AV25" s="639"/>
      <c r="AW25" s="639"/>
      <c r="AX25" s="639"/>
      <c r="AY25" s="639"/>
      <c r="AZ25" s="639"/>
      <c r="BA25" s="639"/>
      <c r="BB25" s="639"/>
      <c r="BC25" s="639"/>
      <c r="BD25" s="639"/>
      <c r="BE25" s="639"/>
      <c r="BF25" s="640"/>
      <c r="BG25" s="623" t="s">
        <v>131</v>
      </c>
      <c r="BH25" s="624"/>
      <c r="BI25" s="624"/>
      <c r="BJ25" s="624"/>
      <c r="BK25" s="624"/>
      <c r="BL25" s="624"/>
      <c r="BM25" s="624"/>
      <c r="BN25" s="625"/>
      <c r="BO25" s="626" t="s">
        <v>140</v>
      </c>
      <c r="BP25" s="626"/>
      <c r="BQ25" s="626"/>
      <c r="BR25" s="626"/>
      <c r="BS25" s="627" t="s">
        <v>140</v>
      </c>
      <c r="BT25" s="627"/>
      <c r="BU25" s="627"/>
      <c r="BV25" s="627"/>
      <c r="BW25" s="627"/>
      <c r="BX25" s="627"/>
      <c r="BY25" s="627"/>
      <c r="BZ25" s="627"/>
      <c r="CA25" s="627"/>
      <c r="CB25" s="631"/>
      <c r="CD25" s="620" t="s">
        <v>297</v>
      </c>
      <c r="CE25" s="621"/>
      <c r="CF25" s="621"/>
      <c r="CG25" s="621"/>
      <c r="CH25" s="621"/>
      <c r="CI25" s="621"/>
      <c r="CJ25" s="621"/>
      <c r="CK25" s="621"/>
      <c r="CL25" s="621"/>
      <c r="CM25" s="621"/>
      <c r="CN25" s="621"/>
      <c r="CO25" s="621"/>
      <c r="CP25" s="621"/>
      <c r="CQ25" s="622"/>
      <c r="CR25" s="623">
        <v>8309990</v>
      </c>
      <c r="CS25" s="656"/>
      <c r="CT25" s="656"/>
      <c r="CU25" s="656"/>
      <c r="CV25" s="656"/>
      <c r="CW25" s="656"/>
      <c r="CX25" s="656"/>
      <c r="CY25" s="657"/>
      <c r="CZ25" s="628">
        <v>11.5</v>
      </c>
      <c r="DA25" s="654"/>
      <c r="DB25" s="654"/>
      <c r="DC25" s="658"/>
      <c r="DD25" s="632">
        <v>7697194</v>
      </c>
      <c r="DE25" s="656"/>
      <c r="DF25" s="656"/>
      <c r="DG25" s="656"/>
      <c r="DH25" s="656"/>
      <c r="DI25" s="656"/>
      <c r="DJ25" s="656"/>
      <c r="DK25" s="657"/>
      <c r="DL25" s="632">
        <v>7548666</v>
      </c>
      <c r="DM25" s="656"/>
      <c r="DN25" s="656"/>
      <c r="DO25" s="656"/>
      <c r="DP25" s="656"/>
      <c r="DQ25" s="656"/>
      <c r="DR25" s="656"/>
      <c r="DS25" s="656"/>
      <c r="DT25" s="656"/>
      <c r="DU25" s="656"/>
      <c r="DV25" s="657"/>
      <c r="DW25" s="628">
        <v>23.5</v>
      </c>
      <c r="DX25" s="654"/>
      <c r="DY25" s="654"/>
      <c r="DZ25" s="654"/>
      <c r="EA25" s="654"/>
      <c r="EB25" s="654"/>
      <c r="EC25" s="655"/>
    </row>
    <row r="26" spans="2:133" ht="11.25" customHeight="1" x14ac:dyDescent="0.15">
      <c r="B26" s="620" t="s">
        <v>298</v>
      </c>
      <c r="C26" s="621"/>
      <c r="D26" s="621"/>
      <c r="E26" s="621"/>
      <c r="F26" s="621"/>
      <c r="G26" s="621"/>
      <c r="H26" s="621"/>
      <c r="I26" s="621"/>
      <c r="J26" s="621"/>
      <c r="K26" s="621"/>
      <c r="L26" s="621"/>
      <c r="M26" s="621"/>
      <c r="N26" s="621"/>
      <c r="O26" s="621"/>
      <c r="P26" s="621"/>
      <c r="Q26" s="622"/>
      <c r="R26" s="623">
        <v>9362</v>
      </c>
      <c r="S26" s="624"/>
      <c r="T26" s="624"/>
      <c r="U26" s="624"/>
      <c r="V26" s="624"/>
      <c r="W26" s="624"/>
      <c r="X26" s="624"/>
      <c r="Y26" s="625"/>
      <c r="Z26" s="626">
        <v>0</v>
      </c>
      <c r="AA26" s="626"/>
      <c r="AB26" s="626"/>
      <c r="AC26" s="626"/>
      <c r="AD26" s="627">
        <v>9362</v>
      </c>
      <c r="AE26" s="627"/>
      <c r="AF26" s="627"/>
      <c r="AG26" s="627"/>
      <c r="AH26" s="627"/>
      <c r="AI26" s="627"/>
      <c r="AJ26" s="627"/>
      <c r="AK26" s="627"/>
      <c r="AL26" s="628">
        <v>0</v>
      </c>
      <c r="AM26" s="629"/>
      <c r="AN26" s="629"/>
      <c r="AO26" s="630"/>
      <c r="AP26" s="620" t="s">
        <v>299</v>
      </c>
      <c r="AQ26" s="639"/>
      <c r="AR26" s="639"/>
      <c r="AS26" s="639"/>
      <c r="AT26" s="639"/>
      <c r="AU26" s="639"/>
      <c r="AV26" s="639"/>
      <c r="AW26" s="639"/>
      <c r="AX26" s="639"/>
      <c r="AY26" s="639"/>
      <c r="AZ26" s="639"/>
      <c r="BA26" s="639"/>
      <c r="BB26" s="639"/>
      <c r="BC26" s="639"/>
      <c r="BD26" s="639"/>
      <c r="BE26" s="639"/>
      <c r="BF26" s="640"/>
      <c r="BG26" s="623" t="s">
        <v>140</v>
      </c>
      <c r="BH26" s="624"/>
      <c r="BI26" s="624"/>
      <c r="BJ26" s="624"/>
      <c r="BK26" s="624"/>
      <c r="BL26" s="624"/>
      <c r="BM26" s="624"/>
      <c r="BN26" s="625"/>
      <c r="BO26" s="626" t="s">
        <v>140</v>
      </c>
      <c r="BP26" s="626"/>
      <c r="BQ26" s="626"/>
      <c r="BR26" s="626"/>
      <c r="BS26" s="627" t="s">
        <v>140</v>
      </c>
      <c r="BT26" s="627"/>
      <c r="BU26" s="627"/>
      <c r="BV26" s="627"/>
      <c r="BW26" s="627"/>
      <c r="BX26" s="627"/>
      <c r="BY26" s="627"/>
      <c r="BZ26" s="627"/>
      <c r="CA26" s="627"/>
      <c r="CB26" s="631"/>
      <c r="CD26" s="620" t="s">
        <v>300</v>
      </c>
      <c r="CE26" s="621"/>
      <c r="CF26" s="621"/>
      <c r="CG26" s="621"/>
      <c r="CH26" s="621"/>
      <c r="CI26" s="621"/>
      <c r="CJ26" s="621"/>
      <c r="CK26" s="621"/>
      <c r="CL26" s="621"/>
      <c r="CM26" s="621"/>
      <c r="CN26" s="621"/>
      <c r="CO26" s="621"/>
      <c r="CP26" s="621"/>
      <c r="CQ26" s="622"/>
      <c r="CR26" s="623">
        <v>4389642</v>
      </c>
      <c r="CS26" s="624"/>
      <c r="CT26" s="624"/>
      <c r="CU26" s="624"/>
      <c r="CV26" s="624"/>
      <c r="CW26" s="624"/>
      <c r="CX26" s="624"/>
      <c r="CY26" s="625"/>
      <c r="CZ26" s="628">
        <v>6.1</v>
      </c>
      <c r="DA26" s="654"/>
      <c r="DB26" s="654"/>
      <c r="DC26" s="658"/>
      <c r="DD26" s="632">
        <v>4167015</v>
      </c>
      <c r="DE26" s="624"/>
      <c r="DF26" s="624"/>
      <c r="DG26" s="624"/>
      <c r="DH26" s="624"/>
      <c r="DI26" s="624"/>
      <c r="DJ26" s="624"/>
      <c r="DK26" s="625"/>
      <c r="DL26" s="632" t="s">
        <v>247</v>
      </c>
      <c r="DM26" s="624"/>
      <c r="DN26" s="624"/>
      <c r="DO26" s="624"/>
      <c r="DP26" s="624"/>
      <c r="DQ26" s="624"/>
      <c r="DR26" s="624"/>
      <c r="DS26" s="624"/>
      <c r="DT26" s="624"/>
      <c r="DU26" s="624"/>
      <c r="DV26" s="625"/>
      <c r="DW26" s="628" t="s">
        <v>140</v>
      </c>
      <c r="DX26" s="654"/>
      <c r="DY26" s="654"/>
      <c r="DZ26" s="654"/>
      <c r="EA26" s="654"/>
      <c r="EB26" s="654"/>
      <c r="EC26" s="655"/>
    </row>
    <row r="27" spans="2:133" ht="11.25" customHeight="1" x14ac:dyDescent="0.15">
      <c r="B27" s="620" t="s">
        <v>301</v>
      </c>
      <c r="C27" s="621"/>
      <c r="D27" s="621"/>
      <c r="E27" s="621"/>
      <c r="F27" s="621"/>
      <c r="G27" s="621"/>
      <c r="H27" s="621"/>
      <c r="I27" s="621"/>
      <c r="J27" s="621"/>
      <c r="K27" s="621"/>
      <c r="L27" s="621"/>
      <c r="M27" s="621"/>
      <c r="N27" s="621"/>
      <c r="O27" s="621"/>
      <c r="P27" s="621"/>
      <c r="Q27" s="622"/>
      <c r="R27" s="623">
        <v>255387</v>
      </c>
      <c r="S27" s="624"/>
      <c r="T27" s="624"/>
      <c r="U27" s="624"/>
      <c r="V27" s="624"/>
      <c r="W27" s="624"/>
      <c r="X27" s="624"/>
      <c r="Y27" s="625"/>
      <c r="Z27" s="626">
        <v>0.3</v>
      </c>
      <c r="AA27" s="626"/>
      <c r="AB27" s="626"/>
      <c r="AC27" s="626"/>
      <c r="AD27" s="627" t="s">
        <v>247</v>
      </c>
      <c r="AE27" s="627"/>
      <c r="AF27" s="627"/>
      <c r="AG27" s="627"/>
      <c r="AH27" s="627"/>
      <c r="AI27" s="627"/>
      <c r="AJ27" s="627"/>
      <c r="AK27" s="627"/>
      <c r="AL27" s="628" t="s">
        <v>140</v>
      </c>
      <c r="AM27" s="629"/>
      <c r="AN27" s="629"/>
      <c r="AO27" s="630"/>
      <c r="AP27" s="620" t="s">
        <v>302</v>
      </c>
      <c r="AQ27" s="621"/>
      <c r="AR27" s="621"/>
      <c r="AS27" s="621"/>
      <c r="AT27" s="621"/>
      <c r="AU27" s="621"/>
      <c r="AV27" s="621"/>
      <c r="AW27" s="621"/>
      <c r="AX27" s="621"/>
      <c r="AY27" s="621"/>
      <c r="AZ27" s="621"/>
      <c r="BA27" s="621"/>
      <c r="BB27" s="621"/>
      <c r="BC27" s="621"/>
      <c r="BD27" s="621"/>
      <c r="BE27" s="621"/>
      <c r="BF27" s="622"/>
      <c r="BG27" s="623">
        <v>13274889</v>
      </c>
      <c r="BH27" s="624"/>
      <c r="BI27" s="624"/>
      <c r="BJ27" s="624"/>
      <c r="BK27" s="624"/>
      <c r="BL27" s="624"/>
      <c r="BM27" s="624"/>
      <c r="BN27" s="625"/>
      <c r="BO27" s="626">
        <v>100</v>
      </c>
      <c r="BP27" s="626"/>
      <c r="BQ27" s="626"/>
      <c r="BR27" s="626"/>
      <c r="BS27" s="627" t="s">
        <v>247</v>
      </c>
      <c r="BT27" s="627"/>
      <c r="BU27" s="627"/>
      <c r="BV27" s="627"/>
      <c r="BW27" s="627"/>
      <c r="BX27" s="627"/>
      <c r="BY27" s="627"/>
      <c r="BZ27" s="627"/>
      <c r="CA27" s="627"/>
      <c r="CB27" s="631"/>
      <c r="CD27" s="620" t="s">
        <v>303</v>
      </c>
      <c r="CE27" s="621"/>
      <c r="CF27" s="621"/>
      <c r="CG27" s="621"/>
      <c r="CH27" s="621"/>
      <c r="CI27" s="621"/>
      <c r="CJ27" s="621"/>
      <c r="CK27" s="621"/>
      <c r="CL27" s="621"/>
      <c r="CM27" s="621"/>
      <c r="CN27" s="621"/>
      <c r="CO27" s="621"/>
      <c r="CP27" s="621"/>
      <c r="CQ27" s="622"/>
      <c r="CR27" s="623">
        <v>25965406</v>
      </c>
      <c r="CS27" s="656"/>
      <c r="CT27" s="656"/>
      <c r="CU27" s="656"/>
      <c r="CV27" s="656"/>
      <c r="CW27" s="656"/>
      <c r="CX27" s="656"/>
      <c r="CY27" s="657"/>
      <c r="CZ27" s="628">
        <v>36</v>
      </c>
      <c r="DA27" s="654"/>
      <c r="DB27" s="654"/>
      <c r="DC27" s="658"/>
      <c r="DD27" s="632">
        <v>6634141</v>
      </c>
      <c r="DE27" s="656"/>
      <c r="DF27" s="656"/>
      <c r="DG27" s="656"/>
      <c r="DH27" s="656"/>
      <c r="DI27" s="656"/>
      <c r="DJ27" s="656"/>
      <c r="DK27" s="657"/>
      <c r="DL27" s="632">
        <v>6632687</v>
      </c>
      <c r="DM27" s="656"/>
      <c r="DN27" s="656"/>
      <c r="DO27" s="656"/>
      <c r="DP27" s="656"/>
      <c r="DQ27" s="656"/>
      <c r="DR27" s="656"/>
      <c r="DS27" s="656"/>
      <c r="DT27" s="656"/>
      <c r="DU27" s="656"/>
      <c r="DV27" s="657"/>
      <c r="DW27" s="628">
        <v>20.7</v>
      </c>
      <c r="DX27" s="654"/>
      <c r="DY27" s="654"/>
      <c r="DZ27" s="654"/>
      <c r="EA27" s="654"/>
      <c r="EB27" s="654"/>
      <c r="EC27" s="655"/>
    </row>
    <row r="28" spans="2:133" ht="11.25" customHeight="1" x14ac:dyDescent="0.15">
      <c r="B28" s="620" t="s">
        <v>304</v>
      </c>
      <c r="C28" s="621"/>
      <c r="D28" s="621"/>
      <c r="E28" s="621"/>
      <c r="F28" s="621"/>
      <c r="G28" s="621"/>
      <c r="H28" s="621"/>
      <c r="I28" s="621"/>
      <c r="J28" s="621"/>
      <c r="K28" s="621"/>
      <c r="L28" s="621"/>
      <c r="M28" s="621"/>
      <c r="N28" s="621"/>
      <c r="O28" s="621"/>
      <c r="P28" s="621"/>
      <c r="Q28" s="622"/>
      <c r="R28" s="623">
        <v>355381</v>
      </c>
      <c r="S28" s="624"/>
      <c r="T28" s="624"/>
      <c r="U28" s="624"/>
      <c r="V28" s="624"/>
      <c r="W28" s="624"/>
      <c r="X28" s="624"/>
      <c r="Y28" s="625"/>
      <c r="Z28" s="626">
        <v>0.5</v>
      </c>
      <c r="AA28" s="626"/>
      <c r="AB28" s="626"/>
      <c r="AC28" s="626"/>
      <c r="AD28" s="627">
        <v>193</v>
      </c>
      <c r="AE28" s="627"/>
      <c r="AF28" s="627"/>
      <c r="AG28" s="627"/>
      <c r="AH28" s="627"/>
      <c r="AI28" s="627"/>
      <c r="AJ28" s="627"/>
      <c r="AK28" s="627"/>
      <c r="AL28" s="628">
        <v>0</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305</v>
      </c>
      <c r="CE28" s="621"/>
      <c r="CF28" s="621"/>
      <c r="CG28" s="621"/>
      <c r="CH28" s="621"/>
      <c r="CI28" s="621"/>
      <c r="CJ28" s="621"/>
      <c r="CK28" s="621"/>
      <c r="CL28" s="621"/>
      <c r="CM28" s="621"/>
      <c r="CN28" s="621"/>
      <c r="CO28" s="621"/>
      <c r="CP28" s="621"/>
      <c r="CQ28" s="622"/>
      <c r="CR28" s="623">
        <v>5002470</v>
      </c>
      <c r="CS28" s="624"/>
      <c r="CT28" s="624"/>
      <c r="CU28" s="624"/>
      <c r="CV28" s="624"/>
      <c r="CW28" s="624"/>
      <c r="CX28" s="624"/>
      <c r="CY28" s="625"/>
      <c r="CZ28" s="628">
        <v>6.9</v>
      </c>
      <c r="DA28" s="654"/>
      <c r="DB28" s="654"/>
      <c r="DC28" s="658"/>
      <c r="DD28" s="632">
        <v>4880836</v>
      </c>
      <c r="DE28" s="624"/>
      <c r="DF28" s="624"/>
      <c r="DG28" s="624"/>
      <c r="DH28" s="624"/>
      <c r="DI28" s="624"/>
      <c r="DJ28" s="624"/>
      <c r="DK28" s="625"/>
      <c r="DL28" s="632">
        <v>4880836</v>
      </c>
      <c r="DM28" s="624"/>
      <c r="DN28" s="624"/>
      <c r="DO28" s="624"/>
      <c r="DP28" s="624"/>
      <c r="DQ28" s="624"/>
      <c r="DR28" s="624"/>
      <c r="DS28" s="624"/>
      <c r="DT28" s="624"/>
      <c r="DU28" s="624"/>
      <c r="DV28" s="625"/>
      <c r="DW28" s="628">
        <v>15.2</v>
      </c>
      <c r="DX28" s="654"/>
      <c r="DY28" s="654"/>
      <c r="DZ28" s="654"/>
      <c r="EA28" s="654"/>
      <c r="EB28" s="654"/>
      <c r="EC28" s="655"/>
    </row>
    <row r="29" spans="2:133" ht="11.25" customHeight="1" x14ac:dyDescent="0.15">
      <c r="B29" s="620" t="s">
        <v>306</v>
      </c>
      <c r="C29" s="621"/>
      <c r="D29" s="621"/>
      <c r="E29" s="621"/>
      <c r="F29" s="621"/>
      <c r="G29" s="621"/>
      <c r="H29" s="621"/>
      <c r="I29" s="621"/>
      <c r="J29" s="621"/>
      <c r="K29" s="621"/>
      <c r="L29" s="621"/>
      <c r="M29" s="621"/>
      <c r="N29" s="621"/>
      <c r="O29" s="621"/>
      <c r="P29" s="621"/>
      <c r="Q29" s="622"/>
      <c r="R29" s="623">
        <v>406913</v>
      </c>
      <c r="S29" s="624"/>
      <c r="T29" s="624"/>
      <c r="U29" s="624"/>
      <c r="V29" s="624"/>
      <c r="W29" s="624"/>
      <c r="X29" s="624"/>
      <c r="Y29" s="625"/>
      <c r="Z29" s="626">
        <v>0.5</v>
      </c>
      <c r="AA29" s="626"/>
      <c r="AB29" s="626"/>
      <c r="AC29" s="626"/>
      <c r="AD29" s="627" t="s">
        <v>140</v>
      </c>
      <c r="AE29" s="627"/>
      <c r="AF29" s="627"/>
      <c r="AG29" s="627"/>
      <c r="AH29" s="627"/>
      <c r="AI29" s="627"/>
      <c r="AJ29" s="627"/>
      <c r="AK29" s="627"/>
      <c r="AL29" s="628" t="s">
        <v>140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307</v>
      </c>
      <c r="CE29" s="660"/>
      <c r="CF29" s="620" t="s">
        <v>72</v>
      </c>
      <c r="CG29" s="621"/>
      <c r="CH29" s="621"/>
      <c r="CI29" s="621"/>
      <c r="CJ29" s="621"/>
      <c r="CK29" s="621"/>
      <c r="CL29" s="621"/>
      <c r="CM29" s="621"/>
      <c r="CN29" s="621"/>
      <c r="CO29" s="621"/>
      <c r="CP29" s="621"/>
      <c r="CQ29" s="622"/>
      <c r="CR29" s="623">
        <v>5002333</v>
      </c>
      <c r="CS29" s="656"/>
      <c r="CT29" s="656"/>
      <c r="CU29" s="656"/>
      <c r="CV29" s="656"/>
      <c r="CW29" s="656"/>
      <c r="CX29" s="656"/>
      <c r="CY29" s="657"/>
      <c r="CZ29" s="628">
        <v>6.9</v>
      </c>
      <c r="DA29" s="654"/>
      <c r="DB29" s="654"/>
      <c r="DC29" s="658"/>
      <c r="DD29" s="632">
        <v>4880699</v>
      </c>
      <c r="DE29" s="656"/>
      <c r="DF29" s="656"/>
      <c r="DG29" s="656"/>
      <c r="DH29" s="656"/>
      <c r="DI29" s="656"/>
      <c r="DJ29" s="656"/>
      <c r="DK29" s="657"/>
      <c r="DL29" s="632">
        <v>4880699</v>
      </c>
      <c r="DM29" s="656"/>
      <c r="DN29" s="656"/>
      <c r="DO29" s="656"/>
      <c r="DP29" s="656"/>
      <c r="DQ29" s="656"/>
      <c r="DR29" s="656"/>
      <c r="DS29" s="656"/>
      <c r="DT29" s="656"/>
      <c r="DU29" s="656"/>
      <c r="DV29" s="657"/>
      <c r="DW29" s="628">
        <v>15.2</v>
      </c>
      <c r="DX29" s="654"/>
      <c r="DY29" s="654"/>
      <c r="DZ29" s="654"/>
      <c r="EA29" s="654"/>
      <c r="EB29" s="654"/>
      <c r="EC29" s="655"/>
    </row>
    <row r="30" spans="2:133" ht="11.25" customHeight="1" x14ac:dyDescent="0.15">
      <c r="B30" s="620" t="s">
        <v>308</v>
      </c>
      <c r="C30" s="621"/>
      <c r="D30" s="621"/>
      <c r="E30" s="621"/>
      <c r="F30" s="621"/>
      <c r="G30" s="621"/>
      <c r="H30" s="621"/>
      <c r="I30" s="621"/>
      <c r="J30" s="621"/>
      <c r="K30" s="621"/>
      <c r="L30" s="621"/>
      <c r="M30" s="621"/>
      <c r="N30" s="621"/>
      <c r="O30" s="621"/>
      <c r="P30" s="621"/>
      <c r="Q30" s="622"/>
      <c r="R30" s="623">
        <v>23252783</v>
      </c>
      <c r="S30" s="624"/>
      <c r="T30" s="624"/>
      <c r="U30" s="624"/>
      <c r="V30" s="624"/>
      <c r="W30" s="624"/>
      <c r="X30" s="624"/>
      <c r="Y30" s="625"/>
      <c r="Z30" s="626">
        <v>30.6</v>
      </c>
      <c r="AA30" s="626"/>
      <c r="AB30" s="626"/>
      <c r="AC30" s="626"/>
      <c r="AD30" s="627" t="s">
        <v>247</v>
      </c>
      <c r="AE30" s="627"/>
      <c r="AF30" s="627"/>
      <c r="AG30" s="627"/>
      <c r="AH30" s="627"/>
      <c r="AI30" s="627"/>
      <c r="AJ30" s="627"/>
      <c r="AK30" s="627"/>
      <c r="AL30" s="628" t="s">
        <v>131</v>
      </c>
      <c r="AM30" s="629"/>
      <c r="AN30" s="629"/>
      <c r="AO30" s="630"/>
      <c r="AP30" s="605" t="s">
        <v>225</v>
      </c>
      <c r="AQ30" s="606"/>
      <c r="AR30" s="606"/>
      <c r="AS30" s="606"/>
      <c r="AT30" s="606"/>
      <c r="AU30" s="606"/>
      <c r="AV30" s="606"/>
      <c r="AW30" s="606"/>
      <c r="AX30" s="606"/>
      <c r="AY30" s="606"/>
      <c r="AZ30" s="606"/>
      <c r="BA30" s="606"/>
      <c r="BB30" s="606"/>
      <c r="BC30" s="606"/>
      <c r="BD30" s="606"/>
      <c r="BE30" s="606"/>
      <c r="BF30" s="607"/>
      <c r="BG30" s="605" t="s">
        <v>309</v>
      </c>
      <c r="BH30" s="665"/>
      <c r="BI30" s="665"/>
      <c r="BJ30" s="665"/>
      <c r="BK30" s="665"/>
      <c r="BL30" s="665"/>
      <c r="BM30" s="665"/>
      <c r="BN30" s="665"/>
      <c r="BO30" s="665"/>
      <c r="BP30" s="665"/>
      <c r="BQ30" s="666"/>
      <c r="BR30" s="605" t="s">
        <v>310</v>
      </c>
      <c r="BS30" s="665"/>
      <c r="BT30" s="665"/>
      <c r="BU30" s="665"/>
      <c r="BV30" s="665"/>
      <c r="BW30" s="665"/>
      <c r="BX30" s="665"/>
      <c r="BY30" s="665"/>
      <c r="BZ30" s="665"/>
      <c r="CA30" s="665"/>
      <c r="CB30" s="666"/>
      <c r="CD30" s="661"/>
      <c r="CE30" s="662"/>
      <c r="CF30" s="620" t="s">
        <v>311</v>
      </c>
      <c r="CG30" s="621"/>
      <c r="CH30" s="621"/>
      <c r="CI30" s="621"/>
      <c r="CJ30" s="621"/>
      <c r="CK30" s="621"/>
      <c r="CL30" s="621"/>
      <c r="CM30" s="621"/>
      <c r="CN30" s="621"/>
      <c r="CO30" s="621"/>
      <c r="CP30" s="621"/>
      <c r="CQ30" s="622"/>
      <c r="CR30" s="623">
        <v>4760761</v>
      </c>
      <c r="CS30" s="624"/>
      <c r="CT30" s="624"/>
      <c r="CU30" s="624"/>
      <c r="CV30" s="624"/>
      <c r="CW30" s="624"/>
      <c r="CX30" s="624"/>
      <c r="CY30" s="625"/>
      <c r="CZ30" s="628">
        <v>6.6</v>
      </c>
      <c r="DA30" s="654"/>
      <c r="DB30" s="654"/>
      <c r="DC30" s="658"/>
      <c r="DD30" s="632">
        <v>4639295</v>
      </c>
      <c r="DE30" s="624"/>
      <c r="DF30" s="624"/>
      <c r="DG30" s="624"/>
      <c r="DH30" s="624"/>
      <c r="DI30" s="624"/>
      <c r="DJ30" s="624"/>
      <c r="DK30" s="625"/>
      <c r="DL30" s="632">
        <v>4639295</v>
      </c>
      <c r="DM30" s="624"/>
      <c r="DN30" s="624"/>
      <c r="DO30" s="624"/>
      <c r="DP30" s="624"/>
      <c r="DQ30" s="624"/>
      <c r="DR30" s="624"/>
      <c r="DS30" s="624"/>
      <c r="DT30" s="624"/>
      <c r="DU30" s="624"/>
      <c r="DV30" s="625"/>
      <c r="DW30" s="628">
        <v>14.5</v>
      </c>
      <c r="DX30" s="654"/>
      <c r="DY30" s="654"/>
      <c r="DZ30" s="654"/>
      <c r="EA30" s="654"/>
      <c r="EB30" s="654"/>
      <c r="EC30" s="655"/>
    </row>
    <row r="31" spans="2:133" ht="11.25" customHeight="1" x14ac:dyDescent="0.15">
      <c r="B31" s="636" t="s">
        <v>312</v>
      </c>
      <c r="C31" s="637"/>
      <c r="D31" s="637"/>
      <c r="E31" s="637"/>
      <c r="F31" s="637"/>
      <c r="G31" s="637"/>
      <c r="H31" s="637"/>
      <c r="I31" s="637"/>
      <c r="J31" s="637"/>
      <c r="K31" s="637"/>
      <c r="L31" s="637"/>
      <c r="M31" s="637"/>
      <c r="N31" s="637"/>
      <c r="O31" s="637"/>
      <c r="P31" s="637"/>
      <c r="Q31" s="638"/>
      <c r="R31" s="623">
        <v>607282</v>
      </c>
      <c r="S31" s="624"/>
      <c r="T31" s="624"/>
      <c r="U31" s="624"/>
      <c r="V31" s="624"/>
      <c r="W31" s="624"/>
      <c r="X31" s="624"/>
      <c r="Y31" s="625"/>
      <c r="Z31" s="626">
        <v>0.8</v>
      </c>
      <c r="AA31" s="626"/>
      <c r="AB31" s="626"/>
      <c r="AC31" s="626"/>
      <c r="AD31" s="627">
        <v>607282</v>
      </c>
      <c r="AE31" s="627"/>
      <c r="AF31" s="627"/>
      <c r="AG31" s="627"/>
      <c r="AH31" s="627"/>
      <c r="AI31" s="627"/>
      <c r="AJ31" s="627"/>
      <c r="AK31" s="627"/>
      <c r="AL31" s="628">
        <v>1.9</v>
      </c>
      <c r="AM31" s="629"/>
      <c r="AN31" s="629"/>
      <c r="AO31" s="630"/>
      <c r="AP31" s="669" t="s">
        <v>313</v>
      </c>
      <c r="AQ31" s="670"/>
      <c r="AR31" s="670"/>
      <c r="AS31" s="670"/>
      <c r="AT31" s="675" t="s">
        <v>314</v>
      </c>
      <c r="AU31" s="218"/>
      <c r="AV31" s="218"/>
      <c r="AW31" s="218"/>
      <c r="AX31" s="609" t="s">
        <v>190</v>
      </c>
      <c r="AY31" s="610"/>
      <c r="AZ31" s="610"/>
      <c r="BA31" s="610"/>
      <c r="BB31" s="610"/>
      <c r="BC31" s="610"/>
      <c r="BD31" s="610"/>
      <c r="BE31" s="610"/>
      <c r="BF31" s="611"/>
      <c r="BG31" s="679">
        <v>98.7</v>
      </c>
      <c r="BH31" s="667"/>
      <c r="BI31" s="667"/>
      <c r="BJ31" s="667"/>
      <c r="BK31" s="667"/>
      <c r="BL31" s="667"/>
      <c r="BM31" s="618">
        <v>97.2</v>
      </c>
      <c r="BN31" s="667"/>
      <c r="BO31" s="667"/>
      <c r="BP31" s="667"/>
      <c r="BQ31" s="668"/>
      <c r="BR31" s="679">
        <v>98.9</v>
      </c>
      <c r="BS31" s="667"/>
      <c r="BT31" s="667"/>
      <c r="BU31" s="667"/>
      <c r="BV31" s="667"/>
      <c r="BW31" s="667"/>
      <c r="BX31" s="618">
        <v>97.3</v>
      </c>
      <c r="BY31" s="667"/>
      <c r="BZ31" s="667"/>
      <c r="CA31" s="667"/>
      <c r="CB31" s="668"/>
      <c r="CD31" s="661"/>
      <c r="CE31" s="662"/>
      <c r="CF31" s="620" t="s">
        <v>315</v>
      </c>
      <c r="CG31" s="621"/>
      <c r="CH31" s="621"/>
      <c r="CI31" s="621"/>
      <c r="CJ31" s="621"/>
      <c r="CK31" s="621"/>
      <c r="CL31" s="621"/>
      <c r="CM31" s="621"/>
      <c r="CN31" s="621"/>
      <c r="CO31" s="621"/>
      <c r="CP31" s="621"/>
      <c r="CQ31" s="622"/>
      <c r="CR31" s="623">
        <v>241572</v>
      </c>
      <c r="CS31" s="656"/>
      <c r="CT31" s="656"/>
      <c r="CU31" s="656"/>
      <c r="CV31" s="656"/>
      <c r="CW31" s="656"/>
      <c r="CX31" s="656"/>
      <c r="CY31" s="657"/>
      <c r="CZ31" s="628">
        <v>0.3</v>
      </c>
      <c r="DA31" s="654"/>
      <c r="DB31" s="654"/>
      <c r="DC31" s="658"/>
      <c r="DD31" s="632">
        <v>241404</v>
      </c>
      <c r="DE31" s="656"/>
      <c r="DF31" s="656"/>
      <c r="DG31" s="656"/>
      <c r="DH31" s="656"/>
      <c r="DI31" s="656"/>
      <c r="DJ31" s="656"/>
      <c r="DK31" s="657"/>
      <c r="DL31" s="632">
        <v>241404</v>
      </c>
      <c r="DM31" s="656"/>
      <c r="DN31" s="656"/>
      <c r="DO31" s="656"/>
      <c r="DP31" s="656"/>
      <c r="DQ31" s="656"/>
      <c r="DR31" s="656"/>
      <c r="DS31" s="656"/>
      <c r="DT31" s="656"/>
      <c r="DU31" s="656"/>
      <c r="DV31" s="657"/>
      <c r="DW31" s="628">
        <v>0.8</v>
      </c>
      <c r="DX31" s="654"/>
      <c r="DY31" s="654"/>
      <c r="DZ31" s="654"/>
      <c r="EA31" s="654"/>
      <c r="EB31" s="654"/>
      <c r="EC31" s="655"/>
    </row>
    <row r="32" spans="2:133" ht="11.25" customHeight="1" x14ac:dyDescent="0.15">
      <c r="B32" s="620" t="s">
        <v>316</v>
      </c>
      <c r="C32" s="621"/>
      <c r="D32" s="621"/>
      <c r="E32" s="621"/>
      <c r="F32" s="621"/>
      <c r="G32" s="621"/>
      <c r="H32" s="621"/>
      <c r="I32" s="621"/>
      <c r="J32" s="621"/>
      <c r="K32" s="621"/>
      <c r="L32" s="621"/>
      <c r="M32" s="621"/>
      <c r="N32" s="621"/>
      <c r="O32" s="621"/>
      <c r="P32" s="621"/>
      <c r="Q32" s="622"/>
      <c r="R32" s="623">
        <v>8374420</v>
      </c>
      <c r="S32" s="624"/>
      <c r="T32" s="624"/>
      <c r="U32" s="624"/>
      <c r="V32" s="624"/>
      <c r="W32" s="624"/>
      <c r="X32" s="624"/>
      <c r="Y32" s="625"/>
      <c r="Z32" s="626">
        <v>11</v>
      </c>
      <c r="AA32" s="626"/>
      <c r="AB32" s="626"/>
      <c r="AC32" s="626"/>
      <c r="AD32" s="627" t="s">
        <v>247</v>
      </c>
      <c r="AE32" s="627"/>
      <c r="AF32" s="627"/>
      <c r="AG32" s="627"/>
      <c r="AH32" s="627"/>
      <c r="AI32" s="627"/>
      <c r="AJ32" s="627"/>
      <c r="AK32" s="627"/>
      <c r="AL32" s="628" t="s">
        <v>247</v>
      </c>
      <c r="AM32" s="629"/>
      <c r="AN32" s="629"/>
      <c r="AO32" s="630"/>
      <c r="AP32" s="671"/>
      <c r="AQ32" s="672"/>
      <c r="AR32" s="672"/>
      <c r="AS32" s="672"/>
      <c r="AT32" s="676"/>
      <c r="AU32" s="214" t="s">
        <v>317</v>
      </c>
      <c r="AX32" s="620" t="s">
        <v>318</v>
      </c>
      <c r="AY32" s="621"/>
      <c r="AZ32" s="621"/>
      <c r="BA32" s="621"/>
      <c r="BB32" s="621"/>
      <c r="BC32" s="621"/>
      <c r="BD32" s="621"/>
      <c r="BE32" s="621"/>
      <c r="BF32" s="622"/>
      <c r="BG32" s="680">
        <v>98.2</v>
      </c>
      <c r="BH32" s="656"/>
      <c r="BI32" s="656"/>
      <c r="BJ32" s="656"/>
      <c r="BK32" s="656"/>
      <c r="BL32" s="656"/>
      <c r="BM32" s="629">
        <v>96.4</v>
      </c>
      <c r="BN32" s="656"/>
      <c r="BO32" s="656"/>
      <c r="BP32" s="656"/>
      <c r="BQ32" s="678"/>
      <c r="BR32" s="680">
        <v>98.8</v>
      </c>
      <c r="BS32" s="656"/>
      <c r="BT32" s="656"/>
      <c r="BU32" s="656"/>
      <c r="BV32" s="656"/>
      <c r="BW32" s="656"/>
      <c r="BX32" s="629">
        <v>96.9</v>
      </c>
      <c r="BY32" s="656"/>
      <c r="BZ32" s="656"/>
      <c r="CA32" s="656"/>
      <c r="CB32" s="678"/>
      <c r="CD32" s="663"/>
      <c r="CE32" s="664"/>
      <c r="CF32" s="620" t="s">
        <v>319</v>
      </c>
      <c r="CG32" s="621"/>
      <c r="CH32" s="621"/>
      <c r="CI32" s="621"/>
      <c r="CJ32" s="621"/>
      <c r="CK32" s="621"/>
      <c r="CL32" s="621"/>
      <c r="CM32" s="621"/>
      <c r="CN32" s="621"/>
      <c r="CO32" s="621"/>
      <c r="CP32" s="621"/>
      <c r="CQ32" s="622"/>
      <c r="CR32" s="623">
        <v>137</v>
      </c>
      <c r="CS32" s="624"/>
      <c r="CT32" s="624"/>
      <c r="CU32" s="624"/>
      <c r="CV32" s="624"/>
      <c r="CW32" s="624"/>
      <c r="CX32" s="624"/>
      <c r="CY32" s="625"/>
      <c r="CZ32" s="628">
        <v>0</v>
      </c>
      <c r="DA32" s="654"/>
      <c r="DB32" s="654"/>
      <c r="DC32" s="658"/>
      <c r="DD32" s="632">
        <v>137</v>
      </c>
      <c r="DE32" s="624"/>
      <c r="DF32" s="624"/>
      <c r="DG32" s="624"/>
      <c r="DH32" s="624"/>
      <c r="DI32" s="624"/>
      <c r="DJ32" s="624"/>
      <c r="DK32" s="625"/>
      <c r="DL32" s="632">
        <v>137</v>
      </c>
      <c r="DM32" s="624"/>
      <c r="DN32" s="624"/>
      <c r="DO32" s="624"/>
      <c r="DP32" s="624"/>
      <c r="DQ32" s="624"/>
      <c r="DR32" s="624"/>
      <c r="DS32" s="624"/>
      <c r="DT32" s="624"/>
      <c r="DU32" s="624"/>
      <c r="DV32" s="625"/>
      <c r="DW32" s="628">
        <v>0</v>
      </c>
      <c r="DX32" s="654"/>
      <c r="DY32" s="654"/>
      <c r="DZ32" s="654"/>
      <c r="EA32" s="654"/>
      <c r="EB32" s="654"/>
      <c r="EC32" s="655"/>
    </row>
    <row r="33" spans="2:133" ht="11.25" customHeight="1" x14ac:dyDescent="0.15">
      <c r="B33" s="620" t="s">
        <v>320</v>
      </c>
      <c r="C33" s="621"/>
      <c r="D33" s="621"/>
      <c r="E33" s="621"/>
      <c r="F33" s="621"/>
      <c r="G33" s="621"/>
      <c r="H33" s="621"/>
      <c r="I33" s="621"/>
      <c r="J33" s="621"/>
      <c r="K33" s="621"/>
      <c r="L33" s="621"/>
      <c r="M33" s="621"/>
      <c r="N33" s="621"/>
      <c r="O33" s="621"/>
      <c r="P33" s="621"/>
      <c r="Q33" s="622"/>
      <c r="R33" s="623">
        <v>506347</v>
      </c>
      <c r="S33" s="624"/>
      <c r="T33" s="624"/>
      <c r="U33" s="624"/>
      <c r="V33" s="624"/>
      <c r="W33" s="624"/>
      <c r="X33" s="624"/>
      <c r="Y33" s="625"/>
      <c r="Z33" s="626">
        <v>0.7</v>
      </c>
      <c r="AA33" s="626"/>
      <c r="AB33" s="626"/>
      <c r="AC33" s="626"/>
      <c r="AD33" s="627">
        <v>473010</v>
      </c>
      <c r="AE33" s="627"/>
      <c r="AF33" s="627"/>
      <c r="AG33" s="627"/>
      <c r="AH33" s="627"/>
      <c r="AI33" s="627"/>
      <c r="AJ33" s="627"/>
      <c r="AK33" s="627"/>
      <c r="AL33" s="628">
        <v>1.5</v>
      </c>
      <c r="AM33" s="629"/>
      <c r="AN33" s="629"/>
      <c r="AO33" s="630"/>
      <c r="AP33" s="673"/>
      <c r="AQ33" s="674"/>
      <c r="AR33" s="674"/>
      <c r="AS33" s="674"/>
      <c r="AT33" s="677"/>
      <c r="AU33" s="219"/>
      <c r="AV33" s="219"/>
      <c r="AW33" s="219"/>
      <c r="AX33" s="644" t="s">
        <v>321</v>
      </c>
      <c r="AY33" s="645"/>
      <c r="AZ33" s="645"/>
      <c r="BA33" s="645"/>
      <c r="BB33" s="645"/>
      <c r="BC33" s="645"/>
      <c r="BD33" s="645"/>
      <c r="BE33" s="645"/>
      <c r="BF33" s="646"/>
      <c r="BG33" s="681">
        <v>99</v>
      </c>
      <c r="BH33" s="682"/>
      <c r="BI33" s="682"/>
      <c r="BJ33" s="682"/>
      <c r="BK33" s="682"/>
      <c r="BL33" s="682"/>
      <c r="BM33" s="683">
        <v>97.8</v>
      </c>
      <c r="BN33" s="682"/>
      <c r="BO33" s="682"/>
      <c r="BP33" s="682"/>
      <c r="BQ33" s="684"/>
      <c r="BR33" s="681">
        <v>98.9</v>
      </c>
      <c r="BS33" s="682"/>
      <c r="BT33" s="682"/>
      <c r="BU33" s="682"/>
      <c r="BV33" s="682"/>
      <c r="BW33" s="682"/>
      <c r="BX33" s="683">
        <v>97.7</v>
      </c>
      <c r="BY33" s="682"/>
      <c r="BZ33" s="682"/>
      <c r="CA33" s="682"/>
      <c r="CB33" s="684"/>
      <c r="CD33" s="620" t="s">
        <v>322</v>
      </c>
      <c r="CE33" s="621"/>
      <c r="CF33" s="621"/>
      <c r="CG33" s="621"/>
      <c r="CH33" s="621"/>
      <c r="CI33" s="621"/>
      <c r="CJ33" s="621"/>
      <c r="CK33" s="621"/>
      <c r="CL33" s="621"/>
      <c r="CM33" s="621"/>
      <c r="CN33" s="621"/>
      <c r="CO33" s="621"/>
      <c r="CP33" s="621"/>
      <c r="CQ33" s="622"/>
      <c r="CR33" s="623">
        <v>24159589</v>
      </c>
      <c r="CS33" s="656"/>
      <c r="CT33" s="656"/>
      <c r="CU33" s="656"/>
      <c r="CV33" s="656"/>
      <c r="CW33" s="656"/>
      <c r="CX33" s="656"/>
      <c r="CY33" s="657"/>
      <c r="CZ33" s="628">
        <v>33.5</v>
      </c>
      <c r="DA33" s="654"/>
      <c r="DB33" s="654"/>
      <c r="DC33" s="658"/>
      <c r="DD33" s="632">
        <v>18141727</v>
      </c>
      <c r="DE33" s="656"/>
      <c r="DF33" s="656"/>
      <c r="DG33" s="656"/>
      <c r="DH33" s="656"/>
      <c r="DI33" s="656"/>
      <c r="DJ33" s="656"/>
      <c r="DK33" s="657"/>
      <c r="DL33" s="632">
        <v>10504175</v>
      </c>
      <c r="DM33" s="656"/>
      <c r="DN33" s="656"/>
      <c r="DO33" s="656"/>
      <c r="DP33" s="656"/>
      <c r="DQ33" s="656"/>
      <c r="DR33" s="656"/>
      <c r="DS33" s="656"/>
      <c r="DT33" s="656"/>
      <c r="DU33" s="656"/>
      <c r="DV33" s="657"/>
      <c r="DW33" s="628">
        <v>32.799999999999997</v>
      </c>
      <c r="DX33" s="654"/>
      <c r="DY33" s="654"/>
      <c r="DZ33" s="654"/>
      <c r="EA33" s="654"/>
      <c r="EB33" s="654"/>
      <c r="EC33" s="655"/>
    </row>
    <row r="34" spans="2:133" ht="11.25" customHeight="1" x14ac:dyDescent="0.15">
      <c r="B34" s="620" t="s">
        <v>323</v>
      </c>
      <c r="C34" s="621"/>
      <c r="D34" s="621"/>
      <c r="E34" s="621"/>
      <c r="F34" s="621"/>
      <c r="G34" s="621"/>
      <c r="H34" s="621"/>
      <c r="I34" s="621"/>
      <c r="J34" s="621"/>
      <c r="K34" s="621"/>
      <c r="L34" s="621"/>
      <c r="M34" s="621"/>
      <c r="N34" s="621"/>
      <c r="O34" s="621"/>
      <c r="P34" s="621"/>
      <c r="Q34" s="622"/>
      <c r="R34" s="623">
        <v>268490</v>
      </c>
      <c r="S34" s="624"/>
      <c r="T34" s="624"/>
      <c r="U34" s="624"/>
      <c r="V34" s="624"/>
      <c r="W34" s="624"/>
      <c r="X34" s="624"/>
      <c r="Y34" s="625"/>
      <c r="Z34" s="626">
        <v>0.4</v>
      </c>
      <c r="AA34" s="626"/>
      <c r="AB34" s="626"/>
      <c r="AC34" s="626"/>
      <c r="AD34" s="627" t="s">
        <v>131</v>
      </c>
      <c r="AE34" s="627"/>
      <c r="AF34" s="627"/>
      <c r="AG34" s="627"/>
      <c r="AH34" s="627"/>
      <c r="AI34" s="627"/>
      <c r="AJ34" s="627"/>
      <c r="AK34" s="627"/>
      <c r="AL34" s="628" t="s">
        <v>247</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324</v>
      </c>
      <c r="CE34" s="621"/>
      <c r="CF34" s="621"/>
      <c r="CG34" s="621"/>
      <c r="CH34" s="621"/>
      <c r="CI34" s="621"/>
      <c r="CJ34" s="621"/>
      <c r="CK34" s="621"/>
      <c r="CL34" s="621"/>
      <c r="CM34" s="621"/>
      <c r="CN34" s="621"/>
      <c r="CO34" s="621"/>
      <c r="CP34" s="621"/>
      <c r="CQ34" s="622"/>
      <c r="CR34" s="623">
        <v>8529452</v>
      </c>
      <c r="CS34" s="624"/>
      <c r="CT34" s="624"/>
      <c r="CU34" s="624"/>
      <c r="CV34" s="624"/>
      <c r="CW34" s="624"/>
      <c r="CX34" s="624"/>
      <c r="CY34" s="625"/>
      <c r="CZ34" s="628">
        <v>11.8</v>
      </c>
      <c r="DA34" s="654"/>
      <c r="DB34" s="654"/>
      <c r="DC34" s="658"/>
      <c r="DD34" s="632">
        <v>5632127</v>
      </c>
      <c r="DE34" s="624"/>
      <c r="DF34" s="624"/>
      <c r="DG34" s="624"/>
      <c r="DH34" s="624"/>
      <c r="DI34" s="624"/>
      <c r="DJ34" s="624"/>
      <c r="DK34" s="625"/>
      <c r="DL34" s="632">
        <v>4599117</v>
      </c>
      <c r="DM34" s="624"/>
      <c r="DN34" s="624"/>
      <c r="DO34" s="624"/>
      <c r="DP34" s="624"/>
      <c r="DQ34" s="624"/>
      <c r="DR34" s="624"/>
      <c r="DS34" s="624"/>
      <c r="DT34" s="624"/>
      <c r="DU34" s="624"/>
      <c r="DV34" s="625"/>
      <c r="DW34" s="628">
        <v>14.3</v>
      </c>
      <c r="DX34" s="654"/>
      <c r="DY34" s="654"/>
      <c r="DZ34" s="654"/>
      <c r="EA34" s="654"/>
      <c r="EB34" s="654"/>
      <c r="EC34" s="655"/>
    </row>
    <row r="35" spans="2:133" ht="11.25" customHeight="1" x14ac:dyDescent="0.15">
      <c r="B35" s="620" t="s">
        <v>325</v>
      </c>
      <c r="C35" s="621"/>
      <c r="D35" s="621"/>
      <c r="E35" s="621"/>
      <c r="F35" s="621"/>
      <c r="G35" s="621"/>
      <c r="H35" s="621"/>
      <c r="I35" s="621"/>
      <c r="J35" s="621"/>
      <c r="K35" s="621"/>
      <c r="L35" s="621"/>
      <c r="M35" s="621"/>
      <c r="N35" s="621"/>
      <c r="O35" s="621"/>
      <c r="P35" s="621"/>
      <c r="Q35" s="622"/>
      <c r="R35" s="623">
        <v>3423292</v>
      </c>
      <c r="S35" s="624"/>
      <c r="T35" s="624"/>
      <c r="U35" s="624"/>
      <c r="V35" s="624"/>
      <c r="W35" s="624"/>
      <c r="X35" s="624"/>
      <c r="Y35" s="625"/>
      <c r="Z35" s="626">
        <v>4.5</v>
      </c>
      <c r="AA35" s="626"/>
      <c r="AB35" s="626"/>
      <c r="AC35" s="626"/>
      <c r="AD35" s="627" t="s">
        <v>247</v>
      </c>
      <c r="AE35" s="627"/>
      <c r="AF35" s="627"/>
      <c r="AG35" s="627"/>
      <c r="AH35" s="627"/>
      <c r="AI35" s="627"/>
      <c r="AJ35" s="627"/>
      <c r="AK35" s="627"/>
      <c r="AL35" s="628" t="s">
        <v>140</v>
      </c>
      <c r="AM35" s="629"/>
      <c r="AN35" s="629"/>
      <c r="AO35" s="630"/>
      <c r="AP35" s="222"/>
      <c r="AQ35" s="605" t="s">
        <v>326</v>
      </c>
      <c r="AR35" s="606"/>
      <c r="AS35" s="606"/>
      <c r="AT35" s="606"/>
      <c r="AU35" s="606"/>
      <c r="AV35" s="606"/>
      <c r="AW35" s="606"/>
      <c r="AX35" s="606"/>
      <c r="AY35" s="606"/>
      <c r="AZ35" s="606"/>
      <c r="BA35" s="606"/>
      <c r="BB35" s="606"/>
      <c r="BC35" s="606"/>
      <c r="BD35" s="606"/>
      <c r="BE35" s="606"/>
      <c r="BF35" s="607"/>
      <c r="BG35" s="605" t="s">
        <v>327</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328</v>
      </c>
      <c r="CE35" s="621"/>
      <c r="CF35" s="621"/>
      <c r="CG35" s="621"/>
      <c r="CH35" s="621"/>
      <c r="CI35" s="621"/>
      <c r="CJ35" s="621"/>
      <c r="CK35" s="621"/>
      <c r="CL35" s="621"/>
      <c r="CM35" s="621"/>
      <c r="CN35" s="621"/>
      <c r="CO35" s="621"/>
      <c r="CP35" s="621"/>
      <c r="CQ35" s="622"/>
      <c r="CR35" s="623">
        <v>692938</v>
      </c>
      <c r="CS35" s="656"/>
      <c r="CT35" s="656"/>
      <c r="CU35" s="656"/>
      <c r="CV35" s="656"/>
      <c r="CW35" s="656"/>
      <c r="CX35" s="656"/>
      <c r="CY35" s="657"/>
      <c r="CZ35" s="628">
        <v>1</v>
      </c>
      <c r="DA35" s="654"/>
      <c r="DB35" s="654"/>
      <c r="DC35" s="658"/>
      <c r="DD35" s="632">
        <v>406180</v>
      </c>
      <c r="DE35" s="656"/>
      <c r="DF35" s="656"/>
      <c r="DG35" s="656"/>
      <c r="DH35" s="656"/>
      <c r="DI35" s="656"/>
      <c r="DJ35" s="656"/>
      <c r="DK35" s="657"/>
      <c r="DL35" s="632">
        <v>167130</v>
      </c>
      <c r="DM35" s="656"/>
      <c r="DN35" s="656"/>
      <c r="DO35" s="656"/>
      <c r="DP35" s="656"/>
      <c r="DQ35" s="656"/>
      <c r="DR35" s="656"/>
      <c r="DS35" s="656"/>
      <c r="DT35" s="656"/>
      <c r="DU35" s="656"/>
      <c r="DV35" s="657"/>
      <c r="DW35" s="628">
        <v>0.5</v>
      </c>
      <c r="DX35" s="654"/>
      <c r="DY35" s="654"/>
      <c r="DZ35" s="654"/>
      <c r="EA35" s="654"/>
      <c r="EB35" s="654"/>
      <c r="EC35" s="655"/>
    </row>
    <row r="36" spans="2:133" ht="11.25" customHeight="1" x14ac:dyDescent="0.15">
      <c r="B36" s="620" t="s">
        <v>329</v>
      </c>
      <c r="C36" s="621"/>
      <c r="D36" s="621"/>
      <c r="E36" s="621"/>
      <c r="F36" s="621"/>
      <c r="G36" s="621"/>
      <c r="H36" s="621"/>
      <c r="I36" s="621"/>
      <c r="J36" s="621"/>
      <c r="K36" s="621"/>
      <c r="L36" s="621"/>
      <c r="M36" s="621"/>
      <c r="N36" s="621"/>
      <c r="O36" s="621"/>
      <c r="P36" s="621"/>
      <c r="Q36" s="622"/>
      <c r="R36" s="623">
        <v>3435452</v>
      </c>
      <c r="S36" s="624"/>
      <c r="T36" s="624"/>
      <c r="U36" s="624"/>
      <c r="V36" s="624"/>
      <c r="W36" s="624"/>
      <c r="X36" s="624"/>
      <c r="Y36" s="625"/>
      <c r="Z36" s="626">
        <v>4.5</v>
      </c>
      <c r="AA36" s="626"/>
      <c r="AB36" s="626"/>
      <c r="AC36" s="626"/>
      <c r="AD36" s="627" t="s">
        <v>247</v>
      </c>
      <c r="AE36" s="627"/>
      <c r="AF36" s="627"/>
      <c r="AG36" s="627"/>
      <c r="AH36" s="627"/>
      <c r="AI36" s="627"/>
      <c r="AJ36" s="627"/>
      <c r="AK36" s="627"/>
      <c r="AL36" s="628" t="s">
        <v>140</v>
      </c>
      <c r="AM36" s="629"/>
      <c r="AN36" s="629"/>
      <c r="AO36" s="630"/>
      <c r="AP36" s="222"/>
      <c r="AQ36" s="689" t="s">
        <v>330</v>
      </c>
      <c r="AR36" s="690"/>
      <c r="AS36" s="690"/>
      <c r="AT36" s="690"/>
      <c r="AU36" s="690"/>
      <c r="AV36" s="690"/>
      <c r="AW36" s="690"/>
      <c r="AX36" s="690"/>
      <c r="AY36" s="691"/>
      <c r="AZ36" s="612">
        <v>5635036</v>
      </c>
      <c r="BA36" s="613"/>
      <c r="BB36" s="613"/>
      <c r="BC36" s="613"/>
      <c r="BD36" s="613"/>
      <c r="BE36" s="613"/>
      <c r="BF36" s="685"/>
      <c r="BG36" s="609" t="s">
        <v>331</v>
      </c>
      <c r="BH36" s="610"/>
      <c r="BI36" s="610"/>
      <c r="BJ36" s="610"/>
      <c r="BK36" s="610"/>
      <c r="BL36" s="610"/>
      <c r="BM36" s="610"/>
      <c r="BN36" s="610"/>
      <c r="BO36" s="610"/>
      <c r="BP36" s="610"/>
      <c r="BQ36" s="610"/>
      <c r="BR36" s="610"/>
      <c r="BS36" s="610"/>
      <c r="BT36" s="610"/>
      <c r="BU36" s="611"/>
      <c r="BV36" s="612">
        <v>458182</v>
      </c>
      <c r="BW36" s="613"/>
      <c r="BX36" s="613"/>
      <c r="BY36" s="613"/>
      <c r="BZ36" s="613"/>
      <c r="CA36" s="613"/>
      <c r="CB36" s="685"/>
      <c r="CD36" s="620" t="s">
        <v>332</v>
      </c>
      <c r="CE36" s="621"/>
      <c r="CF36" s="621"/>
      <c r="CG36" s="621"/>
      <c r="CH36" s="621"/>
      <c r="CI36" s="621"/>
      <c r="CJ36" s="621"/>
      <c r="CK36" s="621"/>
      <c r="CL36" s="621"/>
      <c r="CM36" s="621"/>
      <c r="CN36" s="621"/>
      <c r="CO36" s="621"/>
      <c r="CP36" s="621"/>
      <c r="CQ36" s="622"/>
      <c r="CR36" s="623">
        <v>6986431</v>
      </c>
      <c r="CS36" s="624"/>
      <c r="CT36" s="624"/>
      <c r="CU36" s="624"/>
      <c r="CV36" s="624"/>
      <c r="CW36" s="624"/>
      <c r="CX36" s="624"/>
      <c r="CY36" s="625"/>
      <c r="CZ36" s="628">
        <v>9.6999999999999993</v>
      </c>
      <c r="DA36" s="654"/>
      <c r="DB36" s="654"/>
      <c r="DC36" s="658"/>
      <c r="DD36" s="632">
        <v>5517369</v>
      </c>
      <c r="DE36" s="624"/>
      <c r="DF36" s="624"/>
      <c r="DG36" s="624"/>
      <c r="DH36" s="624"/>
      <c r="DI36" s="624"/>
      <c r="DJ36" s="624"/>
      <c r="DK36" s="625"/>
      <c r="DL36" s="632">
        <v>2414308</v>
      </c>
      <c r="DM36" s="624"/>
      <c r="DN36" s="624"/>
      <c r="DO36" s="624"/>
      <c r="DP36" s="624"/>
      <c r="DQ36" s="624"/>
      <c r="DR36" s="624"/>
      <c r="DS36" s="624"/>
      <c r="DT36" s="624"/>
      <c r="DU36" s="624"/>
      <c r="DV36" s="625"/>
      <c r="DW36" s="628">
        <v>7.5</v>
      </c>
      <c r="DX36" s="654"/>
      <c r="DY36" s="654"/>
      <c r="DZ36" s="654"/>
      <c r="EA36" s="654"/>
      <c r="EB36" s="654"/>
      <c r="EC36" s="655"/>
    </row>
    <row r="37" spans="2:133" ht="11.25" customHeight="1" x14ac:dyDescent="0.15">
      <c r="B37" s="620" t="s">
        <v>333</v>
      </c>
      <c r="C37" s="621"/>
      <c r="D37" s="621"/>
      <c r="E37" s="621"/>
      <c r="F37" s="621"/>
      <c r="G37" s="621"/>
      <c r="H37" s="621"/>
      <c r="I37" s="621"/>
      <c r="J37" s="621"/>
      <c r="K37" s="621"/>
      <c r="L37" s="621"/>
      <c r="M37" s="621"/>
      <c r="N37" s="621"/>
      <c r="O37" s="621"/>
      <c r="P37" s="621"/>
      <c r="Q37" s="622"/>
      <c r="R37" s="623">
        <v>443556</v>
      </c>
      <c r="S37" s="624"/>
      <c r="T37" s="624"/>
      <c r="U37" s="624"/>
      <c r="V37" s="624"/>
      <c r="W37" s="624"/>
      <c r="X37" s="624"/>
      <c r="Y37" s="625"/>
      <c r="Z37" s="626">
        <v>0.6</v>
      </c>
      <c r="AA37" s="626"/>
      <c r="AB37" s="626"/>
      <c r="AC37" s="626"/>
      <c r="AD37" s="627">
        <v>8668</v>
      </c>
      <c r="AE37" s="627"/>
      <c r="AF37" s="627"/>
      <c r="AG37" s="627"/>
      <c r="AH37" s="627"/>
      <c r="AI37" s="627"/>
      <c r="AJ37" s="627"/>
      <c r="AK37" s="627"/>
      <c r="AL37" s="628">
        <v>0</v>
      </c>
      <c r="AM37" s="629"/>
      <c r="AN37" s="629"/>
      <c r="AO37" s="630"/>
      <c r="AQ37" s="686" t="s">
        <v>334</v>
      </c>
      <c r="AR37" s="687"/>
      <c r="AS37" s="687"/>
      <c r="AT37" s="687"/>
      <c r="AU37" s="687"/>
      <c r="AV37" s="687"/>
      <c r="AW37" s="687"/>
      <c r="AX37" s="687"/>
      <c r="AY37" s="688"/>
      <c r="AZ37" s="623">
        <v>967627</v>
      </c>
      <c r="BA37" s="624"/>
      <c r="BB37" s="624"/>
      <c r="BC37" s="624"/>
      <c r="BD37" s="656"/>
      <c r="BE37" s="656"/>
      <c r="BF37" s="678"/>
      <c r="BG37" s="620" t="s">
        <v>335</v>
      </c>
      <c r="BH37" s="621"/>
      <c r="BI37" s="621"/>
      <c r="BJ37" s="621"/>
      <c r="BK37" s="621"/>
      <c r="BL37" s="621"/>
      <c r="BM37" s="621"/>
      <c r="BN37" s="621"/>
      <c r="BO37" s="621"/>
      <c r="BP37" s="621"/>
      <c r="BQ37" s="621"/>
      <c r="BR37" s="621"/>
      <c r="BS37" s="621"/>
      <c r="BT37" s="621"/>
      <c r="BU37" s="622"/>
      <c r="BV37" s="623">
        <v>237723</v>
      </c>
      <c r="BW37" s="624"/>
      <c r="BX37" s="624"/>
      <c r="BY37" s="624"/>
      <c r="BZ37" s="624"/>
      <c r="CA37" s="624"/>
      <c r="CB37" s="633"/>
      <c r="CD37" s="620" t="s">
        <v>336</v>
      </c>
      <c r="CE37" s="621"/>
      <c r="CF37" s="621"/>
      <c r="CG37" s="621"/>
      <c r="CH37" s="621"/>
      <c r="CI37" s="621"/>
      <c r="CJ37" s="621"/>
      <c r="CK37" s="621"/>
      <c r="CL37" s="621"/>
      <c r="CM37" s="621"/>
      <c r="CN37" s="621"/>
      <c r="CO37" s="621"/>
      <c r="CP37" s="621"/>
      <c r="CQ37" s="622"/>
      <c r="CR37" s="623">
        <v>1314380</v>
      </c>
      <c r="CS37" s="656"/>
      <c r="CT37" s="656"/>
      <c r="CU37" s="656"/>
      <c r="CV37" s="656"/>
      <c r="CW37" s="656"/>
      <c r="CX37" s="656"/>
      <c r="CY37" s="657"/>
      <c r="CZ37" s="628">
        <v>1.8</v>
      </c>
      <c r="DA37" s="654"/>
      <c r="DB37" s="654"/>
      <c r="DC37" s="658"/>
      <c r="DD37" s="632">
        <v>1246317</v>
      </c>
      <c r="DE37" s="656"/>
      <c r="DF37" s="656"/>
      <c r="DG37" s="656"/>
      <c r="DH37" s="656"/>
      <c r="DI37" s="656"/>
      <c r="DJ37" s="656"/>
      <c r="DK37" s="657"/>
      <c r="DL37" s="632">
        <v>1097211</v>
      </c>
      <c r="DM37" s="656"/>
      <c r="DN37" s="656"/>
      <c r="DO37" s="656"/>
      <c r="DP37" s="656"/>
      <c r="DQ37" s="656"/>
      <c r="DR37" s="656"/>
      <c r="DS37" s="656"/>
      <c r="DT37" s="656"/>
      <c r="DU37" s="656"/>
      <c r="DV37" s="657"/>
      <c r="DW37" s="628">
        <v>3.4</v>
      </c>
      <c r="DX37" s="654"/>
      <c r="DY37" s="654"/>
      <c r="DZ37" s="654"/>
      <c r="EA37" s="654"/>
      <c r="EB37" s="654"/>
      <c r="EC37" s="655"/>
    </row>
    <row r="38" spans="2:133" ht="11.25" customHeight="1" x14ac:dyDescent="0.15">
      <c r="B38" s="620" t="s">
        <v>337</v>
      </c>
      <c r="C38" s="621"/>
      <c r="D38" s="621"/>
      <c r="E38" s="621"/>
      <c r="F38" s="621"/>
      <c r="G38" s="621"/>
      <c r="H38" s="621"/>
      <c r="I38" s="621"/>
      <c r="J38" s="621"/>
      <c r="K38" s="621"/>
      <c r="L38" s="621"/>
      <c r="M38" s="621"/>
      <c r="N38" s="621"/>
      <c r="O38" s="621"/>
      <c r="P38" s="621"/>
      <c r="Q38" s="622"/>
      <c r="R38" s="623">
        <v>2958438</v>
      </c>
      <c r="S38" s="624"/>
      <c r="T38" s="624"/>
      <c r="U38" s="624"/>
      <c r="V38" s="624"/>
      <c r="W38" s="624"/>
      <c r="X38" s="624"/>
      <c r="Y38" s="625"/>
      <c r="Z38" s="626">
        <v>3.9</v>
      </c>
      <c r="AA38" s="626"/>
      <c r="AB38" s="626"/>
      <c r="AC38" s="626"/>
      <c r="AD38" s="627" t="s">
        <v>247</v>
      </c>
      <c r="AE38" s="627"/>
      <c r="AF38" s="627"/>
      <c r="AG38" s="627"/>
      <c r="AH38" s="627"/>
      <c r="AI38" s="627"/>
      <c r="AJ38" s="627"/>
      <c r="AK38" s="627"/>
      <c r="AL38" s="628" t="s">
        <v>140</v>
      </c>
      <c r="AM38" s="629"/>
      <c r="AN38" s="629"/>
      <c r="AO38" s="630"/>
      <c r="AQ38" s="686" t="s">
        <v>338</v>
      </c>
      <c r="AR38" s="687"/>
      <c r="AS38" s="687"/>
      <c r="AT38" s="687"/>
      <c r="AU38" s="687"/>
      <c r="AV38" s="687"/>
      <c r="AW38" s="687"/>
      <c r="AX38" s="687"/>
      <c r="AY38" s="688"/>
      <c r="AZ38" s="623">
        <v>10535</v>
      </c>
      <c r="BA38" s="624"/>
      <c r="BB38" s="624"/>
      <c r="BC38" s="624"/>
      <c r="BD38" s="656"/>
      <c r="BE38" s="656"/>
      <c r="BF38" s="678"/>
      <c r="BG38" s="620" t="s">
        <v>339</v>
      </c>
      <c r="BH38" s="621"/>
      <c r="BI38" s="621"/>
      <c r="BJ38" s="621"/>
      <c r="BK38" s="621"/>
      <c r="BL38" s="621"/>
      <c r="BM38" s="621"/>
      <c r="BN38" s="621"/>
      <c r="BO38" s="621"/>
      <c r="BP38" s="621"/>
      <c r="BQ38" s="621"/>
      <c r="BR38" s="621"/>
      <c r="BS38" s="621"/>
      <c r="BT38" s="621"/>
      <c r="BU38" s="622"/>
      <c r="BV38" s="623">
        <v>21236</v>
      </c>
      <c r="BW38" s="624"/>
      <c r="BX38" s="624"/>
      <c r="BY38" s="624"/>
      <c r="BZ38" s="624"/>
      <c r="CA38" s="624"/>
      <c r="CB38" s="633"/>
      <c r="CD38" s="620" t="s">
        <v>340</v>
      </c>
      <c r="CE38" s="621"/>
      <c r="CF38" s="621"/>
      <c r="CG38" s="621"/>
      <c r="CH38" s="621"/>
      <c r="CI38" s="621"/>
      <c r="CJ38" s="621"/>
      <c r="CK38" s="621"/>
      <c r="CL38" s="621"/>
      <c r="CM38" s="621"/>
      <c r="CN38" s="621"/>
      <c r="CO38" s="621"/>
      <c r="CP38" s="621"/>
      <c r="CQ38" s="622"/>
      <c r="CR38" s="623">
        <v>4669617</v>
      </c>
      <c r="CS38" s="624"/>
      <c r="CT38" s="624"/>
      <c r="CU38" s="624"/>
      <c r="CV38" s="624"/>
      <c r="CW38" s="624"/>
      <c r="CX38" s="624"/>
      <c r="CY38" s="625"/>
      <c r="CZ38" s="628">
        <v>6.5</v>
      </c>
      <c r="DA38" s="654"/>
      <c r="DB38" s="654"/>
      <c r="DC38" s="658"/>
      <c r="DD38" s="632">
        <v>3622821</v>
      </c>
      <c r="DE38" s="624"/>
      <c r="DF38" s="624"/>
      <c r="DG38" s="624"/>
      <c r="DH38" s="624"/>
      <c r="DI38" s="624"/>
      <c r="DJ38" s="624"/>
      <c r="DK38" s="625"/>
      <c r="DL38" s="632">
        <v>3323620</v>
      </c>
      <c r="DM38" s="624"/>
      <c r="DN38" s="624"/>
      <c r="DO38" s="624"/>
      <c r="DP38" s="624"/>
      <c r="DQ38" s="624"/>
      <c r="DR38" s="624"/>
      <c r="DS38" s="624"/>
      <c r="DT38" s="624"/>
      <c r="DU38" s="624"/>
      <c r="DV38" s="625"/>
      <c r="DW38" s="628">
        <v>10.4</v>
      </c>
      <c r="DX38" s="654"/>
      <c r="DY38" s="654"/>
      <c r="DZ38" s="654"/>
      <c r="EA38" s="654"/>
      <c r="EB38" s="654"/>
      <c r="EC38" s="655"/>
    </row>
    <row r="39" spans="2:133" ht="11.25" customHeight="1" x14ac:dyDescent="0.15">
      <c r="B39" s="620" t="s">
        <v>341</v>
      </c>
      <c r="C39" s="621"/>
      <c r="D39" s="621"/>
      <c r="E39" s="621"/>
      <c r="F39" s="621"/>
      <c r="G39" s="621"/>
      <c r="H39" s="621"/>
      <c r="I39" s="621"/>
      <c r="J39" s="621"/>
      <c r="K39" s="621"/>
      <c r="L39" s="621"/>
      <c r="M39" s="621"/>
      <c r="N39" s="621"/>
      <c r="O39" s="621"/>
      <c r="P39" s="621"/>
      <c r="Q39" s="622"/>
      <c r="R39" s="623" t="s">
        <v>247</v>
      </c>
      <c r="S39" s="624"/>
      <c r="T39" s="624"/>
      <c r="U39" s="624"/>
      <c r="V39" s="624"/>
      <c r="W39" s="624"/>
      <c r="X39" s="624"/>
      <c r="Y39" s="625"/>
      <c r="Z39" s="626" t="s">
        <v>247</v>
      </c>
      <c r="AA39" s="626"/>
      <c r="AB39" s="626"/>
      <c r="AC39" s="626"/>
      <c r="AD39" s="627" t="s">
        <v>247</v>
      </c>
      <c r="AE39" s="627"/>
      <c r="AF39" s="627"/>
      <c r="AG39" s="627"/>
      <c r="AH39" s="627"/>
      <c r="AI39" s="627"/>
      <c r="AJ39" s="627"/>
      <c r="AK39" s="627"/>
      <c r="AL39" s="628" t="s">
        <v>140</v>
      </c>
      <c r="AM39" s="629"/>
      <c r="AN39" s="629"/>
      <c r="AO39" s="630"/>
      <c r="AQ39" s="686" t="s">
        <v>342</v>
      </c>
      <c r="AR39" s="687"/>
      <c r="AS39" s="687"/>
      <c r="AT39" s="687"/>
      <c r="AU39" s="687"/>
      <c r="AV39" s="687"/>
      <c r="AW39" s="687"/>
      <c r="AX39" s="687"/>
      <c r="AY39" s="688"/>
      <c r="AZ39" s="623" t="s">
        <v>140</v>
      </c>
      <c r="BA39" s="624"/>
      <c r="BB39" s="624"/>
      <c r="BC39" s="624"/>
      <c r="BD39" s="656"/>
      <c r="BE39" s="656"/>
      <c r="BF39" s="678"/>
      <c r="BG39" s="620" t="s">
        <v>343</v>
      </c>
      <c r="BH39" s="621"/>
      <c r="BI39" s="621"/>
      <c r="BJ39" s="621"/>
      <c r="BK39" s="621"/>
      <c r="BL39" s="621"/>
      <c r="BM39" s="621"/>
      <c r="BN39" s="621"/>
      <c r="BO39" s="621"/>
      <c r="BP39" s="621"/>
      <c r="BQ39" s="621"/>
      <c r="BR39" s="621"/>
      <c r="BS39" s="621"/>
      <c r="BT39" s="621"/>
      <c r="BU39" s="622"/>
      <c r="BV39" s="623">
        <v>35792</v>
      </c>
      <c r="BW39" s="624"/>
      <c r="BX39" s="624"/>
      <c r="BY39" s="624"/>
      <c r="BZ39" s="624"/>
      <c r="CA39" s="624"/>
      <c r="CB39" s="633"/>
      <c r="CD39" s="620" t="s">
        <v>344</v>
      </c>
      <c r="CE39" s="621"/>
      <c r="CF39" s="621"/>
      <c r="CG39" s="621"/>
      <c r="CH39" s="621"/>
      <c r="CI39" s="621"/>
      <c r="CJ39" s="621"/>
      <c r="CK39" s="621"/>
      <c r="CL39" s="621"/>
      <c r="CM39" s="621"/>
      <c r="CN39" s="621"/>
      <c r="CO39" s="621"/>
      <c r="CP39" s="621"/>
      <c r="CQ39" s="622"/>
      <c r="CR39" s="623">
        <v>3281151</v>
      </c>
      <c r="CS39" s="656"/>
      <c r="CT39" s="656"/>
      <c r="CU39" s="656"/>
      <c r="CV39" s="656"/>
      <c r="CW39" s="656"/>
      <c r="CX39" s="656"/>
      <c r="CY39" s="657"/>
      <c r="CZ39" s="628">
        <v>4.5999999999999996</v>
      </c>
      <c r="DA39" s="654"/>
      <c r="DB39" s="654"/>
      <c r="DC39" s="658"/>
      <c r="DD39" s="632">
        <v>2963230</v>
      </c>
      <c r="DE39" s="656"/>
      <c r="DF39" s="656"/>
      <c r="DG39" s="656"/>
      <c r="DH39" s="656"/>
      <c r="DI39" s="656"/>
      <c r="DJ39" s="656"/>
      <c r="DK39" s="657"/>
      <c r="DL39" s="632" t="s">
        <v>140</v>
      </c>
      <c r="DM39" s="656"/>
      <c r="DN39" s="656"/>
      <c r="DO39" s="656"/>
      <c r="DP39" s="656"/>
      <c r="DQ39" s="656"/>
      <c r="DR39" s="656"/>
      <c r="DS39" s="656"/>
      <c r="DT39" s="656"/>
      <c r="DU39" s="656"/>
      <c r="DV39" s="657"/>
      <c r="DW39" s="628" t="s">
        <v>247</v>
      </c>
      <c r="DX39" s="654"/>
      <c r="DY39" s="654"/>
      <c r="DZ39" s="654"/>
      <c r="EA39" s="654"/>
      <c r="EB39" s="654"/>
      <c r="EC39" s="655"/>
    </row>
    <row r="40" spans="2:133" ht="11.25" customHeight="1" x14ac:dyDescent="0.15">
      <c r="B40" s="620" t="s">
        <v>345</v>
      </c>
      <c r="C40" s="621"/>
      <c r="D40" s="621"/>
      <c r="E40" s="621"/>
      <c r="F40" s="621"/>
      <c r="G40" s="621"/>
      <c r="H40" s="621"/>
      <c r="I40" s="621"/>
      <c r="J40" s="621"/>
      <c r="K40" s="621"/>
      <c r="L40" s="621"/>
      <c r="M40" s="621"/>
      <c r="N40" s="621"/>
      <c r="O40" s="621"/>
      <c r="P40" s="621"/>
      <c r="Q40" s="622"/>
      <c r="R40" s="623">
        <v>444138</v>
      </c>
      <c r="S40" s="624"/>
      <c r="T40" s="624"/>
      <c r="U40" s="624"/>
      <c r="V40" s="624"/>
      <c r="W40" s="624"/>
      <c r="X40" s="624"/>
      <c r="Y40" s="625"/>
      <c r="Z40" s="626">
        <v>0.6</v>
      </c>
      <c r="AA40" s="626"/>
      <c r="AB40" s="626"/>
      <c r="AC40" s="626"/>
      <c r="AD40" s="627" t="s">
        <v>140</v>
      </c>
      <c r="AE40" s="627"/>
      <c r="AF40" s="627"/>
      <c r="AG40" s="627"/>
      <c r="AH40" s="627"/>
      <c r="AI40" s="627"/>
      <c r="AJ40" s="627"/>
      <c r="AK40" s="627"/>
      <c r="AL40" s="628" t="s">
        <v>140</v>
      </c>
      <c r="AM40" s="629"/>
      <c r="AN40" s="629"/>
      <c r="AO40" s="630"/>
      <c r="AQ40" s="686" t="s">
        <v>346</v>
      </c>
      <c r="AR40" s="687"/>
      <c r="AS40" s="687"/>
      <c r="AT40" s="687"/>
      <c r="AU40" s="687"/>
      <c r="AV40" s="687"/>
      <c r="AW40" s="687"/>
      <c r="AX40" s="687"/>
      <c r="AY40" s="688"/>
      <c r="AZ40" s="623" t="s">
        <v>140</v>
      </c>
      <c r="BA40" s="624"/>
      <c r="BB40" s="624"/>
      <c r="BC40" s="624"/>
      <c r="BD40" s="656"/>
      <c r="BE40" s="656"/>
      <c r="BF40" s="678"/>
      <c r="BG40" s="671" t="s">
        <v>347</v>
      </c>
      <c r="BH40" s="672"/>
      <c r="BI40" s="672"/>
      <c r="BJ40" s="672"/>
      <c r="BK40" s="672"/>
      <c r="BL40" s="223"/>
      <c r="BM40" s="621" t="s">
        <v>348</v>
      </c>
      <c r="BN40" s="621"/>
      <c r="BO40" s="621"/>
      <c r="BP40" s="621"/>
      <c r="BQ40" s="621"/>
      <c r="BR40" s="621"/>
      <c r="BS40" s="621"/>
      <c r="BT40" s="621"/>
      <c r="BU40" s="622"/>
      <c r="BV40" s="623">
        <v>69</v>
      </c>
      <c r="BW40" s="624"/>
      <c r="BX40" s="624"/>
      <c r="BY40" s="624"/>
      <c r="BZ40" s="624"/>
      <c r="CA40" s="624"/>
      <c r="CB40" s="633"/>
      <c r="CD40" s="620" t="s">
        <v>349</v>
      </c>
      <c r="CE40" s="621"/>
      <c r="CF40" s="621"/>
      <c r="CG40" s="621"/>
      <c r="CH40" s="621"/>
      <c r="CI40" s="621"/>
      <c r="CJ40" s="621"/>
      <c r="CK40" s="621"/>
      <c r="CL40" s="621"/>
      <c r="CM40" s="621"/>
      <c r="CN40" s="621"/>
      <c r="CO40" s="621"/>
      <c r="CP40" s="621"/>
      <c r="CQ40" s="622"/>
      <c r="CR40" s="623" t="s">
        <v>140</v>
      </c>
      <c r="CS40" s="624"/>
      <c r="CT40" s="624"/>
      <c r="CU40" s="624"/>
      <c r="CV40" s="624"/>
      <c r="CW40" s="624"/>
      <c r="CX40" s="624"/>
      <c r="CY40" s="625"/>
      <c r="CZ40" s="628" t="s">
        <v>247</v>
      </c>
      <c r="DA40" s="654"/>
      <c r="DB40" s="654"/>
      <c r="DC40" s="658"/>
      <c r="DD40" s="632" t="s">
        <v>140</v>
      </c>
      <c r="DE40" s="624"/>
      <c r="DF40" s="624"/>
      <c r="DG40" s="624"/>
      <c r="DH40" s="624"/>
      <c r="DI40" s="624"/>
      <c r="DJ40" s="624"/>
      <c r="DK40" s="625"/>
      <c r="DL40" s="632" t="s">
        <v>247</v>
      </c>
      <c r="DM40" s="624"/>
      <c r="DN40" s="624"/>
      <c r="DO40" s="624"/>
      <c r="DP40" s="624"/>
      <c r="DQ40" s="624"/>
      <c r="DR40" s="624"/>
      <c r="DS40" s="624"/>
      <c r="DT40" s="624"/>
      <c r="DU40" s="624"/>
      <c r="DV40" s="625"/>
      <c r="DW40" s="628" t="s">
        <v>131</v>
      </c>
      <c r="DX40" s="654"/>
      <c r="DY40" s="654"/>
      <c r="DZ40" s="654"/>
      <c r="EA40" s="654"/>
      <c r="EB40" s="654"/>
      <c r="EC40" s="655"/>
    </row>
    <row r="41" spans="2:133" ht="11.25" customHeight="1" x14ac:dyDescent="0.15">
      <c r="B41" s="644" t="s">
        <v>350</v>
      </c>
      <c r="C41" s="645"/>
      <c r="D41" s="645"/>
      <c r="E41" s="645"/>
      <c r="F41" s="645"/>
      <c r="G41" s="645"/>
      <c r="H41" s="645"/>
      <c r="I41" s="645"/>
      <c r="J41" s="645"/>
      <c r="K41" s="645"/>
      <c r="L41" s="645"/>
      <c r="M41" s="645"/>
      <c r="N41" s="645"/>
      <c r="O41" s="645"/>
      <c r="P41" s="645"/>
      <c r="Q41" s="646"/>
      <c r="R41" s="695">
        <v>76045763</v>
      </c>
      <c r="S41" s="696"/>
      <c r="T41" s="696"/>
      <c r="U41" s="696"/>
      <c r="V41" s="696"/>
      <c r="W41" s="696"/>
      <c r="X41" s="696"/>
      <c r="Y41" s="700"/>
      <c r="Z41" s="701">
        <v>100</v>
      </c>
      <c r="AA41" s="701"/>
      <c r="AB41" s="701"/>
      <c r="AC41" s="701"/>
      <c r="AD41" s="702">
        <v>31615676</v>
      </c>
      <c r="AE41" s="702"/>
      <c r="AF41" s="702"/>
      <c r="AG41" s="702"/>
      <c r="AH41" s="702"/>
      <c r="AI41" s="702"/>
      <c r="AJ41" s="702"/>
      <c r="AK41" s="702"/>
      <c r="AL41" s="703">
        <v>100</v>
      </c>
      <c r="AM41" s="683"/>
      <c r="AN41" s="683"/>
      <c r="AO41" s="704"/>
      <c r="AQ41" s="686" t="s">
        <v>351</v>
      </c>
      <c r="AR41" s="687"/>
      <c r="AS41" s="687"/>
      <c r="AT41" s="687"/>
      <c r="AU41" s="687"/>
      <c r="AV41" s="687"/>
      <c r="AW41" s="687"/>
      <c r="AX41" s="687"/>
      <c r="AY41" s="688"/>
      <c r="AZ41" s="623">
        <v>1500260</v>
      </c>
      <c r="BA41" s="624"/>
      <c r="BB41" s="624"/>
      <c r="BC41" s="624"/>
      <c r="BD41" s="656"/>
      <c r="BE41" s="656"/>
      <c r="BF41" s="678"/>
      <c r="BG41" s="671"/>
      <c r="BH41" s="672"/>
      <c r="BI41" s="672"/>
      <c r="BJ41" s="672"/>
      <c r="BK41" s="672"/>
      <c r="BL41" s="223"/>
      <c r="BM41" s="621" t="s">
        <v>352</v>
      </c>
      <c r="BN41" s="621"/>
      <c r="BO41" s="621"/>
      <c r="BP41" s="621"/>
      <c r="BQ41" s="621"/>
      <c r="BR41" s="621"/>
      <c r="BS41" s="621"/>
      <c r="BT41" s="621"/>
      <c r="BU41" s="622"/>
      <c r="BV41" s="623" t="s">
        <v>247</v>
      </c>
      <c r="BW41" s="624"/>
      <c r="BX41" s="624"/>
      <c r="BY41" s="624"/>
      <c r="BZ41" s="624"/>
      <c r="CA41" s="624"/>
      <c r="CB41" s="633"/>
      <c r="CD41" s="620" t="s">
        <v>353</v>
      </c>
      <c r="CE41" s="621"/>
      <c r="CF41" s="621"/>
      <c r="CG41" s="621"/>
      <c r="CH41" s="621"/>
      <c r="CI41" s="621"/>
      <c r="CJ41" s="621"/>
      <c r="CK41" s="621"/>
      <c r="CL41" s="621"/>
      <c r="CM41" s="621"/>
      <c r="CN41" s="621"/>
      <c r="CO41" s="621"/>
      <c r="CP41" s="621"/>
      <c r="CQ41" s="622"/>
      <c r="CR41" s="623" t="s">
        <v>247</v>
      </c>
      <c r="CS41" s="656"/>
      <c r="CT41" s="656"/>
      <c r="CU41" s="656"/>
      <c r="CV41" s="656"/>
      <c r="CW41" s="656"/>
      <c r="CX41" s="656"/>
      <c r="CY41" s="657"/>
      <c r="CZ41" s="628" t="s">
        <v>247</v>
      </c>
      <c r="DA41" s="654"/>
      <c r="DB41" s="654"/>
      <c r="DC41" s="658"/>
      <c r="DD41" s="632" t="s">
        <v>247</v>
      </c>
      <c r="DE41" s="656"/>
      <c r="DF41" s="656"/>
      <c r="DG41" s="656"/>
      <c r="DH41" s="656"/>
      <c r="DI41" s="656"/>
      <c r="DJ41" s="656"/>
      <c r="DK41" s="657"/>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354</v>
      </c>
      <c r="AR42" s="693"/>
      <c r="AS42" s="693"/>
      <c r="AT42" s="693"/>
      <c r="AU42" s="693"/>
      <c r="AV42" s="693"/>
      <c r="AW42" s="693"/>
      <c r="AX42" s="693"/>
      <c r="AY42" s="694"/>
      <c r="AZ42" s="695">
        <v>3156614</v>
      </c>
      <c r="BA42" s="696"/>
      <c r="BB42" s="696"/>
      <c r="BC42" s="696"/>
      <c r="BD42" s="682"/>
      <c r="BE42" s="682"/>
      <c r="BF42" s="684"/>
      <c r="BG42" s="673"/>
      <c r="BH42" s="674"/>
      <c r="BI42" s="674"/>
      <c r="BJ42" s="674"/>
      <c r="BK42" s="674"/>
      <c r="BL42" s="224"/>
      <c r="BM42" s="645" t="s">
        <v>355</v>
      </c>
      <c r="BN42" s="645"/>
      <c r="BO42" s="645"/>
      <c r="BP42" s="645"/>
      <c r="BQ42" s="645"/>
      <c r="BR42" s="645"/>
      <c r="BS42" s="645"/>
      <c r="BT42" s="645"/>
      <c r="BU42" s="646"/>
      <c r="BV42" s="695">
        <v>296</v>
      </c>
      <c r="BW42" s="696"/>
      <c r="BX42" s="696"/>
      <c r="BY42" s="696"/>
      <c r="BZ42" s="696"/>
      <c r="CA42" s="696"/>
      <c r="CB42" s="705"/>
      <c r="CD42" s="620" t="s">
        <v>356</v>
      </c>
      <c r="CE42" s="621"/>
      <c r="CF42" s="621"/>
      <c r="CG42" s="621"/>
      <c r="CH42" s="621"/>
      <c r="CI42" s="621"/>
      <c r="CJ42" s="621"/>
      <c r="CK42" s="621"/>
      <c r="CL42" s="621"/>
      <c r="CM42" s="621"/>
      <c r="CN42" s="621"/>
      <c r="CO42" s="621"/>
      <c r="CP42" s="621"/>
      <c r="CQ42" s="622"/>
      <c r="CR42" s="623">
        <v>8649232</v>
      </c>
      <c r="CS42" s="656"/>
      <c r="CT42" s="656"/>
      <c r="CU42" s="656"/>
      <c r="CV42" s="656"/>
      <c r="CW42" s="656"/>
      <c r="CX42" s="656"/>
      <c r="CY42" s="657"/>
      <c r="CZ42" s="628">
        <v>12</v>
      </c>
      <c r="DA42" s="654"/>
      <c r="DB42" s="654"/>
      <c r="DC42" s="658"/>
      <c r="DD42" s="632">
        <v>1261354</v>
      </c>
      <c r="DE42" s="656"/>
      <c r="DF42" s="656"/>
      <c r="DG42" s="656"/>
      <c r="DH42" s="656"/>
      <c r="DI42" s="656"/>
      <c r="DJ42" s="656"/>
      <c r="DK42" s="657"/>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357</v>
      </c>
      <c r="CD43" s="620" t="s">
        <v>358</v>
      </c>
      <c r="CE43" s="621"/>
      <c r="CF43" s="621"/>
      <c r="CG43" s="621"/>
      <c r="CH43" s="621"/>
      <c r="CI43" s="621"/>
      <c r="CJ43" s="621"/>
      <c r="CK43" s="621"/>
      <c r="CL43" s="621"/>
      <c r="CM43" s="621"/>
      <c r="CN43" s="621"/>
      <c r="CO43" s="621"/>
      <c r="CP43" s="621"/>
      <c r="CQ43" s="622"/>
      <c r="CR43" s="623">
        <v>211187</v>
      </c>
      <c r="CS43" s="656"/>
      <c r="CT43" s="656"/>
      <c r="CU43" s="656"/>
      <c r="CV43" s="656"/>
      <c r="CW43" s="656"/>
      <c r="CX43" s="656"/>
      <c r="CY43" s="657"/>
      <c r="CZ43" s="628">
        <v>0.3</v>
      </c>
      <c r="DA43" s="654"/>
      <c r="DB43" s="654"/>
      <c r="DC43" s="658"/>
      <c r="DD43" s="632">
        <v>211187</v>
      </c>
      <c r="DE43" s="656"/>
      <c r="DF43" s="656"/>
      <c r="DG43" s="656"/>
      <c r="DH43" s="656"/>
      <c r="DI43" s="656"/>
      <c r="DJ43" s="656"/>
      <c r="DK43" s="657"/>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359</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307</v>
      </c>
      <c r="CE44" s="660"/>
      <c r="CF44" s="620" t="s">
        <v>360</v>
      </c>
      <c r="CG44" s="621"/>
      <c r="CH44" s="621"/>
      <c r="CI44" s="621"/>
      <c r="CJ44" s="621"/>
      <c r="CK44" s="621"/>
      <c r="CL44" s="621"/>
      <c r="CM44" s="621"/>
      <c r="CN44" s="621"/>
      <c r="CO44" s="621"/>
      <c r="CP44" s="621"/>
      <c r="CQ44" s="622"/>
      <c r="CR44" s="623">
        <v>8619423</v>
      </c>
      <c r="CS44" s="624"/>
      <c r="CT44" s="624"/>
      <c r="CU44" s="624"/>
      <c r="CV44" s="624"/>
      <c r="CW44" s="624"/>
      <c r="CX44" s="624"/>
      <c r="CY44" s="625"/>
      <c r="CZ44" s="628">
        <v>12</v>
      </c>
      <c r="DA44" s="629"/>
      <c r="DB44" s="629"/>
      <c r="DC44" s="635"/>
      <c r="DD44" s="632">
        <v>1254027</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361</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362</v>
      </c>
      <c r="CG45" s="621"/>
      <c r="CH45" s="621"/>
      <c r="CI45" s="621"/>
      <c r="CJ45" s="621"/>
      <c r="CK45" s="621"/>
      <c r="CL45" s="621"/>
      <c r="CM45" s="621"/>
      <c r="CN45" s="621"/>
      <c r="CO45" s="621"/>
      <c r="CP45" s="621"/>
      <c r="CQ45" s="622"/>
      <c r="CR45" s="623">
        <v>6248429</v>
      </c>
      <c r="CS45" s="656"/>
      <c r="CT45" s="656"/>
      <c r="CU45" s="656"/>
      <c r="CV45" s="656"/>
      <c r="CW45" s="656"/>
      <c r="CX45" s="656"/>
      <c r="CY45" s="657"/>
      <c r="CZ45" s="628">
        <v>8.6999999999999993</v>
      </c>
      <c r="DA45" s="654"/>
      <c r="DB45" s="654"/>
      <c r="DC45" s="658"/>
      <c r="DD45" s="632">
        <v>446736</v>
      </c>
      <c r="DE45" s="656"/>
      <c r="DF45" s="656"/>
      <c r="DG45" s="656"/>
      <c r="DH45" s="656"/>
      <c r="DI45" s="656"/>
      <c r="DJ45" s="656"/>
      <c r="DK45" s="657"/>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1"/>
      <c r="CE46" s="662"/>
      <c r="CF46" s="620" t="s">
        <v>363</v>
      </c>
      <c r="CG46" s="621"/>
      <c r="CH46" s="621"/>
      <c r="CI46" s="621"/>
      <c r="CJ46" s="621"/>
      <c r="CK46" s="621"/>
      <c r="CL46" s="621"/>
      <c r="CM46" s="621"/>
      <c r="CN46" s="621"/>
      <c r="CO46" s="621"/>
      <c r="CP46" s="621"/>
      <c r="CQ46" s="622"/>
      <c r="CR46" s="623">
        <v>2351476</v>
      </c>
      <c r="CS46" s="624"/>
      <c r="CT46" s="624"/>
      <c r="CU46" s="624"/>
      <c r="CV46" s="624"/>
      <c r="CW46" s="624"/>
      <c r="CX46" s="624"/>
      <c r="CY46" s="625"/>
      <c r="CZ46" s="628">
        <v>3.3</v>
      </c>
      <c r="DA46" s="629"/>
      <c r="DB46" s="629"/>
      <c r="DC46" s="635"/>
      <c r="DD46" s="632">
        <v>803173</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1"/>
      <c r="CE47" s="662"/>
      <c r="CF47" s="620" t="s">
        <v>364</v>
      </c>
      <c r="CG47" s="621"/>
      <c r="CH47" s="621"/>
      <c r="CI47" s="621"/>
      <c r="CJ47" s="621"/>
      <c r="CK47" s="621"/>
      <c r="CL47" s="621"/>
      <c r="CM47" s="621"/>
      <c r="CN47" s="621"/>
      <c r="CO47" s="621"/>
      <c r="CP47" s="621"/>
      <c r="CQ47" s="622"/>
      <c r="CR47" s="623">
        <v>29809</v>
      </c>
      <c r="CS47" s="656"/>
      <c r="CT47" s="656"/>
      <c r="CU47" s="656"/>
      <c r="CV47" s="656"/>
      <c r="CW47" s="656"/>
      <c r="CX47" s="656"/>
      <c r="CY47" s="657"/>
      <c r="CZ47" s="628">
        <v>0</v>
      </c>
      <c r="DA47" s="654"/>
      <c r="DB47" s="654"/>
      <c r="DC47" s="658"/>
      <c r="DD47" s="632">
        <v>7327</v>
      </c>
      <c r="DE47" s="656"/>
      <c r="DF47" s="656"/>
      <c r="DG47" s="656"/>
      <c r="DH47" s="656"/>
      <c r="DI47" s="656"/>
      <c r="DJ47" s="656"/>
      <c r="DK47" s="657"/>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3"/>
      <c r="CE48" s="664"/>
      <c r="CF48" s="620" t="s">
        <v>365</v>
      </c>
      <c r="CG48" s="621"/>
      <c r="CH48" s="621"/>
      <c r="CI48" s="621"/>
      <c r="CJ48" s="621"/>
      <c r="CK48" s="621"/>
      <c r="CL48" s="621"/>
      <c r="CM48" s="621"/>
      <c r="CN48" s="621"/>
      <c r="CO48" s="621"/>
      <c r="CP48" s="621"/>
      <c r="CQ48" s="622"/>
      <c r="CR48" s="623" t="s">
        <v>247</v>
      </c>
      <c r="CS48" s="624"/>
      <c r="CT48" s="624"/>
      <c r="CU48" s="624"/>
      <c r="CV48" s="624"/>
      <c r="CW48" s="624"/>
      <c r="CX48" s="624"/>
      <c r="CY48" s="625"/>
      <c r="CZ48" s="628" t="s">
        <v>247</v>
      </c>
      <c r="DA48" s="629"/>
      <c r="DB48" s="629"/>
      <c r="DC48" s="635"/>
      <c r="DD48" s="632" t="s">
        <v>247</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366</v>
      </c>
      <c r="CE49" s="645"/>
      <c r="CF49" s="645"/>
      <c r="CG49" s="645"/>
      <c r="CH49" s="645"/>
      <c r="CI49" s="645"/>
      <c r="CJ49" s="645"/>
      <c r="CK49" s="645"/>
      <c r="CL49" s="645"/>
      <c r="CM49" s="645"/>
      <c r="CN49" s="645"/>
      <c r="CO49" s="645"/>
      <c r="CP49" s="645"/>
      <c r="CQ49" s="646"/>
      <c r="CR49" s="695">
        <v>72086687</v>
      </c>
      <c r="CS49" s="682"/>
      <c r="CT49" s="682"/>
      <c r="CU49" s="682"/>
      <c r="CV49" s="682"/>
      <c r="CW49" s="682"/>
      <c r="CX49" s="682"/>
      <c r="CY49" s="711"/>
      <c r="CZ49" s="703">
        <v>100</v>
      </c>
      <c r="DA49" s="712"/>
      <c r="DB49" s="712"/>
      <c r="DC49" s="713"/>
      <c r="DD49" s="714">
        <v>38615252</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XjXfUDUsebGA/AiBiiQLE9BgYAP2psjPYkH9C15toRmhO8oplVbTh6sXlQuKbqdXWvd3C9Jl61zNT5F1hyeZaQ==" saltValue="c78xq6y0v0WEwwwx23nnb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A2" sqref="A2:BI2"/>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367</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368</v>
      </c>
      <c r="DK2" s="723"/>
      <c r="DL2" s="723"/>
      <c r="DM2" s="723"/>
      <c r="DN2" s="723"/>
      <c r="DO2" s="724"/>
      <c r="DP2" s="228"/>
      <c r="DQ2" s="722" t="s">
        <v>369</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370</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371</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372</v>
      </c>
      <c r="B5" s="728"/>
      <c r="C5" s="728"/>
      <c r="D5" s="728"/>
      <c r="E5" s="728"/>
      <c r="F5" s="728"/>
      <c r="G5" s="728"/>
      <c r="H5" s="728"/>
      <c r="I5" s="728"/>
      <c r="J5" s="728"/>
      <c r="K5" s="728"/>
      <c r="L5" s="728"/>
      <c r="M5" s="728"/>
      <c r="N5" s="728"/>
      <c r="O5" s="728"/>
      <c r="P5" s="729"/>
      <c r="Q5" s="733" t="s">
        <v>373</v>
      </c>
      <c r="R5" s="734"/>
      <c r="S5" s="734"/>
      <c r="T5" s="734"/>
      <c r="U5" s="735"/>
      <c r="V5" s="733" t="s">
        <v>374</v>
      </c>
      <c r="W5" s="734"/>
      <c r="X5" s="734"/>
      <c r="Y5" s="734"/>
      <c r="Z5" s="735"/>
      <c r="AA5" s="733" t="s">
        <v>375</v>
      </c>
      <c r="AB5" s="734"/>
      <c r="AC5" s="734"/>
      <c r="AD5" s="734"/>
      <c r="AE5" s="734"/>
      <c r="AF5" s="739" t="s">
        <v>376</v>
      </c>
      <c r="AG5" s="734"/>
      <c r="AH5" s="734"/>
      <c r="AI5" s="734"/>
      <c r="AJ5" s="740"/>
      <c r="AK5" s="734" t="s">
        <v>377</v>
      </c>
      <c r="AL5" s="734"/>
      <c r="AM5" s="734"/>
      <c r="AN5" s="734"/>
      <c r="AO5" s="735"/>
      <c r="AP5" s="733" t="s">
        <v>378</v>
      </c>
      <c r="AQ5" s="734"/>
      <c r="AR5" s="734"/>
      <c r="AS5" s="734"/>
      <c r="AT5" s="735"/>
      <c r="AU5" s="733" t="s">
        <v>379</v>
      </c>
      <c r="AV5" s="734"/>
      <c r="AW5" s="734"/>
      <c r="AX5" s="734"/>
      <c r="AY5" s="740"/>
      <c r="AZ5" s="232"/>
      <c r="BA5" s="232"/>
      <c r="BB5" s="232"/>
      <c r="BC5" s="232"/>
      <c r="BD5" s="232"/>
      <c r="BE5" s="233"/>
      <c r="BF5" s="233"/>
      <c r="BG5" s="233"/>
      <c r="BH5" s="233"/>
      <c r="BI5" s="233"/>
      <c r="BJ5" s="233"/>
      <c r="BK5" s="233"/>
      <c r="BL5" s="233"/>
      <c r="BM5" s="233"/>
      <c r="BN5" s="233"/>
      <c r="BO5" s="233"/>
      <c r="BP5" s="233"/>
      <c r="BQ5" s="727" t="s">
        <v>380</v>
      </c>
      <c r="BR5" s="728"/>
      <c r="BS5" s="728"/>
      <c r="BT5" s="728"/>
      <c r="BU5" s="728"/>
      <c r="BV5" s="728"/>
      <c r="BW5" s="728"/>
      <c r="BX5" s="728"/>
      <c r="BY5" s="728"/>
      <c r="BZ5" s="728"/>
      <c r="CA5" s="728"/>
      <c r="CB5" s="728"/>
      <c r="CC5" s="728"/>
      <c r="CD5" s="728"/>
      <c r="CE5" s="728"/>
      <c r="CF5" s="728"/>
      <c r="CG5" s="729"/>
      <c r="CH5" s="733" t="s">
        <v>381</v>
      </c>
      <c r="CI5" s="734"/>
      <c r="CJ5" s="734"/>
      <c r="CK5" s="734"/>
      <c r="CL5" s="735"/>
      <c r="CM5" s="733" t="s">
        <v>382</v>
      </c>
      <c r="CN5" s="734"/>
      <c r="CO5" s="734"/>
      <c r="CP5" s="734"/>
      <c r="CQ5" s="735"/>
      <c r="CR5" s="733" t="s">
        <v>383</v>
      </c>
      <c r="CS5" s="734"/>
      <c r="CT5" s="734"/>
      <c r="CU5" s="734"/>
      <c r="CV5" s="735"/>
      <c r="CW5" s="733" t="s">
        <v>384</v>
      </c>
      <c r="CX5" s="734"/>
      <c r="CY5" s="734"/>
      <c r="CZ5" s="734"/>
      <c r="DA5" s="735"/>
      <c r="DB5" s="733" t="s">
        <v>385</v>
      </c>
      <c r="DC5" s="734"/>
      <c r="DD5" s="734"/>
      <c r="DE5" s="734"/>
      <c r="DF5" s="735"/>
      <c r="DG5" s="763" t="s">
        <v>386</v>
      </c>
      <c r="DH5" s="764"/>
      <c r="DI5" s="764"/>
      <c r="DJ5" s="764"/>
      <c r="DK5" s="765"/>
      <c r="DL5" s="763" t="s">
        <v>387</v>
      </c>
      <c r="DM5" s="764"/>
      <c r="DN5" s="764"/>
      <c r="DO5" s="764"/>
      <c r="DP5" s="765"/>
      <c r="DQ5" s="733" t="s">
        <v>388</v>
      </c>
      <c r="DR5" s="734"/>
      <c r="DS5" s="734"/>
      <c r="DT5" s="734"/>
      <c r="DU5" s="735"/>
      <c r="DV5" s="733" t="s">
        <v>379</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389</v>
      </c>
      <c r="C7" s="750"/>
      <c r="D7" s="750"/>
      <c r="E7" s="750"/>
      <c r="F7" s="750"/>
      <c r="G7" s="750"/>
      <c r="H7" s="750"/>
      <c r="I7" s="750"/>
      <c r="J7" s="750"/>
      <c r="K7" s="750"/>
      <c r="L7" s="750"/>
      <c r="M7" s="750"/>
      <c r="N7" s="750"/>
      <c r="O7" s="750"/>
      <c r="P7" s="751"/>
      <c r="Q7" s="752">
        <v>76046</v>
      </c>
      <c r="R7" s="753"/>
      <c r="S7" s="753"/>
      <c r="T7" s="753"/>
      <c r="U7" s="753"/>
      <c r="V7" s="753">
        <v>72087</v>
      </c>
      <c r="W7" s="753"/>
      <c r="X7" s="753"/>
      <c r="Y7" s="753"/>
      <c r="Z7" s="753"/>
      <c r="AA7" s="753">
        <f>Q7-V7</f>
        <v>3959</v>
      </c>
      <c r="AB7" s="753"/>
      <c r="AC7" s="753"/>
      <c r="AD7" s="753"/>
      <c r="AE7" s="754"/>
      <c r="AF7" s="755">
        <v>3451</v>
      </c>
      <c r="AG7" s="756"/>
      <c r="AH7" s="756"/>
      <c r="AI7" s="756"/>
      <c r="AJ7" s="757"/>
      <c r="AK7" s="758">
        <v>3423</v>
      </c>
      <c r="AL7" s="759"/>
      <c r="AM7" s="759"/>
      <c r="AN7" s="759"/>
      <c r="AO7" s="759"/>
      <c r="AP7" s="759">
        <v>45976</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587</v>
      </c>
      <c r="BT7" s="747"/>
      <c r="BU7" s="747"/>
      <c r="BV7" s="747"/>
      <c r="BW7" s="747"/>
      <c r="BX7" s="747"/>
      <c r="BY7" s="747"/>
      <c r="BZ7" s="747"/>
      <c r="CA7" s="747"/>
      <c r="CB7" s="747"/>
      <c r="CC7" s="747"/>
      <c r="CD7" s="747"/>
      <c r="CE7" s="747"/>
      <c r="CF7" s="747"/>
      <c r="CG7" s="762"/>
      <c r="CH7" s="743">
        <v>6</v>
      </c>
      <c r="CI7" s="744"/>
      <c r="CJ7" s="744"/>
      <c r="CK7" s="744"/>
      <c r="CL7" s="745"/>
      <c r="CM7" s="743">
        <v>36</v>
      </c>
      <c r="CN7" s="744"/>
      <c r="CO7" s="744"/>
      <c r="CP7" s="744"/>
      <c r="CQ7" s="745"/>
      <c r="CR7" s="743">
        <v>10</v>
      </c>
      <c r="CS7" s="744"/>
      <c r="CT7" s="744"/>
      <c r="CU7" s="744"/>
      <c r="CV7" s="745"/>
      <c r="CW7" s="743" t="s">
        <v>588</v>
      </c>
      <c r="CX7" s="744"/>
      <c r="CY7" s="744"/>
      <c r="CZ7" s="744"/>
      <c r="DA7" s="745"/>
      <c r="DB7" s="743">
        <v>268</v>
      </c>
      <c r="DC7" s="744"/>
      <c r="DD7" s="744"/>
      <c r="DE7" s="744"/>
      <c r="DF7" s="745"/>
      <c r="DG7" s="743" t="s">
        <v>588</v>
      </c>
      <c r="DH7" s="744"/>
      <c r="DI7" s="744"/>
      <c r="DJ7" s="744"/>
      <c r="DK7" s="745"/>
      <c r="DL7" s="743" t="s">
        <v>588</v>
      </c>
      <c r="DM7" s="744"/>
      <c r="DN7" s="744"/>
      <c r="DO7" s="744"/>
      <c r="DP7" s="745"/>
      <c r="DQ7" s="743" t="s">
        <v>588</v>
      </c>
      <c r="DR7" s="744"/>
      <c r="DS7" s="744"/>
      <c r="DT7" s="744"/>
      <c r="DU7" s="745"/>
      <c r="DV7" s="746"/>
      <c r="DW7" s="747"/>
      <c r="DX7" s="747"/>
      <c r="DY7" s="747"/>
      <c r="DZ7" s="748"/>
      <c r="EA7" s="234"/>
    </row>
    <row r="8" spans="1:131" s="235" customFormat="1" ht="26.25" customHeight="1" x14ac:dyDescent="0.15">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390</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391</v>
      </c>
      <c r="B23" s="789" t="s">
        <v>392</v>
      </c>
      <c r="C23" s="790"/>
      <c r="D23" s="790"/>
      <c r="E23" s="790"/>
      <c r="F23" s="790"/>
      <c r="G23" s="790"/>
      <c r="H23" s="790"/>
      <c r="I23" s="790"/>
      <c r="J23" s="790"/>
      <c r="K23" s="790"/>
      <c r="L23" s="790"/>
      <c r="M23" s="790"/>
      <c r="N23" s="790"/>
      <c r="O23" s="790"/>
      <c r="P23" s="791"/>
      <c r="Q23" s="792">
        <v>76046</v>
      </c>
      <c r="R23" s="793"/>
      <c r="S23" s="793"/>
      <c r="T23" s="793"/>
      <c r="U23" s="793"/>
      <c r="V23" s="793">
        <v>72087</v>
      </c>
      <c r="W23" s="793"/>
      <c r="X23" s="793"/>
      <c r="Y23" s="793"/>
      <c r="Z23" s="793"/>
      <c r="AA23" s="793">
        <v>3959</v>
      </c>
      <c r="AB23" s="793"/>
      <c r="AC23" s="793"/>
      <c r="AD23" s="793"/>
      <c r="AE23" s="794"/>
      <c r="AF23" s="795">
        <v>3451</v>
      </c>
      <c r="AG23" s="793"/>
      <c r="AH23" s="793"/>
      <c r="AI23" s="793"/>
      <c r="AJ23" s="796"/>
      <c r="AK23" s="797"/>
      <c r="AL23" s="798"/>
      <c r="AM23" s="798"/>
      <c r="AN23" s="798"/>
      <c r="AO23" s="798"/>
      <c r="AP23" s="793">
        <v>45976</v>
      </c>
      <c r="AQ23" s="793"/>
      <c r="AR23" s="793"/>
      <c r="AS23" s="793"/>
      <c r="AT23" s="793"/>
      <c r="AU23" s="809"/>
      <c r="AV23" s="809"/>
      <c r="AW23" s="809"/>
      <c r="AX23" s="809"/>
      <c r="AY23" s="810"/>
      <c r="AZ23" s="811" t="s">
        <v>140</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393</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394</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372</v>
      </c>
      <c r="B26" s="728"/>
      <c r="C26" s="728"/>
      <c r="D26" s="728"/>
      <c r="E26" s="728"/>
      <c r="F26" s="728"/>
      <c r="G26" s="728"/>
      <c r="H26" s="728"/>
      <c r="I26" s="728"/>
      <c r="J26" s="728"/>
      <c r="K26" s="728"/>
      <c r="L26" s="728"/>
      <c r="M26" s="728"/>
      <c r="N26" s="728"/>
      <c r="O26" s="728"/>
      <c r="P26" s="729"/>
      <c r="Q26" s="733" t="s">
        <v>395</v>
      </c>
      <c r="R26" s="734"/>
      <c r="S26" s="734"/>
      <c r="T26" s="734"/>
      <c r="U26" s="735"/>
      <c r="V26" s="733" t="s">
        <v>396</v>
      </c>
      <c r="W26" s="734"/>
      <c r="X26" s="734"/>
      <c r="Y26" s="734"/>
      <c r="Z26" s="735"/>
      <c r="AA26" s="733" t="s">
        <v>397</v>
      </c>
      <c r="AB26" s="734"/>
      <c r="AC26" s="734"/>
      <c r="AD26" s="734"/>
      <c r="AE26" s="734"/>
      <c r="AF26" s="814" t="s">
        <v>398</v>
      </c>
      <c r="AG26" s="815"/>
      <c r="AH26" s="815"/>
      <c r="AI26" s="815"/>
      <c r="AJ26" s="816"/>
      <c r="AK26" s="734" t="s">
        <v>399</v>
      </c>
      <c r="AL26" s="734"/>
      <c r="AM26" s="734"/>
      <c r="AN26" s="734"/>
      <c r="AO26" s="735"/>
      <c r="AP26" s="733" t="s">
        <v>400</v>
      </c>
      <c r="AQ26" s="734"/>
      <c r="AR26" s="734"/>
      <c r="AS26" s="734"/>
      <c r="AT26" s="735"/>
      <c r="AU26" s="733" t="s">
        <v>401</v>
      </c>
      <c r="AV26" s="734"/>
      <c r="AW26" s="734"/>
      <c r="AX26" s="734"/>
      <c r="AY26" s="735"/>
      <c r="AZ26" s="733" t="s">
        <v>402</v>
      </c>
      <c r="BA26" s="734"/>
      <c r="BB26" s="734"/>
      <c r="BC26" s="734"/>
      <c r="BD26" s="735"/>
      <c r="BE26" s="733" t="s">
        <v>379</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403</v>
      </c>
      <c r="C28" s="750"/>
      <c r="D28" s="750"/>
      <c r="E28" s="750"/>
      <c r="F28" s="750"/>
      <c r="G28" s="750"/>
      <c r="H28" s="750"/>
      <c r="I28" s="750"/>
      <c r="J28" s="750"/>
      <c r="K28" s="750"/>
      <c r="L28" s="750"/>
      <c r="M28" s="750"/>
      <c r="N28" s="750"/>
      <c r="O28" s="750"/>
      <c r="P28" s="751"/>
      <c r="Q28" s="822">
        <v>16152</v>
      </c>
      <c r="R28" s="823"/>
      <c r="S28" s="823"/>
      <c r="T28" s="823"/>
      <c r="U28" s="823"/>
      <c r="V28" s="823">
        <v>15694</v>
      </c>
      <c r="W28" s="823"/>
      <c r="X28" s="823"/>
      <c r="Y28" s="823"/>
      <c r="Z28" s="823"/>
      <c r="AA28" s="823">
        <f>Q28-V28</f>
        <v>458</v>
      </c>
      <c r="AB28" s="823"/>
      <c r="AC28" s="823"/>
      <c r="AD28" s="823"/>
      <c r="AE28" s="824"/>
      <c r="AF28" s="825">
        <v>458</v>
      </c>
      <c r="AG28" s="823"/>
      <c r="AH28" s="823"/>
      <c r="AI28" s="823"/>
      <c r="AJ28" s="826"/>
      <c r="AK28" s="827">
        <v>1513</v>
      </c>
      <c r="AL28" s="828"/>
      <c r="AM28" s="828"/>
      <c r="AN28" s="828"/>
      <c r="AO28" s="828"/>
      <c r="AP28" s="828" t="s">
        <v>516</v>
      </c>
      <c r="AQ28" s="828"/>
      <c r="AR28" s="828"/>
      <c r="AS28" s="828"/>
      <c r="AT28" s="828"/>
      <c r="AU28" s="828" t="s">
        <v>516</v>
      </c>
      <c r="AV28" s="828"/>
      <c r="AW28" s="828"/>
      <c r="AX28" s="828"/>
      <c r="AY28" s="828"/>
      <c r="AZ28" s="829" t="s">
        <v>516</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404</v>
      </c>
      <c r="C29" s="781"/>
      <c r="D29" s="781"/>
      <c r="E29" s="781"/>
      <c r="F29" s="781"/>
      <c r="G29" s="781"/>
      <c r="H29" s="781"/>
      <c r="I29" s="781"/>
      <c r="J29" s="781"/>
      <c r="K29" s="781"/>
      <c r="L29" s="781"/>
      <c r="M29" s="781"/>
      <c r="N29" s="781"/>
      <c r="O29" s="781"/>
      <c r="P29" s="782"/>
      <c r="Q29" s="783">
        <v>11419</v>
      </c>
      <c r="R29" s="784"/>
      <c r="S29" s="784"/>
      <c r="T29" s="784"/>
      <c r="U29" s="784"/>
      <c r="V29" s="784">
        <v>10914</v>
      </c>
      <c r="W29" s="784"/>
      <c r="X29" s="784"/>
      <c r="Y29" s="784"/>
      <c r="Z29" s="784"/>
      <c r="AA29" s="784">
        <f t="shared" ref="AA29:AA33" si="0">Q29-V29</f>
        <v>505</v>
      </c>
      <c r="AB29" s="784"/>
      <c r="AC29" s="784"/>
      <c r="AD29" s="784"/>
      <c r="AE29" s="785"/>
      <c r="AF29" s="786">
        <v>505</v>
      </c>
      <c r="AG29" s="787"/>
      <c r="AH29" s="787"/>
      <c r="AI29" s="787"/>
      <c r="AJ29" s="788"/>
      <c r="AK29" s="834">
        <v>1851</v>
      </c>
      <c r="AL29" s="830"/>
      <c r="AM29" s="830"/>
      <c r="AN29" s="830"/>
      <c r="AO29" s="830"/>
      <c r="AP29" s="830" t="s">
        <v>516</v>
      </c>
      <c r="AQ29" s="830"/>
      <c r="AR29" s="830"/>
      <c r="AS29" s="830"/>
      <c r="AT29" s="830"/>
      <c r="AU29" s="830" t="s">
        <v>516</v>
      </c>
      <c r="AV29" s="830"/>
      <c r="AW29" s="830"/>
      <c r="AX29" s="830"/>
      <c r="AY29" s="830"/>
      <c r="AZ29" s="831" t="s">
        <v>516</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405</v>
      </c>
      <c r="C30" s="781"/>
      <c r="D30" s="781"/>
      <c r="E30" s="781"/>
      <c r="F30" s="781"/>
      <c r="G30" s="781"/>
      <c r="H30" s="781"/>
      <c r="I30" s="781"/>
      <c r="J30" s="781"/>
      <c r="K30" s="781"/>
      <c r="L30" s="781"/>
      <c r="M30" s="781"/>
      <c r="N30" s="781"/>
      <c r="O30" s="781"/>
      <c r="P30" s="782"/>
      <c r="Q30" s="783">
        <v>1170</v>
      </c>
      <c r="R30" s="784"/>
      <c r="S30" s="784"/>
      <c r="T30" s="784"/>
      <c r="U30" s="784"/>
      <c r="V30" s="784">
        <v>1157</v>
      </c>
      <c r="W30" s="784"/>
      <c r="X30" s="784"/>
      <c r="Y30" s="784"/>
      <c r="Z30" s="784"/>
      <c r="AA30" s="784">
        <f t="shared" si="0"/>
        <v>13</v>
      </c>
      <c r="AB30" s="784"/>
      <c r="AC30" s="784"/>
      <c r="AD30" s="784"/>
      <c r="AE30" s="785"/>
      <c r="AF30" s="786">
        <v>13</v>
      </c>
      <c r="AG30" s="787"/>
      <c r="AH30" s="787"/>
      <c r="AI30" s="787"/>
      <c r="AJ30" s="788"/>
      <c r="AK30" s="834">
        <v>310</v>
      </c>
      <c r="AL30" s="830"/>
      <c r="AM30" s="830"/>
      <c r="AN30" s="830"/>
      <c r="AO30" s="830"/>
      <c r="AP30" s="830" t="s">
        <v>516</v>
      </c>
      <c r="AQ30" s="830"/>
      <c r="AR30" s="830"/>
      <c r="AS30" s="830"/>
      <c r="AT30" s="830"/>
      <c r="AU30" s="830" t="s">
        <v>516</v>
      </c>
      <c r="AV30" s="830"/>
      <c r="AW30" s="830"/>
      <c r="AX30" s="830"/>
      <c r="AY30" s="830"/>
      <c r="AZ30" s="831" t="s">
        <v>516</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406</v>
      </c>
      <c r="C31" s="781"/>
      <c r="D31" s="781"/>
      <c r="E31" s="781"/>
      <c r="F31" s="781"/>
      <c r="G31" s="781"/>
      <c r="H31" s="781"/>
      <c r="I31" s="781"/>
      <c r="J31" s="781"/>
      <c r="K31" s="781"/>
      <c r="L31" s="781"/>
      <c r="M31" s="781"/>
      <c r="N31" s="781"/>
      <c r="O31" s="781"/>
      <c r="P31" s="782"/>
      <c r="Q31" s="783">
        <v>2918</v>
      </c>
      <c r="R31" s="784"/>
      <c r="S31" s="784"/>
      <c r="T31" s="784"/>
      <c r="U31" s="784"/>
      <c r="V31" s="784">
        <v>2729</v>
      </c>
      <c r="W31" s="784"/>
      <c r="X31" s="784"/>
      <c r="Y31" s="784"/>
      <c r="Z31" s="784"/>
      <c r="AA31" s="784">
        <f t="shared" si="0"/>
        <v>189</v>
      </c>
      <c r="AB31" s="784"/>
      <c r="AC31" s="784"/>
      <c r="AD31" s="784"/>
      <c r="AE31" s="785"/>
      <c r="AF31" s="786">
        <v>2481</v>
      </c>
      <c r="AG31" s="787"/>
      <c r="AH31" s="787"/>
      <c r="AI31" s="787"/>
      <c r="AJ31" s="788"/>
      <c r="AK31" s="834">
        <v>11</v>
      </c>
      <c r="AL31" s="830"/>
      <c r="AM31" s="830"/>
      <c r="AN31" s="830"/>
      <c r="AO31" s="830"/>
      <c r="AP31" s="830">
        <v>917</v>
      </c>
      <c r="AQ31" s="830"/>
      <c r="AR31" s="830"/>
      <c r="AS31" s="830"/>
      <c r="AT31" s="830"/>
      <c r="AU31" s="830" t="s">
        <v>516</v>
      </c>
      <c r="AV31" s="830"/>
      <c r="AW31" s="830"/>
      <c r="AX31" s="830"/>
      <c r="AY31" s="830"/>
      <c r="AZ31" s="831" t="s">
        <v>516</v>
      </c>
      <c r="BA31" s="831"/>
      <c r="BB31" s="831"/>
      <c r="BC31" s="831"/>
      <c r="BD31" s="831"/>
      <c r="BE31" s="832" t="s">
        <v>407</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408</v>
      </c>
      <c r="C32" s="781"/>
      <c r="D32" s="781"/>
      <c r="E32" s="781"/>
      <c r="F32" s="781"/>
      <c r="G32" s="781"/>
      <c r="H32" s="781"/>
      <c r="I32" s="781"/>
      <c r="J32" s="781"/>
      <c r="K32" s="781"/>
      <c r="L32" s="781"/>
      <c r="M32" s="781"/>
      <c r="N32" s="781"/>
      <c r="O32" s="781"/>
      <c r="P32" s="782"/>
      <c r="Q32" s="783">
        <v>2499</v>
      </c>
      <c r="R32" s="784"/>
      <c r="S32" s="784"/>
      <c r="T32" s="784"/>
      <c r="U32" s="784"/>
      <c r="V32" s="784">
        <v>2366</v>
      </c>
      <c r="W32" s="784"/>
      <c r="X32" s="784"/>
      <c r="Y32" s="784"/>
      <c r="Z32" s="784"/>
      <c r="AA32" s="784">
        <f t="shared" si="0"/>
        <v>133</v>
      </c>
      <c r="AB32" s="784"/>
      <c r="AC32" s="784"/>
      <c r="AD32" s="784"/>
      <c r="AE32" s="785"/>
      <c r="AF32" s="786">
        <v>206</v>
      </c>
      <c r="AG32" s="787"/>
      <c r="AH32" s="787"/>
      <c r="AI32" s="787"/>
      <c r="AJ32" s="788"/>
      <c r="AK32" s="834">
        <v>957</v>
      </c>
      <c r="AL32" s="830"/>
      <c r="AM32" s="830"/>
      <c r="AN32" s="830"/>
      <c r="AO32" s="830"/>
      <c r="AP32" s="830">
        <v>10417</v>
      </c>
      <c r="AQ32" s="830"/>
      <c r="AR32" s="830"/>
      <c r="AS32" s="830"/>
      <c r="AT32" s="830"/>
      <c r="AU32" s="830">
        <v>3656</v>
      </c>
      <c r="AV32" s="830"/>
      <c r="AW32" s="830"/>
      <c r="AX32" s="830"/>
      <c r="AY32" s="830"/>
      <c r="AZ32" s="831" t="s">
        <v>516</v>
      </c>
      <c r="BA32" s="831"/>
      <c r="BB32" s="831"/>
      <c r="BC32" s="831"/>
      <c r="BD32" s="831"/>
      <c r="BE32" s="832" t="s">
        <v>409</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t="s">
        <v>410</v>
      </c>
      <c r="C33" s="781"/>
      <c r="D33" s="781"/>
      <c r="E33" s="781"/>
      <c r="F33" s="781"/>
      <c r="G33" s="781"/>
      <c r="H33" s="781"/>
      <c r="I33" s="781"/>
      <c r="J33" s="781"/>
      <c r="K33" s="781"/>
      <c r="L33" s="781"/>
      <c r="M33" s="781"/>
      <c r="N33" s="781"/>
      <c r="O33" s="781"/>
      <c r="P33" s="782"/>
      <c r="Q33" s="783">
        <v>19</v>
      </c>
      <c r="R33" s="784"/>
      <c r="S33" s="784"/>
      <c r="T33" s="784"/>
      <c r="U33" s="784"/>
      <c r="V33" s="784">
        <v>17</v>
      </c>
      <c r="W33" s="784"/>
      <c r="X33" s="784"/>
      <c r="Y33" s="784"/>
      <c r="Z33" s="784"/>
      <c r="AA33" s="784">
        <f t="shared" si="0"/>
        <v>2</v>
      </c>
      <c r="AB33" s="784"/>
      <c r="AC33" s="784"/>
      <c r="AD33" s="784"/>
      <c r="AE33" s="785"/>
      <c r="AF33" s="786">
        <v>2</v>
      </c>
      <c r="AG33" s="787"/>
      <c r="AH33" s="787"/>
      <c r="AI33" s="787"/>
      <c r="AJ33" s="788"/>
      <c r="AK33" s="834">
        <v>13</v>
      </c>
      <c r="AL33" s="830"/>
      <c r="AM33" s="830"/>
      <c r="AN33" s="830"/>
      <c r="AO33" s="830"/>
      <c r="AP33" s="830">
        <v>14</v>
      </c>
      <c r="AQ33" s="830"/>
      <c r="AR33" s="830"/>
      <c r="AS33" s="830"/>
      <c r="AT33" s="830"/>
      <c r="AU33" s="830">
        <v>14</v>
      </c>
      <c r="AV33" s="830"/>
      <c r="AW33" s="830"/>
      <c r="AX33" s="830"/>
      <c r="AY33" s="830"/>
      <c r="AZ33" s="831" t="s">
        <v>516</v>
      </c>
      <c r="BA33" s="831"/>
      <c r="BB33" s="831"/>
      <c r="BC33" s="831"/>
      <c r="BD33" s="831"/>
      <c r="BE33" s="832" t="s">
        <v>411</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412</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391</v>
      </c>
      <c r="B63" s="789" t="s">
        <v>413</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3665</v>
      </c>
      <c r="AG63" s="844"/>
      <c r="AH63" s="844"/>
      <c r="AI63" s="844"/>
      <c r="AJ63" s="845"/>
      <c r="AK63" s="846"/>
      <c r="AL63" s="841"/>
      <c r="AM63" s="841"/>
      <c r="AN63" s="841"/>
      <c r="AO63" s="841"/>
      <c r="AP63" s="844">
        <v>11348</v>
      </c>
      <c r="AQ63" s="844"/>
      <c r="AR63" s="844"/>
      <c r="AS63" s="844"/>
      <c r="AT63" s="844"/>
      <c r="AU63" s="844">
        <v>3670</v>
      </c>
      <c r="AV63" s="844"/>
      <c r="AW63" s="844"/>
      <c r="AX63" s="844"/>
      <c r="AY63" s="844"/>
      <c r="AZ63" s="848"/>
      <c r="BA63" s="848"/>
      <c r="BB63" s="848"/>
      <c r="BC63" s="848"/>
      <c r="BD63" s="848"/>
      <c r="BE63" s="849"/>
      <c r="BF63" s="849"/>
      <c r="BG63" s="849"/>
      <c r="BH63" s="849"/>
      <c r="BI63" s="850"/>
      <c r="BJ63" s="851" t="s">
        <v>414</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416</v>
      </c>
      <c r="B66" s="728"/>
      <c r="C66" s="728"/>
      <c r="D66" s="728"/>
      <c r="E66" s="728"/>
      <c r="F66" s="728"/>
      <c r="G66" s="728"/>
      <c r="H66" s="728"/>
      <c r="I66" s="728"/>
      <c r="J66" s="728"/>
      <c r="K66" s="728"/>
      <c r="L66" s="728"/>
      <c r="M66" s="728"/>
      <c r="N66" s="728"/>
      <c r="O66" s="728"/>
      <c r="P66" s="729"/>
      <c r="Q66" s="733" t="s">
        <v>417</v>
      </c>
      <c r="R66" s="734"/>
      <c r="S66" s="734"/>
      <c r="T66" s="734"/>
      <c r="U66" s="735"/>
      <c r="V66" s="733" t="s">
        <v>418</v>
      </c>
      <c r="W66" s="734"/>
      <c r="X66" s="734"/>
      <c r="Y66" s="734"/>
      <c r="Z66" s="735"/>
      <c r="AA66" s="733" t="s">
        <v>397</v>
      </c>
      <c r="AB66" s="734"/>
      <c r="AC66" s="734"/>
      <c r="AD66" s="734"/>
      <c r="AE66" s="735"/>
      <c r="AF66" s="854" t="s">
        <v>419</v>
      </c>
      <c r="AG66" s="815"/>
      <c r="AH66" s="815"/>
      <c r="AI66" s="815"/>
      <c r="AJ66" s="855"/>
      <c r="AK66" s="733" t="s">
        <v>420</v>
      </c>
      <c r="AL66" s="728"/>
      <c r="AM66" s="728"/>
      <c r="AN66" s="728"/>
      <c r="AO66" s="729"/>
      <c r="AP66" s="733" t="s">
        <v>421</v>
      </c>
      <c r="AQ66" s="734"/>
      <c r="AR66" s="734"/>
      <c r="AS66" s="734"/>
      <c r="AT66" s="735"/>
      <c r="AU66" s="733" t="s">
        <v>422</v>
      </c>
      <c r="AV66" s="734"/>
      <c r="AW66" s="734"/>
      <c r="AX66" s="734"/>
      <c r="AY66" s="735"/>
      <c r="AZ66" s="733" t="s">
        <v>379</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579</v>
      </c>
      <c r="C68" s="870"/>
      <c r="D68" s="870"/>
      <c r="E68" s="870"/>
      <c r="F68" s="870"/>
      <c r="G68" s="870"/>
      <c r="H68" s="870"/>
      <c r="I68" s="870"/>
      <c r="J68" s="870"/>
      <c r="K68" s="870"/>
      <c r="L68" s="870"/>
      <c r="M68" s="870"/>
      <c r="N68" s="870"/>
      <c r="O68" s="870"/>
      <c r="P68" s="871"/>
      <c r="Q68" s="872">
        <v>184</v>
      </c>
      <c r="R68" s="866"/>
      <c r="S68" s="866"/>
      <c r="T68" s="866"/>
      <c r="U68" s="866"/>
      <c r="V68" s="866">
        <v>167</v>
      </c>
      <c r="W68" s="866"/>
      <c r="X68" s="866"/>
      <c r="Y68" s="866"/>
      <c r="Z68" s="866"/>
      <c r="AA68" s="866">
        <f>Q68-V68</f>
        <v>17</v>
      </c>
      <c r="AB68" s="866"/>
      <c r="AC68" s="866"/>
      <c r="AD68" s="866"/>
      <c r="AE68" s="866"/>
      <c r="AF68" s="866">
        <f>AA68</f>
        <v>17</v>
      </c>
      <c r="AG68" s="866"/>
      <c r="AH68" s="866"/>
      <c r="AI68" s="866"/>
      <c r="AJ68" s="866"/>
      <c r="AK68" s="866" t="s">
        <v>588</v>
      </c>
      <c r="AL68" s="866"/>
      <c r="AM68" s="866"/>
      <c r="AN68" s="866"/>
      <c r="AO68" s="866"/>
      <c r="AP68" s="866" t="s">
        <v>588</v>
      </c>
      <c r="AQ68" s="866"/>
      <c r="AR68" s="866"/>
      <c r="AS68" s="866"/>
      <c r="AT68" s="866"/>
      <c r="AU68" s="866" t="s">
        <v>588</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580</v>
      </c>
      <c r="C69" s="874"/>
      <c r="D69" s="874"/>
      <c r="E69" s="874"/>
      <c r="F69" s="874"/>
      <c r="G69" s="874"/>
      <c r="H69" s="874"/>
      <c r="I69" s="874"/>
      <c r="J69" s="874"/>
      <c r="K69" s="874"/>
      <c r="L69" s="874"/>
      <c r="M69" s="874"/>
      <c r="N69" s="874"/>
      <c r="O69" s="874"/>
      <c r="P69" s="875"/>
      <c r="Q69" s="876">
        <v>7916</v>
      </c>
      <c r="R69" s="830"/>
      <c r="S69" s="830"/>
      <c r="T69" s="830"/>
      <c r="U69" s="830"/>
      <c r="V69" s="830">
        <v>7507</v>
      </c>
      <c r="W69" s="830"/>
      <c r="X69" s="830"/>
      <c r="Y69" s="830"/>
      <c r="Z69" s="830"/>
      <c r="AA69" s="830">
        <f t="shared" ref="AA69:AA75" si="1">Q69-V69</f>
        <v>409</v>
      </c>
      <c r="AB69" s="830"/>
      <c r="AC69" s="830"/>
      <c r="AD69" s="830"/>
      <c r="AE69" s="830"/>
      <c r="AF69" s="830">
        <f t="shared" ref="AF69:AF75" si="2">AA69</f>
        <v>409</v>
      </c>
      <c r="AG69" s="830"/>
      <c r="AH69" s="830"/>
      <c r="AI69" s="830"/>
      <c r="AJ69" s="830"/>
      <c r="AK69" s="830" t="s">
        <v>588</v>
      </c>
      <c r="AL69" s="830"/>
      <c r="AM69" s="830"/>
      <c r="AN69" s="830"/>
      <c r="AO69" s="830"/>
      <c r="AP69" s="830" t="s">
        <v>588</v>
      </c>
      <c r="AQ69" s="830"/>
      <c r="AR69" s="830"/>
      <c r="AS69" s="830"/>
      <c r="AT69" s="830"/>
      <c r="AU69" s="830" t="s">
        <v>588</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581</v>
      </c>
      <c r="C70" s="874"/>
      <c r="D70" s="874"/>
      <c r="E70" s="874"/>
      <c r="F70" s="874"/>
      <c r="G70" s="874"/>
      <c r="H70" s="874"/>
      <c r="I70" s="874"/>
      <c r="J70" s="874"/>
      <c r="K70" s="874"/>
      <c r="L70" s="874"/>
      <c r="M70" s="874"/>
      <c r="N70" s="874"/>
      <c r="O70" s="874"/>
      <c r="P70" s="875"/>
      <c r="Q70" s="876">
        <v>249</v>
      </c>
      <c r="R70" s="830"/>
      <c r="S70" s="830"/>
      <c r="T70" s="830"/>
      <c r="U70" s="830"/>
      <c r="V70" s="830">
        <v>237</v>
      </c>
      <c r="W70" s="830"/>
      <c r="X70" s="830"/>
      <c r="Y70" s="830"/>
      <c r="Z70" s="830"/>
      <c r="AA70" s="830">
        <f t="shared" si="1"/>
        <v>12</v>
      </c>
      <c r="AB70" s="830"/>
      <c r="AC70" s="830"/>
      <c r="AD70" s="830"/>
      <c r="AE70" s="830"/>
      <c r="AF70" s="830">
        <f t="shared" si="2"/>
        <v>12</v>
      </c>
      <c r="AG70" s="830"/>
      <c r="AH70" s="830"/>
      <c r="AI70" s="830"/>
      <c r="AJ70" s="830"/>
      <c r="AK70" s="830" t="s">
        <v>588</v>
      </c>
      <c r="AL70" s="830"/>
      <c r="AM70" s="830"/>
      <c r="AN70" s="830"/>
      <c r="AO70" s="830"/>
      <c r="AP70" s="830" t="s">
        <v>588</v>
      </c>
      <c r="AQ70" s="830"/>
      <c r="AR70" s="830"/>
      <c r="AS70" s="830"/>
      <c r="AT70" s="830"/>
      <c r="AU70" s="830" t="s">
        <v>588</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582</v>
      </c>
      <c r="C71" s="874"/>
      <c r="D71" s="874"/>
      <c r="E71" s="874"/>
      <c r="F71" s="874"/>
      <c r="G71" s="874"/>
      <c r="H71" s="874"/>
      <c r="I71" s="874"/>
      <c r="J71" s="874"/>
      <c r="K71" s="874"/>
      <c r="L71" s="874"/>
      <c r="M71" s="874"/>
      <c r="N71" s="874"/>
      <c r="O71" s="874"/>
      <c r="P71" s="875"/>
      <c r="Q71" s="876">
        <v>229</v>
      </c>
      <c r="R71" s="830"/>
      <c r="S71" s="830"/>
      <c r="T71" s="830"/>
      <c r="U71" s="830"/>
      <c r="V71" s="830">
        <v>207</v>
      </c>
      <c r="W71" s="830"/>
      <c r="X71" s="830"/>
      <c r="Y71" s="830"/>
      <c r="Z71" s="830"/>
      <c r="AA71" s="830">
        <f t="shared" si="1"/>
        <v>22</v>
      </c>
      <c r="AB71" s="830"/>
      <c r="AC71" s="830"/>
      <c r="AD71" s="830"/>
      <c r="AE71" s="830"/>
      <c r="AF71" s="830">
        <f t="shared" si="2"/>
        <v>22</v>
      </c>
      <c r="AG71" s="830"/>
      <c r="AH71" s="830"/>
      <c r="AI71" s="830"/>
      <c r="AJ71" s="830"/>
      <c r="AK71" s="830" t="s">
        <v>588</v>
      </c>
      <c r="AL71" s="830"/>
      <c r="AM71" s="830"/>
      <c r="AN71" s="830"/>
      <c r="AO71" s="830"/>
      <c r="AP71" s="830" t="s">
        <v>588</v>
      </c>
      <c r="AQ71" s="830"/>
      <c r="AR71" s="830"/>
      <c r="AS71" s="830"/>
      <c r="AT71" s="830"/>
      <c r="AU71" s="830" t="s">
        <v>588</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583</v>
      </c>
      <c r="C72" s="874"/>
      <c r="D72" s="874"/>
      <c r="E72" s="874"/>
      <c r="F72" s="874"/>
      <c r="G72" s="874"/>
      <c r="H72" s="874"/>
      <c r="I72" s="874"/>
      <c r="J72" s="874"/>
      <c r="K72" s="874"/>
      <c r="L72" s="874"/>
      <c r="M72" s="874"/>
      <c r="N72" s="874"/>
      <c r="O72" s="874"/>
      <c r="P72" s="875"/>
      <c r="Q72" s="876">
        <v>45</v>
      </c>
      <c r="R72" s="830"/>
      <c r="S72" s="830"/>
      <c r="T72" s="830"/>
      <c r="U72" s="830"/>
      <c r="V72" s="830">
        <v>11</v>
      </c>
      <c r="W72" s="830"/>
      <c r="X72" s="830"/>
      <c r="Y72" s="830"/>
      <c r="Z72" s="830"/>
      <c r="AA72" s="830">
        <f t="shared" si="1"/>
        <v>34</v>
      </c>
      <c r="AB72" s="830"/>
      <c r="AC72" s="830"/>
      <c r="AD72" s="830"/>
      <c r="AE72" s="830"/>
      <c r="AF72" s="830">
        <f t="shared" si="2"/>
        <v>34</v>
      </c>
      <c r="AG72" s="830"/>
      <c r="AH72" s="830"/>
      <c r="AI72" s="830"/>
      <c r="AJ72" s="830"/>
      <c r="AK72" s="830" t="s">
        <v>588</v>
      </c>
      <c r="AL72" s="830"/>
      <c r="AM72" s="830"/>
      <c r="AN72" s="830"/>
      <c r="AO72" s="830"/>
      <c r="AP72" s="830" t="s">
        <v>588</v>
      </c>
      <c r="AQ72" s="830"/>
      <c r="AR72" s="830"/>
      <c r="AS72" s="830"/>
      <c r="AT72" s="830"/>
      <c r="AU72" s="830" t="s">
        <v>588</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584</v>
      </c>
      <c r="C73" s="874"/>
      <c r="D73" s="874"/>
      <c r="E73" s="874"/>
      <c r="F73" s="874"/>
      <c r="G73" s="874"/>
      <c r="H73" s="874"/>
      <c r="I73" s="874"/>
      <c r="J73" s="874"/>
      <c r="K73" s="874"/>
      <c r="L73" s="874"/>
      <c r="M73" s="874"/>
      <c r="N73" s="874"/>
      <c r="O73" s="874"/>
      <c r="P73" s="875"/>
      <c r="Q73" s="876">
        <v>1503</v>
      </c>
      <c r="R73" s="830"/>
      <c r="S73" s="830"/>
      <c r="T73" s="830"/>
      <c r="U73" s="830"/>
      <c r="V73" s="830">
        <v>1430</v>
      </c>
      <c r="W73" s="830"/>
      <c r="X73" s="830"/>
      <c r="Y73" s="830"/>
      <c r="Z73" s="830"/>
      <c r="AA73" s="830">
        <f t="shared" si="1"/>
        <v>73</v>
      </c>
      <c r="AB73" s="830"/>
      <c r="AC73" s="830"/>
      <c r="AD73" s="830"/>
      <c r="AE73" s="830"/>
      <c r="AF73" s="830">
        <f t="shared" si="2"/>
        <v>73</v>
      </c>
      <c r="AG73" s="830"/>
      <c r="AH73" s="830"/>
      <c r="AI73" s="830"/>
      <c r="AJ73" s="830"/>
      <c r="AK73" s="830" t="s">
        <v>588</v>
      </c>
      <c r="AL73" s="830"/>
      <c r="AM73" s="830"/>
      <c r="AN73" s="830"/>
      <c r="AO73" s="830"/>
      <c r="AP73" s="830">
        <v>246</v>
      </c>
      <c r="AQ73" s="830"/>
      <c r="AR73" s="830"/>
      <c r="AS73" s="830"/>
      <c r="AT73" s="830"/>
      <c r="AU73" s="830">
        <v>217</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585</v>
      </c>
      <c r="C74" s="874"/>
      <c r="D74" s="874"/>
      <c r="E74" s="874"/>
      <c r="F74" s="874"/>
      <c r="G74" s="874"/>
      <c r="H74" s="874"/>
      <c r="I74" s="874"/>
      <c r="J74" s="874"/>
      <c r="K74" s="874"/>
      <c r="L74" s="874"/>
      <c r="M74" s="874"/>
      <c r="N74" s="874"/>
      <c r="O74" s="874"/>
      <c r="P74" s="875"/>
      <c r="Q74" s="876">
        <v>307</v>
      </c>
      <c r="R74" s="830"/>
      <c r="S74" s="830"/>
      <c r="T74" s="830"/>
      <c r="U74" s="830"/>
      <c r="V74" s="830">
        <v>287</v>
      </c>
      <c r="W74" s="830"/>
      <c r="X74" s="830"/>
      <c r="Y74" s="830"/>
      <c r="Z74" s="830"/>
      <c r="AA74" s="830">
        <f t="shared" si="1"/>
        <v>20</v>
      </c>
      <c r="AB74" s="830"/>
      <c r="AC74" s="830"/>
      <c r="AD74" s="830"/>
      <c r="AE74" s="830"/>
      <c r="AF74" s="830">
        <f t="shared" si="2"/>
        <v>20</v>
      </c>
      <c r="AG74" s="830"/>
      <c r="AH74" s="830"/>
      <c r="AI74" s="830"/>
      <c r="AJ74" s="830"/>
      <c r="AK74" s="830" t="s">
        <v>588</v>
      </c>
      <c r="AL74" s="830"/>
      <c r="AM74" s="830"/>
      <c r="AN74" s="830"/>
      <c r="AO74" s="830"/>
      <c r="AP74" s="830" t="s">
        <v>588</v>
      </c>
      <c r="AQ74" s="830"/>
      <c r="AR74" s="830"/>
      <c r="AS74" s="830"/>
      <c r="AT74" s="830"/>
      <c r="AU74" s="830" t="s">
        <v>588</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586</v>
      </c>
      <c r="C75" s="874"/>
      <c r="D75" s="874"/>
      <c r="E75" s="874"/>
      <c r="F75" s="874"/>
      <c r="G75" s="874"/>
      <c r="H75" s="874"/>
      <c r="I75" s="874"/>
      <c r="J75" s="874"/>
      <c r="K75" s="874"/>
      <c r="L75" s="874"/>
      <c r="M75" s="874"/>
      <c r="N75" s="874"/>
      <c r="O75" s="874"/>
      <c r="P75" s="875"/>
      <c r="Q75" s="877">
        <v>147909</v>
      </c>
      <c r="R75" s="878"/>
      <c r="S75" s="878"/>
      <c r="T75" s="878"/>
      <c r="U75" s="834"/>
      <c r="V75" s="879">
        <v>147391</v>
      </c>
      <c r="W75" s="878"/>
      <c r="X75" s="878"/>
      <c r="Y75" s="878"/>
      <c r="Z75" s="834"/>
      <c r="AA75" s="879">
        <f t="shared" si="1"/>
        <v>518</v>
      </c>
      <c r="AB75" s="878"/>
      <c r="AC75" s="878"/>
      <c r="AD75" s="878"/>
      <c r="AE75" s="834"/>
      <c r="AF75" s="879">
        <f t="shared" si="2"/>
        <v>518</v>
      </c>
      <c r="AG75" s="878"/>
      <c r="AH75" s="878"/>
      <c r="AI75" s="878"/>
      <c r="AJ75" s="834"/>
      <c r="AK75" s="879" t="s">
        <v>588</v>
      </c>
      <c r="AL75" s="878"/>
      <c r="AM75" s="878"/>
      <c r="AN75" s="878"/>
      <c r="AO75" s="834"/>
      <c r="AP75" s="879" t="s">
        <v>588</v>
      </c>
      <c r="AQ75" s="878"/>
      <c r="AR75" s="878"/>
      <c r="AS75" s="878"/>
      <c r="AT75" s="834"/>
      <c r="AU75" s="879" t="s">
        <v>588</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391</v>
      </c>
      <c r="B88" s="789" t="s">
        <v>423</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1105</v>
      </c>
      <c r="AG88" s="844"/>
      <c r="AH88" s="844"/>
      <c r="AI88" s="844"/>
      <c r="AJ88" s="844"/>
      <c r="AK88" s="841"/>
      <c r="AL88" s="841"/>
      <c r="AM88" s="841"/>
      <c r="AN88" s="841"/>
      <c r="AO88" s="841"/>
      <c r="AP88" s="844">
        <v>246</v>
      </c>
      <c r="AQ88" s="844"/>
      <c r="AR88" s="844"/>
      <c r="AS88" s="844"/>
      <c r="AT88" s="844"/>
      <c r="AU88" s="844">
        <v>217</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391</v>
      </c>
      <c r="BR102" s="789" t="s">
        <v>424</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10</v>
      </c>
      <c r="CS102" s="852"/>
      <c r="CT102" s="852"/>
      <c r="CU102" s="852"/>
      <c r="CV102" s="891"/>
      <c r="CW102" s="890"/>
      <c r="CX102" s="852"/>
      <c r="CY102" s="852"/>
      <c r="CZ102" s="852"/>
      <c r="DA102" s="891"/>
      <c r="DB102" s="890">
        <v>268</v>
      </c>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425</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426</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428</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429</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430</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431</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432</v>
      </c>
      <c r="AB109" s="893"/>
      <c r="AC109" s="893"/>
      <c r="AD109" s="893"/>
      <c r="AE109" s="894"/>
      <c r="AF109" s="892" t="s">
        <v>433</v>
      </c>
      <c r="AG109" s="893"/>
      <c r="AH109" s="893"/>
      <c r="AI109" s="893"/>
      <c r="AJ109" s="894"/>
      <c r="AK109" s="892" t="s">
        <v>309</v>
      </c>
      <c r="AL109" s="893"/>
      <c r="AM109" s="893"/>
      <c r="AN109" s="893"/>
      <c r="AO109" s="894"/>
      <c r="AP109" s="892" t="s">
        <v>434</v>
      </c>
      <c r="AQ109" s="893"/>
      <c r="AR109" s="893"/>
      <c r="AS109" s="893"/>
      <c r="AT109" s="895"/>
      <c r="AU109" s="912" t="s">
        <v>431</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432</v>
      </c>
      <c r="BR109" s="893"/>
      <c r="BS109" s="893"/>
      <c r="BT109" s="893"/>
      <c r="BU109" s="894"/>
      <c r="BV109" s="892" t="s">
        <v>433</v>
      </c>
      <c r="BW109" s="893"/>
      <c r="BX109" s="893"/>
      <c r="BY109" s="893"/>
      <c r="BZ109" s="894"/>
      <c r="CA109" s="892" t="s">
        <v>309</v>
      </c>
      <c r="CB109" s="893"/>
      <c r="CC109" s="893"/>
      <c r="CD109" s="893"/>
      <c r="CE109" s="894"/>
      <c r="CF109" s="913" t="s">
        <v>434</v>
      </c>
      <c r="CG109" s="913"/>
      <c r="CH109" s="913"/>
      <c r="CI109" s="913"/>
      <c r="CJ109" s="913"/>
      <c r="CK109" s="892" t="s">
        <v>435</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432</v>
      </c>
      <c r="DH109" s="893"/>
      <c r="DI109" s="893"/>
      <c r="DJ109" s="893"/>
      <c r="DK109" s="894"/>
      <c r="DL109" s="892" t="s">
        <v>433</v>
      </c>
      <c r="DM109" s="893"/>
      <c r="DN109" s="893"/>
      <c r="DO109" s="893"/>
      <c r="DP109" s="894"/>
      <c r="DQ109" s="892" t="s">
        <v>309</v>
      </c>
      <c r="DR109" s="893"/>
      <c r="DS109" s="893"/>
      <c r="DT109" s="893"/>
      <c r="DU109" s="894"/>
      <c r="DV109" s="892" t="s">
        <v>434</v>
      </c>
      <c r="DW109" s="893"/>
      <c r="DX109" s="893"/>
      <c r="DY109" s="893"/>
      <c r="DZ109" s="895"/>
    </row>
    <row r="110" spans="1:131" s="230" customFormat="1" ht="26.25" customHeight="1" x14ac:dyDescent="0.15">
      <c r="A110" s="896" t="s">
        <v>436</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5041155</v>
      </c>
      <c r="AB110" s="900"/>
      <c r="AC110" s="900"/>
      <c r="AD110" s="900"/>
      <c r="AE110" s="901"/>
      <c r="AF110" s="902">
        <v>5182205</v>
      </c>
      <c r="AG110" s="900"/>
      <c r="AH110" s="900"/>
      <c r="AI110" s="900"/>
      <c r="AJ110" s="901"/>
      <c r="AK110" s="902">
        <v>5002333</v>
      </c>
      <c r="AL110" s="900"/>
      <c r="AM110" s="900"/>
      <c r="AN110" s="900"/>
      <c r="AO110" s="901"/>
      <c r="AP110" s="903">
        <v>19</v>
      </c>
      <c r="AQ110" s="904"/>
      <c r="AR110" s="904"/>
      <c r="AS110" s="904"/>
      <c r="AT110" s="905"/>
      <c r="AU110" s="906" t="s">
        <v>75</v>
      </c>
      <c r="AV110" s="907"/>
      <c r="AW110" s="907"/>
      <c r="AX110" s="907"/>
      <c r="AY110" s="907"/>
      <c r="AZ110" s="929" t="s">
        <v>437</v>
      </c>
      <c r="BA110" s="897"/>
      <c r="BB110" s="897"/>
      <c r="BC110" s="897"/>
      <c r="BD110" s="897"/>
      <c r="BE110" s="897"/>
      <c r="BF110" s="897"/>
      <c r="BG110" s="897"/>
      <c r="BH110" s="897"/>
      <c r="BI110" s="897"/>
      <c r="BJ110" s="897"/>
      <c r="BK110" s="897"/>
      <c r="BL110" s="897"/>
      <c r="BM110" s="897"/>
      <c r="BN110" s="897"/>
      <c r="BO110" s="897"/>
      <c r="BP110" s="898"/>
      <c r="BQ110" s="930">
        <v>48599924</v>
      </c>
      <c r="BR110" s="931"/>
      <c r="BS110" s="931"/>
      <c r="BT110" s="931"/>
      <c r="BU110" s="931"/>
      <c r="BV110" s="931">
        <v>47778815</v>
      </c>
      <c r="BW110" s="931"/>
      <c r="BX110" s="931"/>
      <c r="BY110" s="931"/>
      <c r="BZ110" s="931"/>
      <c r="CA110" s="931">
        <v>45976493</v>
      </c>
      <c r="CB110" s="931"/>
      <c r="CC110" s="931"/>
      <c r="CD110" s="931"/>
      <c r="CE110" s="931"/>
      <c r="CF110" s="944">
        <v>174.2</v>
      </c>
      <c r="CG110" s="945"/>
      <c r="CH110" s="945"/>
      <c r="CI110" s="945"/>
      <c r="CJ110" s="945"/>
      <c r="CK110" s="946" t="s">
        <v>438</v>
      </c>
      <c r="CL110" s="947"/>
      <c r="CM110" s="929" t="s">
        <v>439</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140</v>
      </c>
      <c r="DH110" s="931"/>
      <c r="DI110" s="931"/>
      <c r="DJ110" s="931"/>
      <c r="DK110" s="931"/>
      <c r="DL110" s="931" t="s">
        <v>140</v>
      </c>
      <c r="DM110" s="931"/>
      <c r="DN110" s="931"/>
      <c r="DO110" s="931"/>
      <c r="DP110" s="931"/>
      <c r="DQ110" s="931" t="s">
        <v>440</v>
      </c>
      <c r="DR110" s="931"/>
      <c r="DS110" s="931"/>
      <c r="DT110" s="931"/>
      <c r="DU110" s="931"/>
      <c r="DV110" s="932" t="s">
        <v>441</v>
      </c>
      <c r="DW110" s="932"/>
      <c r="DX110" s="932"/>
      <c r="DY110" s="932"/>
      <c r="DZ110" s="933"/>
    </row>
    <row r="111" spans="1:131" s="230" customFormat="1" ht="26.25" customHeight="1" x14ac:dyDescent="0.15">
      <c r="A111" s="934" t="s">
        <v>442</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140</v>
      </c>
      <c r="AB111" s="938"/>
      <c r="AC111" s="938"/>
      <c r="AD111" s="938"/>
      <c r="AE111" s="939"/>
      <c r="AF111" s="940" t="s">
        <v>140</v>
      </c>
      <c r="AG111" s="938"/>
      <c r="AH111" s="938"/>
      <c r="AI111" s="938"/>
      <c r="AJ111" s="939"/>
      <c r="AK111" s="940" t="s">
        <v>140</v>
      </c>
      <c r="AL111" s="938"/>
      <c r="AM111" s="938"/>
      <c r="AN111" s="938"/>
      <c r="AO111" s="939"/>
      <c r="AP111" s="941" t="s">
        <v>140</v>
      </c>
      <c r="AQ111" s="942"/>
      <c r="AR111" s="942"/>
      <c r="AS111" s="942"/>
      <c r="AT111" s="943"/>
      <c r="AU111" s="908"/>
      <c r="AV111" s="909"/>
      <c r="AW111" s="909"/>
      <c r="AX111" s="909"/>
      <c r="AY111" s="909"/>
      <c r="AZ111" s="922" t="s">
        <v>443</v>
      </c>
      <c r="BA111" s="923"/>
      <c r="BB111" s="923"/>
      <c r="BC111" s="923"/>
      <c r="BD111" s="923"/>
      <c r="BE111" s="923"/>
      <c r="BF111" s="923"/>
      <c r="BG111" s="923"/>
      <c r="BH111" s="923"/>
      <c r="BI111" s="923"/>
      <c r="BJ111" s="923"/>
      <c r="BK111" s="923"/>
      <c r="BL111" s="923"/>
      <c r="BM111" s="923"/>
      <c r="BN111" s="923"/>
      <c r="BO111" s="923"/>
      <c r="BP111" s="924"/>
      <c r="BQ111" s="925">
        <v>102145</v>
      </c>
      <c r="BR111" s="926"/>
      <c r="BS111" s="926"/>
      <c r="BT111" s="926"/>
      <c r="BU111" s="926"/>
      <c r="BV111" s="926">
        <v>209192</v>
      </c>
      <c r="BW111" s="926"/>
      <c r="BX111" s="926"/>
      <c r="BY111" s="926"/>
      <c r="BZ111" s="926"/>
      <c r="CA111" s="926">
        <v>164687</v>
      </c>
      <c r="CB111" s="926"/>
      <c r="CC111" s="926"/>
      <c r="CD111" s="926"/>
      <c r="CE111" s="926"/>
      <c r="CF111" s="920">
        <v>0.6</v>
      </c>
      <c r="CG111" s="921"/>
      <c r="CH111" s="921"/>
      <c r="CI111" s="921"/>
      <c r="CJ111" s="921"/>
      <c r="CK111" s="948"/>
      <c r="CL111" s="949"/>
      <c r="CM111" s="922" t="s">
        <v>444</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140</v>
      </c>
      <c r="DH111" s="926"/>
      <c r="DI111" s="926"/>
      <c r="DJ111" s="926"/>
      <c r="DK111" s="926"/>
      <c r="DL111" s="926" t="s">
        <v>140</v>
      </c>
      <c r="DM111" s="926"/>
      <c r="DN111" s="926"/>
      <c r="DO111" s="926"/>
      <c r="DP111" s="926"/>
      <c r="DQ111" s="926" t="s">
        <v>414</v>
      </c>
      <c r="DR111" s="926"/>
      <c r="DS111" s="926"/>
      <c r="DT111" s="926"/>
      <c r="DU111" s="926"/>
      <c r="DV111" s="927" t="s">
        <v>441</v>
      </c>
      <c r="DW111" s="927"/>
      <c r="DX111" s="927"/>
      <c r="DY111" s="927"/>
      <c r="DZ111" s="928"/>
    </row>
    <row r="112" spans="1:131" s="230" customFormat="1" ht="26.25" customHeight="1" x14ac:dyDescent="0.15">
      <c r="A112" s="952" t="s">
        <v>445</v>
      </c>
      <c r="B112" s="953"/>
      <c r="C112" s="923" t="s">
        <v>446</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140</v>
      </c>
      <c r="AB112" s="959"/>
      <c r="AC112" s="959"/>
      <c r="AD112" s="959"/>
      <c r="AE112" s="960"/>
      <c r="AF112" s="961" t="s">
        <v>140</v>
      </c>
      <c r="AG112" s="959"/>
      <c r="AH112" s="959"/>
      <c r="AI112" s="959"/>
      <c r="AJ112" s="960"/>
      <c r="AK112" s="961" t="s">
        <v>140</v>
      </c>
      <c r="AL112" s="959"/>
      <c r="AM112" s="959"/>
      <c r="AN112" s="959"/>
      <c r="AO112" s="960"/>
      <c r="AP112" s="962" t="s">
        <v>140</v>
      </c>
      <c r="AQ112" s="963"/>
      <c r="AR112" s="963"/>
      <c r="AS112" s="963"/>
      <c r="AT112" s="964"/>
      <c r="AU112" s="908"/>
      <c r="AV112" s="909"/>
      <c r="AW112" s="909"/>
      <c r="AX112" s="909"/>
      <c r="AY112" s="909"/>
      <c r="AZ112" s="922" t="s">
        <v>447</v>
      </c>
      <c r="BA112" s="923"/>
      <c r="BB112" s="923"/>
      <c r="BC112" s="923"/>
      <c r="BD112" s="923"/>
      <c r="BE112" s="923"/>
      <c r="BF112" s="923"/>
      <c r="BG112" s="923"/>
      <c r="BH112" s="923"/>
      <c r="BI112" s="923"/>
      <c r="BJ112" s="923"/>
      <c r="BK112" s="923"/>
      <c r="BL112" s="923"/>
      <c r="BM112" s="923"/>
      <c r="BN112" s="923"/>
      <c r="BO112" s="923"/>
      <c r="BP112" s="924"/>
      <c r="BQ112" s="925">
        <v>8405759</v>
      </c>
      <c r="BR112" s="926"/>
      <c r="BS112" s="926"/>
      <c r="BT112" s="926"/>
      <c r="BU112" s="926"/>
      <c r="BV112" s="926">
        <v>7684528</v>
      </c>
      <c r="BW112" s="926"/>
      <c r="BX112" s="926"/>
      <c r="BY112" s="926"/>
      <c r="BZ112" s="926"/>
      <c r="CA112" s="926">
        <v>6930597</v>
      </c>
      <c r="CB112" s="926"/>
      <c r="CC112" s="926"/>
      <c r="CD112" s="926"/>
      <c r="CE112" s="926"/>
      <c r="CF112" s="920">
        <v>26.3</v>
      </c>
      <c r="CG112" s="921"/>
      <c r="CH112" s="921"/>
      <c r="CI112" s="921"/>
      <c r="CJ112" s="921"/>
      <c r="CK112" s="948"/>
      <c r="CL112" s="949"/>
      <c r="CM112" s="922" t="s">
        <v>448</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440</v>
      </c>
      <c r="DH112" s="926"/>
      <c r="DI112" s="926"/>
      <c r="DJ112" s="926"/>
      <c r="DK112" s="926"/>
      <c r="DL112" s="926" t="s">
        <v>140</v>
      </c>
      <c r="DM112" s="926"/>
      <c r="DN112" s="926"/>
      <c r="DO112" s="926"/>
      <c r="DP112" s="926"/>
      <c r="DQ112" s="926" t="s">
        <v>140</v>
      </c>
      <c r="DR112" s="926"/>
      <c r="DS112" s="926"/>
      <c r="DT112" s="926"/>
      <c r="DU112" s="926"/>
      <c r="DV112" s="927" t="s">
        <v>140</v>
      </c>
      <c r="DW112" s="927"/>
      <c r="DX112" s="927"/>
      <c r="DY112" s="927"/>
      <c r="DZ112" s="928"/>
    </row>
    <row r="113" spans="1:130" s="230" customFormat="1" ht="26.25" customHeight="1" x14ac:dyDescent="0.15">
      <c r="A113" s="954"/>
      <c r="B113" s="955"/>
      <c r="C113" s="923" t="s">
        <v>449</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635947</v>
      </c>
      <c r="AB113" s="938"/>
      <c r="AC113" s="938"/>
      <c r="AD113" s="938"/>
      <c r="AE113" s="939"/>
      <c r="AF113" s="940">
        <v>622149</v>
      </c>
      <c r="AG113" s="938"/>
      <c r="AH113" s="938"/>
      <c r="AI113" s="938"/>
      <c r="AJ113" s="939"/>
      <c r="AK113" s="940">
        <v>562469</v>
      </c>
      <c r="AL113" s="938"/>
      <c r="AM113" s="938"/>
      <c r="AN113" s="938"/>
      <c r="AO113" s="939"/>
      <c r="AP113" s="941">
        <v>2.1</v>
      </c>
      <c r="AQ113" s="942"/>
      <c r="AR113" s="942"/>
      <c r="AS113" s="942"/>
      <c r="AT113" s="943"/>
      <c r="AU113" s="908"/>
      <c r="AV113" s="909"/>
      <c r="AW113" s="909"/>
      <c r="AX113" s="909"/>
      <c r="AY113" s="909"/>
      <c r="AZ113" s="922" t="s">
        <v>450</v>
      </c>
      <c r="BA113" s="923"/>
      <c r="BB113" s="923"/>
      <c r="BC113" s="923"/>
      <c r="BD113" s="923"/>
      <c r="BE113" s="923"/>
      <c r="BF113" s="923"/>
      <c r="BG113" s="923"/>
      <c r="BH113" s="923"/>
      <c r="BI113" s="923"/>
      <c r="BJ113" s="923"/>
      <c r="BK113" s="923"/>
      <c r="BL113" s="923"/>
      <c r="BM113" s="923"/>
      <c r="BN113" s="923"/>
      <c r="BO113" s="923"/>
      <c r="BP113" s="924"/>
      <c r="BQ113" s="925">
        <v>293627</v>
      </c>
      <c r="BR113" s="926"/>
      <c r="BS113" s="926"/>
      <c r="BT113" s="926"/>
      <c r="BU113" s="926"/>
      <c r="BV113" s="926">
        <v>255173</v>
      </c>
      <c r="BW113" s="926"/>
      <c r="BX113" s="926"/>
      <c r="BY113" s="926"/>
      <c r="BZ113" s="926"/>
      <c r="CA113" s="926">
        <v>216933</v>
      </c>
      <c r="CB113" s="926"/>
      <c r="CC113" s="926"/>
      <c r="CD113" s="926"/>
      <c r="CE113" s="926"/>
      <c r="CF113" s="920">
        <v>0.8</v>
      </c>
      <c r="CG113" s="921"/>
      <c r="CH113" s="921"/>
      <c r="CI113" s="921"/>
      <c r="CJ113" s="921"/>
      <c r="CK113" s="948"/>
      <c r="CL113" s="949"/>
      <c r="CM113" s="922" t="s">
        <v>451</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140</v>
      </c>
      <c r="DH113" s="959"/>
      <c r="DI113" s="959"/>
      <c r="DJ113" s="959"/>
      <c r="DK113" s="960"/>
      <c r="DL113" s="961" t="s">
        <v>414</v>
      </c>
      <c r="DM113" s="959"/>
      <c r="DN113" s="959"/>
      <c r="DO113" s="959"/>
      <c r="DP113" s="960"/>
      <c r="DQ113" s="961" t="s">
        <v>140</v>
      </c>
      <c r="DR113" s="959"/>
      <c r="DS113" s="959"/>
      <c r="DT113" s="959"/>
      <c r="DU113" s="960"/>
      <c r="DV113" s="962" t="s">
        <v>140</v>
      </c>
      <c r="DW113" s="963"/>
      <c r="DX113" s="963"/>
      <c r="DY113" s="963"/>
      <c r="DZ113" s="964"/>
    </row>
    <row r="114" spans="1:130" s="230" customFormat="1" ht="26.25" customHeight="1" x14ac:dyDescent="0.15">
      <c r="A114" s="954"/>
      <c r="B114" s="955"/>
      <c r="C114" s="923" t="s">
        <v>452</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33157</v>
      </c>
      <c r="AB114" s="959"/>
      <c r="AC114" s="959"/>
      <c r="AD114" s="959"/>
      <c r="AE114" s="960"/>
      <c r="AF114" s="961">
        <v>36138</v>
      </c>
      <c r="AG114" s="959"/>
      <c r="AH114" s="959"/>
      <c r="AI114" s="959"/>
      <c r="AJ114" s="960"/>
      <c r="AK114" s="961">
        <v>37360</v>
      </c>
      <c r="AL114" s="959"/>
      <c r="AM114" s="959"/>
      <c r="AN114" s="959"/>
      <c r="AO114" s="960"/>
      <c r="AP114" s="962">
        <v>0.1</v>
      </c>
      <c r="AQ114" s="963"/>
      <c r="AR114" s="963"/>
      <c r="AS114" s="963"/>
      <c r="AT114" s="964"/>
      <c r="AU114" s="908"/>
      <c r="AV114" s="909"/>
      <c r="AW114" s="909"/>
      <c r="AX114" s="909"/>
      <c r="AY114" s="909"/>
      <c r="AZ114" s="922" t="s">
        <v>453</v>
      </c>
      <c r="BA114" s="923"/>
      <c r="BB114" s="923"/>
      <c r="BC114" s="923"/>
      <c r="BD114" s="923"/>
      <c r="BE114" s="923"/>
      <c r="BF114" s="923"/>
      <c r="BG114" s="923"/>
      <c r="BH114" s="923"/>
      <c r="BI114" s="923"/>
      <c r="BJ114" s="923"/>
      <c r="BK114" s="923"/>
      <c r="BL114" s="923"/>
      <c r="BM114" s="923"/>
      <c r="BN114" s="923"/>
      <c r="BO114" s="923"/>
      <c r="BP114" s="924"/>
      <c r="BQ114" s="925">
        <v>2091922</v>
      </c>
      <c r="BR114" s="926"/>
      <c r="BS114" s="926"/>
      <c r="BT114" s="926"/>
      <c r="BU114" s="926"/>
      <c r="BV114" s="926">
        <v>1695962</v>
      </c>
      <c r="BW114" s="926"/>
      <c r="BX114" s="926"/>
      <c r="BY114" s="926"/>
      <c r="BZ114" s="926"/>
      <c r="CA114" s="926">
        <v>1435052</v>
      </c>
      <c r="CB114" s="926"/>
      <c r="CC114" s="926"/>
      <c r="CD114" s="926"/>
      <c r="CE114" s="926"/>
      <c r="CF114" s="920">
        <v>5.4</v>
      </c>
      <c r="CG114" s="921"/>
      <c r="CH114" s="921"/>
      <c r="CI114" s="921"/>
      <c r="CJ114" s="921"/>
      <c r="CK114" s="948"/>
      <c r="CL114" s="949"/>
      <c r="CM114" s="922" t="s">
        <v>454</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140</v>
      </c>
      <c r="DH114" s="959"/>
      <c r="DI114" s="959"/>
      <c r="DJ114" s="959"/>
      <c r="DK114" s="960"/>
      <c r="DL114" s="961" t="s">
        <v>140</v>
      </c>
      <c r="DM114" s="959"/>
      <c r="DN114" s="959"/>
      <c r="DO114" s="959"/>
      <c r="DP114" s="960"/>
      <c r="DQ114" s="961" t="s">
        <v>455</v>
      </c>
      <c r="DR114" s="959"/>
      <c r="DS114" s="959"/>
      <c r="DT114" s="959"/>
      <c r="DU114" s="960"/>
      <c r="DV114" s="962" t="s">
        <v>440</v>
      </c>
      <c r="DW114" s="963"/>
      <c r="DX114" s="963"/>
      <c r="DY114" s="963"/>
      <c r="DZ114" s="964"/>
    </row>
    <row r="115" spans="1:130" s="230" customFormat="1" ht="26.25" customHeight="1" x14ac:dyDescent="0.15">
      <c r="A115" s="954"/>
      <c r="B115" s="955"/>
      <c r="C115" s="923" t="s">
        <v>456</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140</v>
      </c>
      <c r="AB115" s="938"/>
      <c r="AC115" s="938"/>
      <c r="AD115" s="938"/>
      <c r="AE115" s="939"/>
      <c r="AF115" s="940" t="s">
        <v>414</v>
      </c>
      <c r="AG115" s="938"/>
      <c r="AH115" s="938"/>
      <c r="AI115" s="938"/>
      <c r="AJ115" s="939"/>
      <c r="AK115" s="940" t="s">
        <v>140</v>
      </c>
      <c r="AL115" s="938"/>
      <c r="AM115" s="938"/>
      <c r="AN115" s="938"/>
      <c r="AO115" s="939"/>
      <c r="AP115" s="941" t="s">
        <v>440</v>
      </c>
      <c r="AQ115" s="942"/>
      <c r="AR115" s="942"/>
      <c r="AS115" s="942"/>
      <c r="AT115" s="943"/>
      <c r="AU115" s="908"/>
      <c r="AV115" s="909"/>
      <c r="AW115" s="909"/>
      <c r="AX115" s="909"/>
      <c r="AY115" s="909"/>
      <c r="AZ115" s="922" t="s">
        <v>457</v>
      </c>
      <c r="BA115" s="923"/>
      <c r="BB115" s="923"/>
      <c r="BC115" s="923"/>
      <c r="BD115" s="923"/>
      <c r="BE115" s="923"/>
      <c r="BF115" s="923"/>
      <c r="BG115" s="923"/>
      <c r="BH115" s="923"/>
      <c r="BI115" s="923"/>
      <c r="BJ115" s="923"/>
      <c r="BK115" s="923"/>
      <c r="BL115" s="923"/>
      <c r="BM115" s="923"/>
      <c r="BN115" s="923"/>
      <c r="BO115" s="923"/>
      <c r="BP115" s="924"/>
      <c r="BQ115" s="925" t="s">
        <v>140</v>
      </c>
      <c r="BR115" s="926"/>
      <c r="BS115" s="926"/>
      <c r="BT115" s="926"/>
      <c r="BU115" s="926"/>
      <c r="BV115" s="926">
        <v>157655</v>
      </c>
      <c r="BW115" s="926"/>
      <c r="BX115" s="926"/>
      <c r="BY115" s="926"/>
      <c r="BZ115" s="926"/>
      <c r="CA115" s="926">
        <v>69262</v>
      </c>
      <c r="CB115" s="926"/>
      <c r="CC115" s="926"/>
      <c r="CD115" s="926"/>
      <c r="CE115" s="926"/>
      <c r="CF115" s="920">
        <v>0.3</v>
      </c>
      <c r="CG115" s="921"/>
      <c r="CH115" s="921"/>
      <c r="CI115" s="921"/>
      <c r="CJ115" s="921"/>
      <c r="CK115" s="948"/>
      <c r="CL115" s="949"/>
      <c r="CM115" s="922" t="s">
        <v>458</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v>102145</v>
      </c>
      <c r="DH115" s="959"/>
      <c r="DI115" s="959"/>
      <c r="DJ115" s="959"/>
      <c r="DK115" s="960"/>
      <c r="DL115" s="961">
        <v>209192</v>
      </c>
      <c r="DM115" s="959"/>
      <c r="DN115" s="959"/>
      <c r="DO115" s="959"/>
      <c r="DP115" s="960"/>
      <c r="DQ115" s="961">
        <v>164687</v>
      </c>
      <c r="DR115" s="959"/>
      <c r="DS115" s="959"/>
      <c r="DT115" s="959"/>
      <c r="DU115" s="960"/>
      <c r="DV115" s="962">
        <v>0.6</v>
      </c>
      <c r="DW115" s="963"/>
      <c r="DX115" s="963"/>
      <c r="DY115" s="963"/>
      <c r="DZ115" s="964"/>
    </row>
    <row r="116" spans="1:130" s="230" customFormat="1" ht="26.25" customHeight="1" x14ac:dyDescent="0.15">
      <c r="A116" s="956"/>
      <c r="B116" s="957"/>
      <c r="C116" s="965" t="s">
        <v>459</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21</v>
      </c>
      <c r="AB116" s="959"/>
      <c r="AC116" s="959"/>
      <c r="AD116" s="959"/>
      <c r="AE116" s="960"/>
      <c r="AF116" s="961">
        <v>76</v>
      </c>
      <c r="AG116" s="959"/>
      <c r="AH116" s="959"/>
      <c r="AI116" s="959"/>
      <c r="AJ116" s="960"/>
      <c r="AK116" s="961">
        <v>137</v>
      </c>
      <c r="AL116" s="959"/>
      <c r="AM116" s="959"/>
      <c r="AN116" s="959"/>
      <c r="AO116" s="960"/>
      <c r="AP116" s="962">
        <v>0</v>
      </c>
      <c r="AQ116" s="963"/>
      <c r="AR116" s="963"/>
      <c r="AS116" s="963"/>
      <c r="AT116" s="964"/>
      <c r="AU116" s="908"/>
      <c r="AV116" s="909"/>
      <c r="AW116" s="909"/>
      <c r="AX116" s="909"/>
      <c r="AY116" s="909"/>
      <c r="AZ116" s="967" t="s">
        <v>460</v>
      </c>
      <c r="BA116" s="968"/>
      <c r="BB116" s="968"/>
      <c r="BC116" s="968"/>
      <c r="BD116" s="968"/>
      <c r="BE116" s="968"/>
      <c r="BF116" s="968"/>
      <c r="BG116" s="968"/>
      <c r="BH116" s="968"/>
      <c r="BI116" s="968"/>
      <c r="BJ116" s="968"/>
      <c r="BK116" s="968"/>
      <c r="BL116" s="968"/>
      <c r="BM116" s="968"/>
      <c r="BN116" s="968"/>
      <c r="BO116" s="968"/>
      <c r="BP116" s="969"/>
      <c r="BQ116" s="925" t="s">
        <v>140</v>
      </c>
      <c r="BR116" s="926"/>
      <c r="BS116" s="926"/>
      <c r="BT116" s="926"/>
      <c r="BU116" s="926"/>
      <c r="BV116" s="926" t="s">
        <v>140</v>
      </c>
      <c r="BW116" s="926"/>
      <c r="BX116" s="926"/>
      <c r="BY116" s="926"/>
      <c r="BZ116" s="926"/>
      <c r="CA116" s="926" t="s">
        <v>140</v>
      </c>
      <c r="CB116" s="926"/>
      <c r="CC116" s="926"/>
      <c r="CD116" s="926"/>
      <c r="CE116" s="926"/>
      <c r="CF116" s="920" t="s">
        <v>140</v>
      </c>
      <c r="CG116" s="921"/>
      <c r="CH116" s="921"/>
      <c r="CI116" s="921"/>
      <c r="CJ116" s="921"/>
      <c r="CK116" s="948"/>
      <c r="CL116" s="949"/>
      <c r="CM116" s="922" t="s">
        <v>461</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140</v>
      </c>
      <c r="DH116" s="959"/>
      <c r="DI116" s="959"/>
      <c r="DJ116" s="959"/>
      <c r="DK116" s="960"/>
      <c r="DL116" s="961" t="s">
        <v>140</v>
      </c>
      <c r="DM116" s="959"/>
      <c r="DN116" s="959"/>
      <c r="DO116" s="959"/>
      <c r="DP116" s="960"/>
      <c r="DQ116" s="961" t="s">
        <v>140</v>
      </c>
      <c r="DR116" s="959"/>
      <c r="DS116" s="959"/>
      <c r="DT116" s="959"/>
      <c r="DU116" s="960"/>
      <c r="DV116" s="962" t="s">
        <v>140</v>
      </c>
      <c r="DW116" s="963"/>
      <c r="DX116" s="963"/>
      <c r="DY116" s="963"/>
      <c r="DZ116" s="964"/>
    </row>
    <row r="117" spans="1:130" s="230" customFormat="1" ht="26.25" customHeight="1" x14ac:dyDescent="0.15">
      <c r="A117" s="912" t="s">
        <v>190</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462</v>
      </c>
      <c r="Z117" s="894"/>
      <c r="AA117" s="978">
        <v>5710280</v>
      </c>
      <c r="AB117" s="979"/>
      <c r="AC117" s="979"/>
      <c r="AD117" s="979"/>
      <c r="AE117" s="980"/>
      <c r="AF117" s="981">
        <v>5840568</v>
      </c>
      <c r="AG117" s="979"/>
      <c r="AH117" s="979"/>
      <c r="AI117" s="979"/>
      <c r="AJ117" s="980"/>
      <c r="AK117" s="981">
        <v>5602299</v>
      </c>
      <c r="AL117" s="979"/>
      <c r="AM117" s="979"/>
      <c r="AN117" s="979"/>
      <c r="AO117" s="980"/>
      <c r="AP117" s="982"/>
      <c r="AQ117" s="983"/>
      <c r="AR117" s="983"/>
      <c r="AS117" s="983"/>
      <c r="AT117" s="984"/>
      <c r="AU117" s="908"/>
      <c r="AV117" s="909"/>
      <c r="AW117" s="909"/>
      <c r="AX117" s="909"/>
      <c r="AY117" s="909"/>
      <c r="AZ117" s="974" t="s">
        <v>463</v>
      </c>
      <c r="BA117" s="975"/>
      <c r="BB117" s="975"/>
      <c r="BC117" s="975"/>
      <c r="BD117" s="975"/>
      <c r="BE117" s="975"/>
      <c r="BF117" s="975"/>
      <c r="BG117" s="975"/>
      <c r="BH117" s="975"/>
      <c r="BI117" s="975"/>
      <c r="BJ117" s="975"/>
      <c r="BK117" s="975"/>
      <c r="BL117" s="975"/>
      <c r="BM117" s="975"/>
      <c r="BN117" s="975"/>
      <c r="BO117" s="975"/>
      <c r="BP117" s="976"/>
      <c r="BQ117" s="925" t="s">
        <v>440</v>
      </c>
      <c r="BR117" s="926"/>
      <c r="BS117" s="926"/>
      <c r="BT117" s="926"/>
      <c r="BU117" s="926"/>
      <c r="BV117" s="926" t="s">
        <v>414</v>
      </c>
      <c r="BW117" s="926"/>
      <c r="BX117" s="926"/>
      <c r="BY117" s="926"/>
      <c r="BZ117" s="926"/>
      <c r="CA117" s="926" t="s">
        <v>140</v>
      </c>
      <c r="CB117" s="926"/>
      <c r="CC117" s="926"/>
      <c r="CD117" s="926"/>
      <c r="CE117" s="926"/>
      <c r="CF117" s="920" t="s">
        <v>140</v>
      </c>
      <c r="CG117" s="921"/>
      <c r="CH117" s="921"/>
      <c r="CI117" s="921"/>
      <c r="CJ117" s="921"/>
      <c r="CK117" s="948"/>
      <c r="CL117" s="949"/>
      <c r="CM117" s="922" t="s">
        <v>464</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140</v>
      </c>
      <c r="DH117" s="959"/>
      <c r="DI117" s="959"/>
      <c r="DJ117" s="959"/>
      <c r="DK117" s="960"/>
      <c r="DL117" s="961" t="s">
        <v>140</v>
      </c>
      <c r="DM117" s="959"/>
      <c r="DN117" s="959"/>
      <c r="DO117" s="959"/>
      <c r="DP117" s="960"/>
      <c r="DQ117" s="961" t="s">
        <v>140</v>
      </c>
      <c r="DR117" s="959"/>
      <c r="DS117" s="959"/>
      <c r="DT117" s="959"/>
      <c r="DU117" s="960"/>
      <c r="DV117" s="962" t="s">
        <v>140</v>
      </c>
      <c r="DW117" s="963"/>
      <c r="DX117" s="963"/>
      <c r="DY117" s="963"/>
      <c r="DZ117" s="964"/>
    </row>
    <row r="118" spans="1:130" s="230" customFormat="1" ht="26.25" customHeight="1" x14ac:dyDescent="0.15">
      <c r="A118" s="912" t="s">
        <v>435</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432</v>
      </c>
      <c r="AB118" s="893"/>
      <c r="AC118" s="893"/>
      <c r="AD118" s="893"/>
      <c r="AE118" s="894"/>
      <c r="AF118" s="892" t="s">
        <v>433</v>
      </c>
      <c r="AG118" s="893"/>
      <c r="AH118" s="893"/>
      <c r="AI118" s="893"/>
      <c r="AJ118" s="894"/>
      <c r="AK118" s="892" t="s">
        <v>309</v>
      </c>
      <c r="AL118" s="893"/>
      <c r="AM118" s="893"/>
      <c r="AN118" s="893"/>
      <c r="AO118" s="894"/>
      <c r="AP118" s="970" t="s">
        <v>434</v>
      </c>
      <c r="AQ118" s="971"/>
      <c r="AR118" s="971"/>
      <c r="AS118" s="971"/>
      <c r="AT118" s="972"/>
      <c r="AU118" s="908"/>
      <c r="AV118" s="909"/>
      <c r="AW118" s="909"/>
      <c r="AX118" s="909"/>
      <c r="AY118" s="909"/>
      <c r="AZ118" s="973" t="s">
        <v>465</v>
      </c>
      <c r="BA118" s="965"/>
      <c r="BB118" s="965"/>
      <c r="BC118" s="965"/>
      <c r="BD118" s="965"/>
      <c r="BE118" s="965"/>
      <c r="BF118" s="965"/>
      <c r="BG118" s="965"/>
      <c r="BH118" s="965"/>
      <c r="BI118" s="965"/>
      <c r="BJ118" s="965"/>
      <c r="BK118" s="965"/>
      <c r="BL118" s="965"/>
      <c r="BM118" s="965"/>
      <c r="BN118" s="965"/>
      <c r="BO118" s="965"/>
      <c r="BP118" s="966"/>
      <c r="BQ118" s="999" t="s">
        <v>140</v>
      </c>
      <c r="BR118" s="1000"/>
      <c r="BS118" s="1000"/>
      <c r="BT118" s="1000"/>
      <c r="BU118" s="1000"/>
      <c r="BV118" s="1000" t="s">
        <v>414</v>
      </c>
      <c r="BW118" s="1000"/>
      <c r="BX118" s="1000"/>
      <c r="BY118" s="1000"/>
      <c r="BZ118" s="1000"/>
      <c r="CA118" s="1000" t="s">
        <v>466</v>
      </c>
      <c r="CB118" s="1000"/>
      <c r="CC118" s="1000"/>
      <c r="CD118" s="1000"/>
      <c r="CE118" s="1000"/>
      <c r="CF118" s="920" t="s">
        <v>414</v>
      </c>
      <c r="CG118" s="921"/>
      <c r="CH118" s="921"/>
      <c r="CI118" s="921"/>
      <c r="CJ118" s="921"/>
      <c r="CK118" s="948"/>
      <c r="CL118" s="949"/>
      <c r="CM118" s="922" t="s">
        <v>467</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140</v>
      </c>
      <c r="DH118" s="959"/>
      <c r="DI118" s="959"/>
      <c r="DJ118" s="959"/>
      <c r="DK118" s="960"/>
      <c r="DL118" s="961" t="s">
        <v>140</v>
      </c>
      <c r="DM118" s="959"/>
      <c r="DN118" s="959"/>
      <c r="DO118" s="959"/>
      <c r="DP118" s="960"/>
      <c r="DQ118" s="961" t="s">
        <v>455</v>
      </c>
      <c r="DR118" s="959"/>
      <c r="DS118" s="959"/>
      <c r="DT118" s="959"/>
      <c r="DU118" s="960"/>
      <c r="DV118" s="962" t="s">
        <v>466</v>
      </c>
      <c r="DW118" s="963"/>
      <c r="DX118" s="963"/>
      <c r="DY118" s="963"/>
      <c r="DZ118" s="964"/>
    </row>
    <row r="119" spans="1:130" s="230" customFormat="1" ht="26.25" customHeight="1" x14ac:dyDescent="0.15">
      <c r="A119" s="1056" t="s">
        <v>438</v>
      </c>
      <c r="B119" s="947"/>
      <c r="C119" s="929" t="s">
        <v>439</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140</v>
      </c>
      <c r="AB119" s="900"/>
      <c r="AC119" s="900"/>
      <c r="AD119" s="900"/>
      <c r="AE119" s="901"/>
      <c r="AF119" s="902" t="s">
        <v>455</v>
      </c>
      <c r="AG119" s="900"/>
      <c r="AH119" s="900"/>
      <c r="AI119" s="900"/>
      <c r="AJ119" s="901"/>
      <c r="AK119" s="902" t="s">
        <v>440</v>
      </c>
      <c r="AL119" s="900"/>
      <c r="AM119" s="900"/>
      <c r="AN119" s="900"/>
      <c r="AO119" s="901"/>
      <c r="AP119" s="903" t="s">
        <v>466</v>
      </c>
      <c r="AQ119" s="904"/>
      <c r="AR119" s="904"/>
      <c r="AS119" s="904"/>
      <c r="AT119" s="905"/>
      <c r="AU119" s="910"/>
      <c r="AV119" s="911"/>
      <c r="AW119" s="911"/>
      <c r="AX119" s="911"/>
      <c r="AY119" s="911"/>
      <c r="AZ119" s="251" t="s">
        <v>190</v>
      </c>
      <c r="BA119" s="251"/>
      <c r="BB119" s="251"/>
      <c r="BC119" s="251"/>
      <c r="BD119" s="251"/>
      <c r="BE119" s="251"/>
      <c r="BF119" s="251"/>
      <c r="BG119" s="251"/>
      <c r="BH119" s="251"/>
      <c r="BI119" s="251"/>
      <c r="BJ119" s="251"/>
      <c r="BK119" s="251"/>
      <c r="BL119" s="251"/>
      <c r="BM119" s="251"/>
      <c r="BN119" s="251"/>
      <c r="BO119" s="977" t="s">
        <v>468</v>
      </c>
      <c r="BP119" s="1005"/>
      <c r="BQ119" s="999">
        <v>59493377</v>
      </c>
      <c r="BR119" s="1000"/>
      <c r="BS119" s="1000"/>
      <c r="BT119" s="1000"/>
      <c r="BU119" s="1000"/>
      <c r="BV119" s="1000">
        <v>57781325</v>
      </c>
      <c r="BW119" s="1000"/>
      <c r="BX119" s="1000"/>
      <c r="BY119" s="1000"/>
      <c r="BZ119" s="1000"/>
      <c r="CA119" s="1000">
        <v>54793024</v>
      </c>
      <c r="CB119" s="1000"/>
      <c r="CC119" s="1000"/>
      <c r="CD119" s="1000"/>
      <c r="CE119" s="1000"/>
      <c r="CF119" s="1001"/>
      <c r="CG119" s="1002"/>
      <c r="CH119" s="1002"/>
      <c r="CI119" s="1002"/>
      <c r="CJ119" s="1003"/>
      <c r="CK119" s="950"/>
      <c r="CL119" s="951"/>
      <c r="CM119" s="973" t="s">
        <v>469</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140</v>
      </c>
      <c r="DH119" s="986"/>
      <c r="DI119" s="986"/>
      <c r="DJ119" s="986"/>
      <c r="DK119" s="987"/>
      <c r="DL119" s="985" t="s">
        <v>140</v>
      </c>
      <c r="DM119" s="986"/>
      <c r="DN119" s="986"/>
      <c r="DO119" s="986"/>
      <c r="DP119" s="987"/>
      <c r="DQ119" s="985" t="s">
        <v>414</v>
      </c>
      <c r="DR119" s="986"/>
      <c r="DS119" s="986"/>
      <c r="DT119" s="986"/>
      <c r="DU119" s="987"/>
      <c r="DV119" s="988" t="s">
        <v>414</v>
      </c>
      <c r="DW119" s="989"/>
      <c r="DX119" s="989"/>
      <c r="DY119" s="989"/>
      <c r="DZ119" s="990"/>
    </row>
    <row r="120" spans="1:130" s="230" customFormat="1" ht="26.25" customHeight="1" x14ac:dyDescent="0.15">
      <c r="A120" s="1057"/>
      <c r="B120" s="949"/>
      <c r="C120" s="922" t="s">
        <v>444</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140</v>
      </c>
      <c r="AB120" s="959"/>
      <c r="AC120" s="959"/>
      <c r="AD120" s="959"/>
      <c r="AE120" s="960"/>
      <c r="AF120" s="961" t="s">
        <v>414</v>
      </c>
      <c r="AG120" s="959"/>
      <c r="AH120" s="959"/>
      <c r="AI120" s="959"/>
      <c r="AJ120" s="960"/>
      <c r="AK120" s="961" t="s">
        <v>140</v>
      </c>
      <c r="AL120" s="959"/>
      <c r="AM120" s="959"/>
      <c r="AN120" s="959"/>
      <c r="AO120" s="960"/>
      <c r="AP120" s="962" t="s">
        <v>140</v>
      </c>
      <c r="AQ120" s="963"/>
      <c r="AR120" s="963"/>
      <c r="AS120" s="963"/>
      <c r="AT120" s="964"/>
      <c r="AU120" s="991" t="s">
        <v>470</v>
      </c>
      <c r="AV120" s="992"/>
      <c r="AW120" s="992"/>
      <c r="AX120" s="992"/>
      <c r="AY120" s="993"/>
      <c r="AZ120" s="929" t="s">
        <v>471</v>
      </c>
      <c r="BA120" s="897"/>
      <c r="BB120" s="897"/>
      <c r="BC120" s="897"/>
      <c r="BD120" s="897"/>
      <c r="BE120" s="897"/>
      <c r="BF120" s="897"/>
      <c r="BG120" s="897"/>
      <c r="BH120" s="897"/>
      <c r="BI120" s="897"/>
      <c r="BJ120" s="897"/>
      <c r="BK120" s="897"/>
      <c r="BL120" s="897"/>
      <c r="BM120" s="897"/>
      <c r="BN120" s="897"/>
      <c r="BO120" s="897"/>
      <c r="BP120" s="898"/>
      <c r="BQ120" s="930">
        <v>15474664</v>
      </c>
      <c r="BR120" s="931"/>
      <c r="BS120" s="931"/>
      <c r="BT120" s="931"/>
      <c r="BU120" s="931"/>
      <c r="BV120" s="931">
        <v>16626079</v>
      </c>
      <c r="BW120" s="931"/>
      <c r="BX120" s="931"/>
      <c r="BY120" s="931"/>
      <c r="BZ120" s="931"/>
      <c r="CA120" s="931">
        <v>16963897</v>
      </c>
      <c r="CB120" s="931"/>
      <c r="CC120" s="931"/>
      <c r="CD120" s="931"/>
      <c r="CE120" s="931"/>
      <c r="CF120" s="944">
        <v>64.3</v>
      </c>
      <c r="CG120" s="945"/>
      <c r="CH120" s="945"/>
      <c r="CI120" s="945"/>
      <c r="CJ120" s="945"/>
      <c r="CK120" s="1006" t="s">
        <v>472</v>
      </c>
      <c r="CL120" s="1007"/>
      <c r="CM120" s="1007"/>
      <c r="CN120" s="1007"/>
      <c r="CO120" s="1008"/>
      <c r="CP120" s="1014" t="s">
        <v>408</v>
      </c>
      <c r="CQ120" s="1015"/>
      <c r="CR120" s="1015"/>
      <c r="CS120" s="1015"/>
      <c r="CT120" s="1015"/>
      <c r="CU120" s="1015"/>
      <c r="CV120" s="1015"/>
      <c r="CW120" s="1015"/>
      <c r="CX120" s="1015"/>
      <c r="CY120" s="1015"/>
      <c r="CZ120" s="1015"/>
      <c r="DA120" s="1015"/>
      <c r="DB120" s="1015"/>
      <c r="DC120" s="1015"/>
      <c r="DD120" s="1015"/>
      <c r="DE120" s="1015"/>
      <c r="DF120" s="1016"/>
      <c r="DG120" s="930">
        <v>8405759</v>
      </c>
      <c r="DH120" s="931"/>
      <c r="DI120" s="931"/>
      <c r="DJ120" s="931"/>
      <c r="DK120" s="931"/>
      <c r="DL120" s="931">
        <v>7669237</v>
      </c>
      <c r="DM120" s="931"/>
      <c r="DN120" s="931"/>
      <c r="DO120" s="931"/>
      <c r="DP120" s="931"/>
      <c r="DQ120" s="931">
        <v>6916886</v>
      </c>
      <c r="DR120" s="931"/>
      <c r="DS120" s="931"/>
      <c r="DT120" s="931"/>
      <c r="DU120" s="931"/>
      <c r="DV120" s="932">
        <v>26.2</v>
      </c>
      <c r="DW120" s="932"/>
      <c r="DX120" s="932"/>
      <c r="DY120" s="932"/>
      <c r="DZ120" s="933"/>
    </row>
    <row r="121" spans="1:130" s="230" customFormat="1" ht="26.25" customHeight="1" x14ac:dyDescent="0.15">
      <c r="A121" s="1057"/>
      <c r="B121" s="949"/>
      <c r="C121" s="974" t="s">
        <v>473</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466</v>
      </c>
      <c r="AB121" s="959"/>
      <c r="AC121" s="959"/>
      <c r="AD121" s="959"/>
      <c r="AE121" s="960"/>
      <c r="AF121" s="961" t="s">
        <v>441</v>
      </c>
      <c r="AG121" s="959"/>
      <c r="AH121" s="959"/>
      <c r="AI121" s="959"/>
      <c r="AJ121" s="960"/>
      <c r="AK121" s="961" t="s">
        <v>441</v>
      </c>
      <c r="AL121" s="959"/>
      <c r="AM121" s="959"/>
      <c r="AN121" s="959"/>
      <c r="AO121" s="960"/>
      <c r="AP121" s="962" t="s">
        <v>140</v>
      </c>
      <c r="AQ121" s="963"/>
      <c r="AR121" s="963"/>
      <c r="AS121" s="963"/>
      <c r="AT121" s="964"/>
      <c r="AU121" s="994"/>
      <c r="AV121" s="995"/>
      <c r="AW121" s="995"/>
      <c r="AX121" s="995"/>
      <c r="AY121" s="996"/>
      <c r="AZ121" s="922" t="s">
        <v>474</v>
      </c>
      <c r="BA121" s="923"/>
      <c r="BB121" s="923"/>
      <c r="BC121" s="923"/>
      <c r="BD121" s="923"/>
      <c r="BE121" s="923"/>
      <c r="BF121" s="923"/>
      <c r="BG121" s="923"/>
      <c r="BH121" s="923"/>
      <c r="BI121" s="923"/>
      <c r="BJ121" s="923"/>
      <c r="BK121" s="923"/>
      <c r="BL121" s="923"/>
      <c r="BM121" s="923"/>
      <c r="BN121" s="923"/>
      <c r="BO121" s="923"/>
      <c r="BP121" s="924"/>
      <c r="BQ121" s="925">
        <v>1300295</v>
      </c>
      <c r="BR121" s="926"/>
      <c r="BS121" s="926"/>
      <c r="BT121" s="926"/>
      <c r="BU121" s="926"/>
      <c r="BV121" s="926">
        <v>1269471</v>
      </c>
      <c r="BW121" s="926"/>
      <c r="BX121" s="926"/>
      <c r="BY121" s="926"/>
      <c r="BZ121" s="926"/>
      <c r="CA121" s="926">
        <v>1288442</v>
      </c>
      <c r="CB121" s="926"/>
      <c r="CC121" s="926"/>
      <c r="CD121" s="926"/>
      <c r="CE121" s="926"/>
      <c r="CF121" s="920">
        <v>4.9000000000000004</v>
      </c>
      <c r="CG121" s="921"/>
      <c r="CH121" s="921"/>
      <c r="CI121" s="921"/>
      <c r="CJ121" s="921"/>
      <c r="CK121" s="1009"/>
      <c r="CL121" s="1010"/>
      <c r="CM121" s="1010"/>
      <c r="CN121" s="1010"/>
      <c r="CO121" s="1011"/>
      <c r="CP121" s="1019" t="s">
        <v>475</v>
      </c>
      <c r="CQ121" s="1020"/>
      <c r="CR121" s="1020"/>
      <c r="CS121" s="1020"/>
      <c r="CT121" s="1020"/>
      <c r="CU121" s="1020"/>
      <c r="CV121" s="1020"/>
      <c r="CW121" s="1020"/>
      <c r="CX121" s="1020"/>
      <c r="CY121" s="1020"/>
      <c r="CZ121" s="1020"/>
      <c r="DA121" s="1020"/>
      <c r="DB121" s="1020"/>
      <c r="DC121" s="1020"/>
      <c r="DD121" s="1020"/>
      <c r="DE121" s="1020"/>
      <c r="DF121" s="1021"/>
      <c r="DG121" s="925" t="s">
        <v>140</v>
      </c>
      <c r="DH121" s="926"/>
      <c r="DI121" s="926"/>
      <c r="DJ121" s="926"/>
      <c r="DK121" s="926"/>
      <c r="DL121" s="926">
        <v>15291</v>
      </c>
      <c r="DM121" s="926"/>
      <c r="DN121" s="926"/>
      <c r="DO121" s="926"/>
      <c r="DP121" s="926"/>
      <c r="DQ121" s="926">
        <v>13711</v>
      </c>
      <c r="DR121" s="926"/>
      <c r="DS121" s="926"/>
      <c r="DT121" s="926"/>
      <c r="DU121" s="926"/>
      <c r="DV121" s="927">
        <v>0.1</v>
      </c>
      <c r="DW121" s="927"/>
      <c r="DX121" s="927"/>
      <c r="DY121" s="927"/>
      <c r="DZ121" s="928"/>
    </row>
    <row r="122" spans="1:130" s="230" customFormat="1" ht="26.25" customHeight="1" x14ac:dyDescent="0.15">
      <c r="A122" s="1057"/>
      <c r="B122" s="949"/>
      <c r="C122" s="922" t="s">
        <v>454</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466</v>
      </c>
      <c r="AB122" s="959"/>
      <c r="AC122" s="959"/>
      <c r="AD122" s="959"/>
      <c r="AE122" s="960"/>
      <c r="AF122" s="961" t="s">
        <v>140</v>
      </c>
      <c r="AG122" s="959"/>
      <c r="AH122" s="959"/>
      <c r="AI122" s="959"/>
      <c r="AJ122" s="960"/>
      <c r="AK122" s="961" t="s">
        <v>140</v>
      </c>
      <c r="AL122" s="959"/>
      <c r="AM122" s="959"/>
      <c r="AN122" s="959"/>
      <c r="AO122" s="960"/>
      <c r="AP122" s="962" t="s">
        <v>140</v>
      </c>
      <c r="AQ122" s="963"/>
      <c r="AR122" s="963"/>
      <c r="AS122" s="963"/>
      <c r="AT122" s="964"/>
      <c r="AU122" s="994"/>
      <c r="AV122" s="995"/>
      <c r="AW122" s="995"/>
      <c r="AX122" s="995"/>
      <c r="AY122" s="996"/>
      <c r="AZ122" s="973" t="s">
        <v>476</v>
      </c>
      <c r="BA122" s="965"/>
      <c r="BB122" s="965"/>
      <c r="BC122" s="965"/>
      <c r="BD122" s="965"/>
      <c r="BE122" s="965"/>
      <c r="BF122" s="965"/>
      <c r="BG122" s="965"/>
      <c r="BH122" s="965"/>
      <c r="BI122" s="965"/>
      <c r="BJ122" s="965"/>
      <c r="BK122" s="965"/>
      <c r="BL122" s="965"/>
      <c r="BM122" s="965"/>
      <c r="BN122" s="965"/>
      <c r="BO122" s="965"/>
      <c r="BP122" s="966"/>
      <c r="BQ122" s="999">
        <v>43232104</v>
      </c>
      <c r="BR122" s="1000"/>
      <c r="BS122" s="1000"/>
      <c r="BT122" s="1000"/>
      <c r="BU122" s="1000"/>
      <c r="BV122" s="1000">
        <v>41921609</v>
      </c>
      <c r="BW122" s="1000"/>
      <c r="BX122" s="1000"/>
      <c r="BY122" s="1000"/>
      <c r="BZ122" s="1000"/>
      <c r="CA122" s="1000">
        <v>39494680</v>
      </c>
      <c r="CB122" s="1000"/>
      <c r="CC122" s="1000"/>
      <c r="CD122" s="1000"/>
      <c r="CE122" s="1000"/>
      <c r="CF122" s="1017">
        <v>149.69999999999999</v>
      </c>
      <c r="CG122" s="1018"/>
      <c r="CH122" s="1018"/>
      <c r="CI122" s="1018"/>
      <c r="CJ122" s="1018"/>
      <c r="CK122" s="1009"/>
      <c r="CL122" s="1010"/>
      <c r="CM122" s="1010"/>
      <c r="CN122" s="1010"/>
      <c r="CO122" s="1011"/>
      <c r="CP122" s="1019" t="s">
        <v>477</v>
      </c>
      <c r="CQ122" s="1020"/>
      <c r="CR122" s="1020"/>
      <c r="CS122" s="1020"/>
      <c r="CT122" s="1020"/>
      <c r="CU122" s="1020"/>
      <c r="CV122" s="1020"/>
      <c r="CW122" s="1020"/>
      <c r="CX122" s="1020"/>
      <c r="CY122" s="1020"/>
      <c r="CZ122" s="1020"/>
      <c r="DA122" s="1020"/>
      <c r="DB122" s="1020"/>
      <c r="DC122" s="1020"/>
      <c r="DD122" s="1020"/>
      <c r="DE122" s="1020"/>
      <c r="DF122" s="1021"/>
      <c r="DG122" s="925" t="s">
        <v>440</v>
      </c>
      <c r="DH122" s="926"/>
      <c r="DI122" s="926"/>
      <c r="DJ122" s="926"/>
      <c r="DK122" s="926"/>
      <c r="DL122" s="926" t="s">
        <v>140</v>
      </c>
      <c r="DM122" s="926"/>
      <c r="DN122" s="926"/>
      <c r="DO122" s="926"/>
      <c r="DP122" s="926"/>
      <c r="DQ122" s="926" t="s">
        <v>140</v>
      </c>
      <c r="DR122" s="926"/>
      <c r="DS122" s="926"/>
      <c r="DT122" s="926"/>
      <c r="DU122" s="926"/>
      <c r="DV122" s="927" t="s">
        <v>140</v>
      </c>
      <c r="DW122" s="927"/>
      <c r="DX122" s="927"/>
      <c r="DY122" s="927"/>
      <c r="DZ122" s="928"/>
    </row>
    <row r="123" spans="1:130" s="230" customFormat="1" ht="26.25" customHeight="1" x14ac:dyDescent="0.15">
      <c r="A123" s="1057"/>
      <c r="B123" s="949"/>
      <c r="C123" s="922" t="s">
        <v>461</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140</v>
      </c>
      <c r="AB123" s="959"/>
      <c r="AC123" s="959"/>
      <c r="AD123" s="959"/>
      <c r="AE123" s="960"/>
      <c r="AF123" s="961" t="s">
        <v>140</v>
      </c>
      <c r="AG123" s="959"/>
      <c r="AH123" s="959"/>
      <c r="AI123" s="959"/>
      <c r="AJ123" s="960"/>
      <c r="AK123" s="961" t="s">
        <v>414</v>
      </c>
      <c r="AL123" s="959"/>
      <c r="AM123" s="959"/>
      <c r="AN123" s="959"/>
      <c r="AO123" s="960"/>
      <c r="AP123" s="962" t="s">
        <v>441</v>
      </c>
      <c r="AQ123" s="963"/>
      <c r="AR123" s="963"/>
      <c r="AS123" s="963"/>
      <c r="AT123" s="964"/>
      <c r="AU123" s="997"/>
      <c r="AV123" s="998"/>
      <c r="AW123" s="998"/>
      <c r="AX123" s="998"/>
      <c r="AY123" s="998"/>
      <c r="AZ123" s="251" t="s">
        <v>190</v>
      </c>
      <c r="BA123" s="251"/>
      <c r="BB123" s="251"/>
      <c r="BC123" s="251"/>
      <c r="BD123" s="251"/>
      <c r="BE123" s="251"/>
      <c r="BF123" s="251"/>
      <c r="BG123" s="251"/>
      <c r="BH123" s="251"/>
      <c r="BI123" s="251"/>
      <c r="BJ123" s="251"/>
      <c r="BK123" s="251"/>
      <c r="BL123" s="251"/>
      <c r="BM123" s="251"/>
      <c r="BN123" s="251"/>
      <c r="BO123" s="977" t="s">
        <v>478</v>
      </c>
      <c r="BP123" s="1005"/>
      <c r="BQ123" s="1063">
        <v>60007063</v>
      </c>
      <c r="BR123" s="1064"/>
      <c r="BS123" s="1064"/>
      <c r="BT123" s="1064"/>
      <c r="BU123" s="1064"/>
      <c r="BV123" s="1064">
        <v>59817159</v>
      </c>
      <c r="BW123" s="1064"/>
      <c r="BX123" s="1064"/>
      <c r="BY123" s="1064"/>
      <c r="BZ123" s="1064"/>
      <c r="CA123" s="1064">
        <v>57747019</v>
      </c>
      <c r="CB123" s="1064"/>
      <c r="CC123" s="1064"/>
      <c r="CD123" s="1064"/>
      <c r="CE123" s="1064"/>
      <c r="CF123" s="1001"/>
      <c r="CG123" s="1002"/>
      <c r="CH123" s="1002"/>
      <c r="CI123" s="1002"/>
      <c r="CJ123" s="1003"/>
      <c r="CK123" s="1009"/>
      <c r="CL123" s="1010"/>
      <c r="CM123" s="1010"/>
      <c r="CN123" s="1010"/>
      <c r="CO123" s="1011"/>
      <c r="CP123" s="1019" t="s">
        <v>405</v>
      </c>
      <c r="CQ123" s="1020"/>
      <c r="CR123" s="1020"/>
      <c r="CS123" s="1020"/>
      <c r="CT123" s="1020"/>
      <c r="CU123" s="1020"/>
      <c r="CV123" s="1020"/>
      <c r="CW123" s="1020"/>
      <c r="CX123" s="1020"/>
      <c r="CY123" s="1020"/>
      <c r="CZ123" s="1020"/>
      <c r="DA123" s="1020"/>
      <c r="DB123" s="1020"/>
      <c r="DC123" s="1020"/>
      <c r="DD123" s="1020"/>
      <c r="DE123" s="1020"/>
      <c r="DF123" s="1021"/>
      <c r="DG123" s="958" t="s">
        <v>140</v>
      </c>
      <c r="DH123" s="959"/>
      <c r="DI123" s="959"/>
      <c r="DJ123" s="959"/>
      <c r="DK123" s="960"/>
      <c r="DL123" s="961" t="s">
        <v>414</v>
      </c>
      <c r="DM123" s="959"/>
      <c r="DN123" s="959"/>
      <c r="DO123" s="959"/>
      <c r="DP123" s="960"/>
      <c r="DQ123" s="961" t="s">
        <v>140</v>
      </c>
      <c r="DR123" s="959"/>
      <c r="DS123" s="959"/>
      <c r="DT123" s="959"/>
      <c r="DU123" s="960"/>
      <c r="DV123" s="962" t="s">
        <v>140</v>
      </c>
      <c r="DW123" s="963"/>
      <c r="DX123" s="963"/>
      <c r="DY123" s="963"/>
      <c r="DZ123" s="964"/>
    </row>
    <row r="124" spans="1:130" s="230" customFormat="1" ht="26.25" customHeight="1" thickBot="1" x14ac:dyDescent="0.2">
      <c r="A124" s="1057"/>
      <c r="B124" s="949"/>
      <c r="C124" s="922" t="s">
        <v>464</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414</v>
      </c>
      <c r="AB124" s="959"/>
      <c r="AC124" s="959"/>
      <c r="AD124" s="959"/>
      <c r="AE124" s="960"/>
      <c r="AF124" s="961" t="s">
        <v>140</v>
      </c>
      <c r="AG124" s="959"/>
      <c r="AH124" s="959"/>
      <c r="AI124" s="959"/>
      <c r="AJ124" s="960"/>
      <c r="AK124" s="961" t="s">
        <v>140</v>
      </c>
      <c r="AL124" s="959"/>
      <c r="AM124" s="959"/>
      <c r="AN124" s="959"/>
      <c r="AO124" s="960"/>
      <c r="AP124" s="962" t="s">
        <v>414</v>
      </c>
      <c r="AQ124" s="963"/>
      <c r="AR124" s="963"/>
      <c r="AS124" s="963"/>
      <c r="AT124" s="964"/>
      <c r="AU124" s="1059" t="s">
        <v>479</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t="s">
        <v>441</v>
      </c>
      <c r="BR124" s="1027"/>
      <c r="BS124" s="1027"/>
      <c r="BT124" s="1027"/>
      <c r="BU124" s="1027"/>
      <c r="BV124" s="1027" t="s">
        <v>140</v>
      </c>
      <c r="BW124" s="1027"/>
      <c r="BX124" s="1027"/>
      <c r="BY124" s="1027"/>
      <c r="BZ124" s="1027"/>
      <c r="CA124" s="1027" t="s">
        <v>140</v>
      </c>
      <c r="CB124" s="1027"/>
      <c r="CC124" s="1027"/>
      <c r="CD124" s="1027"/>
      <c r="CE124" s="1027"/>
      <c r="CF124" s="1028"/>
      <c r="CG124" s="1029"/>
      <c r="CH124" s="1029"/>
      <c r="CI124" s="1029"/>
      <c r="CJ124" s="1030"/>
      <c r="CK124" s="1012"/>
      <c r="CL124" s="1012"/>
      <c r="CM124" s="1012"/>
      <c r="CN124" s="1012"/>
      <c r="CO124" s="1013"/>
      <c r="CP124" s="1019" t="s">
        <v>480</v>
      </c>
      <c r="CQ124" s="1020"/>
      <c r="CR124" s="1020"/>
      <c r="CS124" s="1020"/>
      <c r="CT124" s="1020"/>
      <c r="CU124" s="1020"/>
      <c r="CV124" s="1020"/>
      <c r="CW124" s="1020"/>
      <c r="CX124" s="1020"/>
      <c r="CY124" s="1020"/>
      <c r="CZ124" s="1020"/>
      <c r="DA124" s="1020"/>
      <c r="DB124" s="1020"/>
      <c r="DC124" s="1020"/>
      <c r="DD124" s="1020"/>
      <c r="DE124" s="1020"/>
      <c r="DF124" s="1021"/>
      <c r="DG124" s="1004" t="s">
        <v>140</v>
      </c>
      <c r="DH124" s="986"/>
      <c r="DI124" s="986"/>
      <c r="DJ124" s="986"/>
      <c r="DK124" s="987"/>
      <c r="DL124" s="985" t="s">
        <v>140</v>
      </c>
      <c r="DM124" s="986"/>
      <c r="DN124" s="986"/>
      <c r="DO124" s="986"/>
      <c r="DP124" s="987"/>
      <c r="DQ124" s="985" t="s">
        <v>140</v>
      </c>
      <c r="DR124" s="986"/>
      <c r="DS124" s="986"/>
      <c r="DT124" s="986"/>
      <c r="DU124" s="987"/>
      <c r="DV124" s="988" t="s">
        <v>140</v>
      </c>
      <c r="DW124" s="989"/>
      <c r="DX124" s="989"/>
      <c r="DY124" s="989"/>
      <c r="DZ124" s="990"/>
    </row>
    <row r="125" spans="1:130" s="230" customFormat="1" ht="26.25" customHeight="1" x14ac:dyDescent="0.15">
      <c r="A125" s="1057"/>
      <c r="B125" s="949"/>
      <c r="C125" s="922" t="s">
        <v>467</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140</v>
      </c>
      <c r="AB125" s="959"/>
      <c r="AC125" s="959"/>
      <c r="AD125" s="959"/>
      <c r="AE125" s="960"/>
      <c r="AF125" s="961" t="s">
        <v>140</v>
      </c>
      <c r="AG125" s="959"/>
      <c r="AH125" s="959"/>
      <c r="AI125" s="959"/>
      <c r="AJ125" s="960"/>
      <c r="AK125" s="961" t="s">
        <v>140</v>
      </c>
      <c r="AL125" s="959"/>
      <c r="AM125" s="959"/>
      <c r="AN125" s="959"/>
      <c r="AO125" s="960"/>
      <c r="AP125" s="962" t="s">
        <v>140</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481</v>
      </c>
      <c r="CL125" s="1007"/>
      <c r="CM125" s="1007"/>
      <c r="CN125" s="1007"/>
      <c r="CO125" s="1008"/>
      <c r="CP125" s="929" t="s">
        <v>482</v>
      </c>
      <c r="CQ125" s="897"/>
      <c r="CR125" s="897"/>
      <c r="CS125" s="897"/>
      <c r="CT125" s="897"/>
      <c r="CU125" s="897"/>
      <c r="CV125" s="897"/>
      <c r="CW125" s="897"/>
      <c r="CX125" s="897"/>
      <c r="CY125" s="897"/>
      <c r="CZ125" s="897"/>
      <c r="DA125" s="897"/>
      <c r="DB125" s="897"/>
      <c r="DC125" s="897"/>
      <c r="DD125" s="897"/>
      <c r="DE125" s="897"/>
      <c r="DF125" s="898"/>
      <c r="DG125" s="930" t="s">
        <v>140</v>
      </c>
      <c r="DH125" s="931"/>
      <c r="DI125" s="931"/>
      <c r="DJ125" s="931"/>
      <c r="DK125" s="931"/>
      <c r="DL125" s="931" t="s">
        <v>140</v>
      </c>
      <c r="DM125" s="931"/>
      <c r="DN125" s="931"/>
      <c r="DO125" s="931"/>
      <c r="DP125" s="931"/>
      <c r="DQ125" s="931" t="s">
        <v>140</v>
      </c>
      <c r="DR125" s="931"/>
      <c r="DS125" s="931"/>
      <c r="DT125" s="931"/>
      <c r="DU125" s="931"/>
      <c r="DV125" s="932" t="s">
        <v>140</v>
      </c>
      <c r="DW125" s="932"/>
      <c r="DX125" s="932"/>
      <c r="DY125" s="932"/>
      <c r="DZ125" s="933"/>
    </row>
    <row r="126" spans="1:130" s="230" customFormat="1" ht="26.25" customHeight="1" thickBot="1" x14ac:dyDescent="0.2">
      <c r="A126" s="1057"/>
      <c r="B126" s="949"/>
      <c r="C126" s="922" t="s">
        <v>469</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140</v>
      </c>
      <c r="AB126" s="959"/>
      <c r="AC126" s="959"/>
      <c r="AD126" s="959"/>
      <c r="AE126" s="960"/>
      <c r="AF126" s="961" t="s">
        <v>140</v>
      </c>
      <c r="AG126" s="959"/>
      <c r="AH126" s="959"/>
      <c r="AI126" s="959"/>
      <c r="AJ126" s="960"/>
      <c r="AK126" s="961" t="s">
        <v>140</v>
      </c>
      <c r="AL126" s="959"/>
      <c r="AM126" s="959"/>
      <c r="AN126" s="959"/>
      <c r="AO126" s="960"/>
      <c r="AP126" s="962" t="s">
        <v>140</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483</v>
      </c>
      <c r="CQ126" s="923"/>
      <c r="CR126" s="923"/>
      <c r="CS126" s="923"/>
      <c r="CT126" s="923"/>
      <c r="CU126" s="923"/>
      <c r="CV126" s="923"/>
      <c r="CW126" s="923"/>
      <c r="CX126" s="923"/>
      <c r="CY126" s="923"/>
      <c r="CZ126" s="923"/>
      <c r="DA126" s="923"/>
      <c r="DB126" s="923"/>
      <c r="DC126" s="923"/>
      <c r="DD126" s="923"/>
      <c r="DE126" s="923"/>
      <c r="DF126" s="924"/>
      <c r="DG126" s="925" t="s">
        <v>140</v>
      </c>
      <c r="DH126" s="926"/>
      <c r="DI126" s="926"/>
      <c r="DJ126" s="926"/>
      <c r="DK126" s="926"/>
      <c r="DL126" s="926">
        <v>157655</v>
      </c>
      <c r="DM126" s="926"/>
      <c r="DN126" s="926"/>
      <c r="DO126" s="926"/>
      <c r="DP126" s="926"/>
      <c r="DQ126" s="926">
        <v>69262</v>
      </c>
      <c r="DR126" s="926"/>
      <c r="DS126" s="926"/>
      <c r="DT126" s="926"/>
      <c r="DU126" s="926"/>
      <c r="DV126" s="927">
        <v>0.3</v>
      </c>
      <c r="DW126" s="927"/>
      <c r="DX126" s="927"/>
      <c r="DY126" s="927"/>
      <c r="DZ126" s="928"/>
    </row>
    <row r="127" spans="1:130" s="230" customFormat="1" ht="26.25" customHeight="1" x14ac:dyDescent="0.15">
      <c r="A127" s="1058"/>
      <c r="B127" s="951"/>
      <c r="C127" s="973" t="s">
        <v>484</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140</v>
      </c>
      <c r="AB127" s="959"/>
      <c r="AC127" s="959"/>
      <c r="AD127" s="959"/>
      <c r="AE127" s="960"/>
      <c r="AF127" s="961" t="s">
        <v>140</v>
      </c>
      <c r="AG127" s="959"/>
      <c r="AH127" s="959"/>
      <c r="AI127" s="959"/>
      <c r="AJ127" s="960"/>
      <c r="AK127" s="961" t="s">
        <v>440</v>
      </c>
      <c r="AL127" s="959"/>
      <c r="AM127" s="959"/>
      <c r="AN127" s="959"/>
      <c r="AO127" s="960"/>
      <c r="AP127" s="962" t="s">
        <v>414</v>
      </c>
      <c r="AQ127" s="963"/>
      <c r="AR127" s="963"/>
      <c r="AS127" s="963"/>
      <c r="AT127" s="964"/>
      <c r="AU127" s="232"/>
      <c r="AV127" s="232"/>
      <c r="AW127" s="232"/>
      <c r="AX127" s="1031" t="s">
        <v>485</v>
      </c>
      <c r="AY127" s="1032"/>
      <c r="AZ127" s="1032"/>
      <c r="BA127" s="1032"/>
      <c r="BB127" s="1032"/>
      <c r="BC127" s="1032"/>
      <c r="BD127" s="1032"/>
      <c r="BE127" s="1033"/>
      <c r="BF127" s="1034" t="s">
        <v>486</v>
      </c>
      <c r="BG127" s="1032"/>
      <c r="BH127" s="1032"/>
      <c r="BI127" s="1032"/>
      <c r="BJ127" s="1032"/>
      <c r="BK127" s="1032"/>
      <c r="BL127" s="1033"/>
      <c r="BM127" s="1034" t="s">
        <v>487</v>
      </c>
      <c r="BN127" s="1032"/>
      <c r="BO127" s="1032"/>
      <c r="BP127" s="1032"/>
      <c r="BQ127" s="1032"/>
      <c r="BR127" s="1032"/>
      <c r="BS127" s="1033"/>
      <c r="BT127" s="1034" t="s">
        <v>488</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489</v>
      </c>
      <c r="CQ127" s="923"/>
      <c r="CR127" s="923"/>
      <c r="CS127" s="923"/>
      <c r="CT127" s="923"/>
      <c r="CU127" s="923"/>
      <c r="CV127" s="923"/>
      <c r="CW127" s="923"/>
      <c r="CX127" s="923"/>
      <c r="CY127" s="923"/>
      <c r="CZ127" s="923"/>
      <c r="DA127" s="923"/>
      <c r="DB127" s="923"/>
      <c r="DC127" s="923"/>
      <c r="DD127" s="923"/>
      <c r="DE127" s="923"/>
      <c r="DF127" s="924"/>
      <c r="DG127" s="925" t="s">
        <v>140</v>
      </c>
      <c r="DH127" s="926"/>
      <c r="DI127" s="926"/>
      <c r="DJ127" s="926"/>
      <c r="DK127" s="926"/>
      <c r="DL127" s="926" t="s">
        <v>140</v>
      </c>
      <c r="DM127" s="926"/>
      <c r="DN127" s="926"/>
      <c r="DO127" s="926"/>
      <c r="DP127" s="926"/>
      <c r="DQ127" s="926" t="s">
        <v>440</v>
      </c>
      <c r="DR127" s="926"/>
      <c r="DS127" s="926"/>
      <c r="DT127" s="926"/>
      <c r="DU127" s="926"/>
      <c r="DV127" s="927" t="s">
        <v>140</v>
      </c>
      <c r="DW127" s="927"/>
      <c r="DX127" s="927"/>
      <c r="DY127" s="927"/>
      <c r="DZ127" s="928"/>
    </row>
    <row r="128" spans="1:130" s="230" customFormat="1" ht="26.25" customHeight="1" thickBot="1" x14ac:dyDescent="0.2">
      <c r="A128" s="1041" t="s">
        <v>490</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491</v>
      </c>
      <c r="X128" s="1043"/>
      <c r="Y128" s="1043"/>
      <c r="Z128" s="1044"/>
      <c r="AA128" s="1045">
        <v>130755</v>
      </c>
      <c r="AB128" s="1046"/>
      <c r="AC128" s="1046"/>
      <c r="AD128" s="1046"/>
      <c r="AE128" s="1047"/>
      <c r="AF128" s="1048">
        <v>108397</v>
      </c>
      <c r="AG128" s="1046"/>
      <c r="AH128" s="1046"/>
      <c r="AI128" s="1046"/>
      <c r="AJ128" s="1047"/>
      <c r="AK128" s="1048">
        <v>121634</v>
      </c>
      <c r="AL128" s="1046"/>
      <c r="AM128" s="1046"/>
      <c r="AN128" s="1046"/>
      <c r="AO128" s="1047"/>
      <c r="AP128" s="1049"/>
      <c r="AQ128" s="1050"/>
      <c r="AR128" s="1050"/>
      <c r="AS128" s="1050"/>
      <c r="AT128" s="1051"/>
      <c r="AU128" s="232"/>
      <c r="AV128" s="232"/>
      <c r="AW128" s="232"/>
      <c r="AX128" s="896" t="s">
        <v>492</v>
      </c>
      <c r="AY128" s="897"/>
      <c r="AZ128" s="897"/>
      <c r="BA128" s="897"/>
      <c r="BB128" s="897"/>
      <c r="BC128" s="897"/>
      <c r="BD128" s="897"/>
      <c r="BE128" s="898"/>
      <c r="BF128" s="1052" t="s">
        <v>441</v>
      </c>
      <c r="BG128" s="1053"/>
      <c r="BH128" s="1053"/>
      <c r="BI128" s="1053"/>
      <c r="BJ128" s="1053"/>
      <c r="BK128" s="1053"/>
      <c r="BL128" s="1054"/>
      <c r="BM128" s="1052">
        <v>11.8</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493</v>
      </c>
      <c r="CQ128" s="726"/>
      <c r="CR128" s="726"/>
      <c r="CS128" s="726"/>
      <c r="CT128" s="726"/>
      <c r="CU128" s="726"/>
      <c r="CV128" s="726"/>
      <c r="CW128" s="726"/>
      <c r="CX128" s="726"/>
      <c r="CY128" s="726"/>
      <c r="CZ128" s="726"/>
      <c r="DA128" s="726"/>
      <c r="DB128" s="726"/>
      <c r="DC128" s="726"/>
      <c r="DD128" s="726"/>
      <c r="DE128" s="726"/>
      <c r="DF128" s="1036"/>
      <c r="DG128" s="1037" t="s">
        <v>441</v>
      </c>
      <c r="DH128" s="1038"/>
      <c r="DI128" s="1038"/>
      <c r="DJ128" s="1038"/>
      <c r="DK128" s="1038"/>
      <c r="DL128" s="1038" t="s">
        <v>140</v>
      </c>
      <c r="DM128" s="1038"/>
      <c r="DN128" s="1038"/>
      <c r="DO128" s="1038"/>
      <c r="DP128" s="1038"/>
      <c r="DQ128" s="1038" t="s">
        <v>440</v>
      </c>
      <c r="DR128" s="1038"/>
      <c r="DS128" s="1038"/>
      <c r="DT128" s="1038"/>
      <c r="DU128" s="1038"/>
      <c r="DV128" s="1039" t="s">
        <v>140</v>
      </c>
      <c r="DW128" s="1039"/>
      <c r="DX128" s="1039"/>
      <c r="DY128" s="1039"/>
      <c r="DZ128" s="1040"/>
    </row>
    <row r="129" spans="1:131" s="230" customFormat="1" ht="26.25" customHeight="1" x14ac:dyDescent="0.15">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494</v>
      </c>
      <c r="X129" s="1071"/>
      <c r="Y129" s="1071"/>
      <c r="Z129" s="1072"/>
      <c r="AA129" s="958">
        <v>28683645</v>
      </c>
      <c r="AB129" s="959"/>
      <c r="AC129" s="959"/>
      <c r="AD129" s="959"/>
      <c r="AE129" s="960"/>
      <c r="AF129" s="961">
        <v>30588943</v>
      </c>
      <c r="AG129" s="959"/>
      <c r="AH129" s="959"/>
      <c r="AI129" s="959"/>
      <c r="AJ129" s="960"/>
      <c r="AK129" s="961">
        <v>30228819</v>
      </c>
      <c r="AL129" s="959"/>
      <c r="AM129" s="959"/>
      <c r="AN129" s="959"/>
      <c r="AO129" s="960"/>
      <c r="AP129" s="1073"/>
      <c r="AQ129" s="1074"/>
      <c r="AR129" s="1074"/>
      <c r="AS129" s="1074"/>
      <c r="AT129" s="1075"/>
      <c r="AU129" s="233"/>
      <c r="AV129" s="233"/>
      <c r="AW129" s="233"/>
      <c r="AX129" s="1065" t="s">
        <v>495</v>
      </c>
      <c r="AY129" s="923"/>
      <c r="AZ129" s="923"/>
      <c r="BA129" s="923"/>
      <c r="BB129" s="923"/>
      <c r="BC129" s="923"/>
      <c r="BD129" s="923"/>
      <c r="BE129" s="924"/>
      <c r="BF129" s="1066" t="s">
        <v>140</v>
      </c>
      <c r="BG129" s="1067"/>
      <c r="BH129" s="1067"/>
      <c r="BI129" s="1067"/>
      <c r="BJ129" s="1067"/>
      <c r="BK129" s="1067"/>
      <c r="BL129" s="1068"/>
      <c r="BM129" s="1066">
        <v>16.8</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496</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497</v>
      </c>
      <c r="X130" s="1071"/>
      <c r="Y130" s="1071"/>
      <c r="Z130" s="1072"/>
      <c r="AA130" s="958">
        <v>4020844</v>
      </c>
      <c r="AB130" s="959"/>
      <c r="AC130" s="959"/>
      <c r="AD130" s="959"/>
      <c r="AE130" s="960"/>
      <c r="AF130" s="961">
        <v>4000160</v>
      </c>
      <c r="AG130" s="959"/>
      <c r="AH130" s="959"/>
      <c r="AI130" s="959"/>
      <c r="AJ130" s="960"/>
      <c r="AK130" s="961">
        <v>3837639</v>
      </c>
      <c r="AL130" s="959"/>
      <c r="AM130" s="959"/>
      <c r="AN130" s="959"/>
      <c r="AO130" s="960"/>
      <c r="AP130" s="1073"/>
      <c r="AQ130" s="1074"/>
      <c r="AR130" s="1074"/>
      <c r="AS130" s="1074"/>
      <c r="AT130" s="1075"/>
      <c r="AU130" s="233"/>
      <c r="AV130" s="233"/>
      <c r="AW130" s="233"/>
      <c r="AX130" s="1065" t="s">
        <v>498</v>
      </c>
      <c r="AY130" s="923"/>
      <c r="AZ130" s="923"/>
      <c r="BA130" s="923"/>
      <c r="BB130" s="923"/>
      <c r="BC130" s="923"/>
      <c r="BD130" s="923"/>
      <c r="BE130" s="924"/>
      <c r="BF130" s="1101">
        <v>6.3</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499</v>
      </c>
      <c r="X131" s="1108"/>
      <c r="Y131" s="1108"/>
      <c r="Z131" s="1109"/>
      <c r="AA131" s="1004">
        <v>24662801</v>
      </c>
      <c r="AB131" s="986"/>
      <c r="AC131" s="986"/>
      <c r="AD131" s="986"/>
      <c r="AE131" s="987"/>
      <c r="AF131" s="985">
        <v>26588783</v>
      </c>
      <c r="AG131" s="986"/>
      <c r="AH131" s="986"/>
      <c r="AI131" s="986"/>
      <c r="AJ131" s="987"/>
      <c r="AK131" s="985">
        <v>26391180</v>
      </c>
      <c r="AL131" s="986"/>
      <c r="AM131" s="986"/>
      <c r="AN131" s="986"/>
      <c r="AO131" s="987"/>
      <c r="AP131" s="1110"/>
      <c r="AQ131" s="1111"/>
      <c r="AR131" s="1111"/>
      <c r="AS131" s="1111"/>
      <c r="AT131" s="1112"/>
      <c r="AU131" s="233"/>
      <c r="AV131" s="233"/>
      <c r="AW131" s="233"/>
      <c r="AX131" s="1083" t="s">
        <v>500</v>
      </c>
      <c r="AY131" s="726"/>
      <c r="AZ131" s="726"/>
      <c r="BA131" s="726"/>
      <c r="BB131" s="726"/>
      <c r="BC131" s="726"/>
      <c r="BD131" s="726"/>
      <c r="BE131" s="1036"/>
      <c r="BF131" s="1084" t="s">
        <v>455</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501</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502</v>
      </c>
      <c r="W132" s="1094"/>
      <c r="X132" s="1094"/>
      <c r="Y132" s="1094"/>
      <c r="Z132" s="1095"/>
      <c r="AA132" s="1096">
        <v>6.3199674679999998</v>
      </c>
      <c r="AB132" s="1097"/>
      <c r="AC132" s="1097"/>
      <c r="AD132" s="1097"/>
      <c r="AE132" s="1098"/>
      <c r="AF132" s="1099">
        <v>6.5140664770000001</v>
      </c>
      <c r="AG132" s="1097"/>
      <c r="AH132" s="1097"/>
      <c r="AI132" s="1097"/>
      <c r="AJ132" s="1098"/>
      <c r="AK132" s="1099">
        <v>6.2256632710000002</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503</v>
      </c>
      <c r="W133" s="1077"/>
      <c r="X133" s="1077"/>
      <c r="Y133" s="1077"/>
      <c r="Z133" s="1078"/>
      <c r="AA133" s="1079">
        <v>6.7</v>
      </c>
      <c r="AB133" s="1080"/>
      <c r="AC133" s="1080"/>
      <c r="AD133" s="1080"/>
      <c r="AE133" s="1081"/>
      <c r="AF133" s="1079">
        <v>6.5</v>
      </c>
      <c r="AG133" s="1080"/>
      <c r="AH133" s="1080"/>
      <c r="AI133" s="1080"/>
      <c r="AJ133" s="1081"/>
      <c r="AK133" s="1079">
        <v>6.3</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ZV6pk/yHoHph2NsiNENEiHVAzKvTCthFMUmT0IJx7jdX998PorG9c1aBIY16urllP1FAG+1kwQNpVB/XKFu/CA==" saltValue="pl++PekL9k/FG6138SyIi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57" fitToHeight="0" orientation="landscape"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D146A-75CC-494C-93D0-D2410A95E82D}">
  <sheetPr>
    <pageSetUpPr fitToPage="1"/>
  </sheetPr>
  <dimension ref="A1:DQ105"/>
  <sheetViews>
    <sheetView showGridLines="0" tabSelected="1" view="pageBreakPreview" zoomScale="55" zoomScaleNormal="85" zoomScaleSheetLayoutView="55" workbookViewId="0">
      <selection activeCell="BA77" sqref="BA77"/>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504</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sL+hdOullnCkVvs9EfV46U3pDODMX2dFA2ux0Yy4M9qrZsxcrSzomeBM4B+wGuNY5KE99fyBoKlw55Ek6ALBKA==" saltValue="Fa/u+e8EQDDk5obxbJIIX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40" zoomScaleNormal="4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1vBXzzS88AV5XWb8eQO4LrTa0el1u1CcdJn4yXwDlvFIz0exggTkcCpVcbUAntcBgRaFbZq6ABLZVgy0mzjXJg==" saltValue="M3nZIrum+SA0qwtk1Lw7Aw==" spinCount="100000" sheet="1" objects="1" scenarios="1"/>
  <dataConsolidate/>
  <phoneticPr fontId="2"/>
  <printOptions horizontalCentered="1" verticalCentered="1"/>
  <pageMargins left="0" right="0" top="0" bottom="0" header="0" footer="0"/>
  <pageSetup paperSize="8" scale="69"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55" zoomScaleSheetLayoutView="55"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505</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506</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507</v>
      </c>
      <c r="AP7" s="272"/>
      <c r="AQ7" s="273" t="s">
        <v>508</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509</v>
      </c>
      <c r="AQ8" s="279" t="s">
        <v>510</v>
      </c>
      <c r="AR8" s="280" t="s">
        <v>511</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512</v>
      </c>
      <c r="AL9" s="1117"/>
      <c r="AM9" s="1117"/>
      <c r="AN9" s="1118"/>
      <c r="AO9" s="281">
        <v>8309990</v>
      </c>
      <c r="AP9" s="281">
        <v>65966</v>
      </c>
      <c r="AQ9" s="282">
        <v>62374</v>
      </c>
      <c r="AR9" s="283">
        <v>5.8</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513</v>
      </c>
      <c r="AL10" s="1117"/>
      <c r="AM10" s="1117"/>
      <c r="AN10" s="1118"/>
      <c r="AO10" s="284">
        <v>100851</v>
      </c>
      <c r="AP10" s="284">
        <v>801</v>
      </c>
      <c r="AQ10" s="285">
        <v>4230</v>
      </c>
      <c r="AR10" s="286">
        <v>-81.099999999999994</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514</v>
      </c>
      <c r="AL11" s="1117"/>
      <c r="AM11" s="1117"/>
      <c r="AN11" s="1118"/>
      <c r="AO11" s="284">
        <v>169567</v>
      </c>
      <c r="AP11" s="284">
        <v>1346</v>
      </c>
      <c r="AQ11" s="285">
        <v>601</v>
      </c>
      <c r="AR11" s="286">
        <v>124</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515</v>
      </c>
      <c r="AL12" s="1117"/>
      <c r="AM12" s="1117"/>
      <c r="AN12" s="1118"/>
      <c r="AO12" s="284" t="s">
        <v>516</v>
      </c>
      <c r="AP12" s="284" t="s">
        <v>516</v>
      </c>
      <c r="AQ12" s="285">
        <v>13</v>
      </c>
      <c r="AR12" s="286" t="s">
        <v>516</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517</v>
      </c>
      <c r="AL13" s="1117"/>
      <c r="AM13" s="1117"/>
      <c r="AN13" s="1118"/>
      <c r="AO13" s="284">
        <v>444732</v>
      </c>
      <c r="AP13" s="284">
        <v>3530</v>
      </c>
      <c r="AQ13" s="285">
        <v>2559</v>
      </c>
      <c r="AR13" s="286">
        <v>37.9</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518</v>
      </c>
      <c r="AL14" s="1117"/>
      <c r="AM14" s="1117"/>
      <c r="AN14" s="1118"/>
      <c r="AO14" s="284">
        <v>211187</v>
      </c>
      <c r="AP14" s="284">
        <v>1676</v>
      </c>
      <c r="AQ14" s="285">
        <v>1133</v>
      </c>
      <c r="AR14" s="286">
        <v>47.9</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519</v>
      </c>
      <c r="AL15" s="1120"/>
      <c r="AM15" s="1120"/>
      <c r="AN15" s="1121"/>
      <c r="AO15" s="284">
        <v>-631198</v>
      </c>
      <c r="AP15" s="284">
        <v>-5011</v>
      </c>
      <c r="AQ15" s="285">
        <v>-4006</v>
      </c>
      <c r="AR15" s="286">
        <v>25.1</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190</v>
      </c>
      <c r="AL16" s="1120"/>
      <c r="AM16" s="1120"/>
      <c r="AN16" s="1121"/>
      <c r="AO16" s="284">
        <v>8605129</v>
      </c>
      <c r="AP16" s="284">
        <v>68309</v>
      </c>
      <c r="AQ16" s="285">
        <v>66904</v>
      </c>
      <c r="AR16" s="286">
        <v>2.1</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520</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521</v>
      </c>
      <c r="AP20" s="293" t="s">
        <v>522</v>
      </c>
      <c r="AQ20" s="294" t="s">
        <v>523</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524</v>
      </c>
      <c r="AL21" s="1123"/>
      <c r="AM21" s="1123"/>
      <c r="AN21" s="1124"/>
      <c r="AO21" s="297">
        <v>6.41</v>
      </c>
      <c r="AP21" s="298">
        <v>6.16</v>
      </c>
      <c r="AQ21" s="299">
        <v>0.25</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525</v>
      </c>
      <c r="AL22" s="1123"/>
      <c r="AM22" s="1123"/>
      <c r="AN22" s="1124"/>
      <c r="AO22" s="302">
        <v>95.9</v>
      </c>
      <c r="AP22" s="303">
        <v>98.9</v>
      </c>
      <c r="AQ22" s="304">
        <v>-3</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526</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527</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528</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507</v>
      </c>
      <c r="AP30" s="272"/>
      <c r="AQ30" s="273" t="s">
        <v>508</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509</v>
      </c>
      <c r="AQ31" s="279" t="s">
        <v>510</v>
      </c>
      <c r="AR31" s="280" t="s">
        <v>511</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529</v>
      </c>
      <c r="AL32" s="1131"/>
      <c r="AM32" s="1131"/>
      <c r="AN32" s="1132"/>
      <c r="AO32" s="312">
        <v>5002333</v>
      </c>
      <c r="AP32" s="312">
        <v>39710</v>
      </c>
      <c r="AQ32" s="313">
        <v>33699</v>
      </c>
      <c r="AR32" s="314">
        <v>17.8</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530</v>
      </c>
      <c r="AL33" s="1131"/>
      <c r="AM33" s="1131"/>
      <c r="AN33" s="1132"/>
      <c r="AO33" s="312" t="s">
        <v>516</v>
      </c>
      <c r="AP33" s="312" t="s">
        <v>516</v>
      </c>
      <c r="AQ33" s="313" t="s">
        <v>516</v>
      </c>
      <c r="AR33" s="314" t="s">
        <v>516</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531</v>
      </c>
      <c r="AL34" s="1131"/>
      <c r="AM34" s="1131"/>
      <c r="AN34" s="1132"/>
      <c r="AO34" s="312" t="s">
        <v>516</v>
      </c>
      <c r="AP34" s="312" t="s">
        <v>516</v>
      </c>
      <c r="AQ34" s="313">
        <v>23</v>
      </c>
      <c r="AR34" s="314" t="s">
        <v>516</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532</v>
      </c>
      <c r="AL35" s="1131"/>
      <c r="AM35" s="1131"/>
      <c r="AN35" s="1132"/>
      <c r="AO35" s="312">
        <v>562469</v>
      </c>
      <c r="AP35" s="312">
        <v>4465</v>
      </c>
      <c r="AQ35" s="313">
        <v>5771</v>
      </c>
      <c r="AR35" s="314">
        <v>-22.6</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533</v>
      </c>
      <c r="AL36" s="1131"/>
      <c r="AM36" s="1131"/>
      <c r="AN36" s="1132"/>
      <c r="AO36" s="312">
        <v>37360</v>
      </c>
      <c r="AP36" s="312">
        <v>297</v>
      </c>
      <c r="AQ36" s="313">
        <v>1158</v>
      </c>
      <c r="AR36" s="314">
        <v>-74.400000000000006</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534</v>
      </c>
      <c r="AL37" s="1131"/>
      <c r="AM37" s="1131"/>
      <c r="AN37" s="1132"/>
      <c r="AO37" s="312" t="s">
        <v>516</v>
      </c>
      <c r="AP37" s="312" t="s">
        <v>516</v>
      </c>
      <c r="AQ37" s="313">
        <v>631</v>
      </c>
      <c r="AR37" s="314" t="s">
        <v>516</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535</v>
      </c>
      <c r="AL38" s="1134"/>
      <c r="AM38" s="1134"/>
      <c r="AN38" s="1135"/>
      <c r="AO38" s="315">
        <v>137</v>
      </c>
      <c r="AP38" s="315">
        <v>1</v>
      </c>
      <c r="AQ38" s="316">
        <v>0</v>
      </c>
      <c r="AR38" s="304">
        <v>0</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536</v>
      </c>
      <c r="AL39" s="1134"/>
      <c r="AM39" s="1134"/>
      <c r="AN39" s="1135"/>
      <c r="AO39" s="312">
        <v>-121634</v>
      </c>
      <c r="AP39" s="312">
        <v>-966</v>
      </c>
      <c r="AQ39" s="313">
        <v>-6112</v>
      </c>
      <c r="AR39" s="314">
        <v>-84.2</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537</v>
      </c>
      <c r="AL40" s="1131"/>
      <c r="AM40" s="1131"/>
      <c r="AN40" s="1132"/>
      <c r="AO40" s="312">
        <v>-3837639</v>
      </c>
      <c r="AP40" s="312">
        <v>-30464</v>
      </c>
      <c r="AQ40" s="313">
        <v>-25565</v>
      </c>
      <c r="AR40" s="314">
        <v>19.2</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302</v>
      </c>
      <c r="AL41" s="1137"/>
      <c r="AM41" s="1137"/>
      <c r="AN41" s="1138"/>
      <c r="AO41" s="312">
        <v>1643026</v>
      </c>
      <c r="AP41" s="312">
        <v>13043</v>
      </c>
      <c r="AQ41" s="313">
        <v>9604</v>
      </c>
      <c r="AR41" s="314">
        <v>35.799999999999997</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538</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539</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540</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507</v>
      </c>
      <c r="AN49" s="1127" t="s">
        <v>541</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542</v>
      </c>
      <c r="AO50" s="329" t="s">
        <v>543</v>
      </c>
      <c r="AP50" s="330" t="s">
        <v>544</v>
      </c>
      <c r="AQ50" s="331" t="s">
        <v>545</v>
      </c>
      <c r="AR50" s="332" t="s">
        <v>546</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547</v>
      </c>
      <c r="AL51" s="325"/>
      <c r="AM51" s="333">
        <v>8954115</v>
      </c>
      <c r="AN51" s="334">
        <v>72225</v>
      </c>
      <c r="AO51" s="335">
        <v>31.8</v>
      </c>
      <c r="AP51" s="336">
        <v>66863</v>
      </c>
      <c r="AQ51" s="337">
        <v>-2.6</v>
      </c>
      <c r="AR51" s="338">
        <v>34.4</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548</v>
      </c>
      <c r="AM52" s="341">
        <v>2402933</v>
      </c>
      <c r="AN52" s="342">
        <v>19382</v>
      </c>
      <c r="AO52" s="343">
        <v>91.8</v>
      </c>
      <c r="AP52" s="344">
        <v>32770</v>
      </c>
      <c r="AQ52" s="345">
        <v>1.4</v>
      </c>
      <c r="AR52" s="346">
        <v>90.4</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549</v>
      </c>
      <c r="AL53" s="325"/>
      <c r="AM53" s="333">
        <v>9203325</v>
      </c>
      <c r="AN53" s="334">
        <v>73948</v>
      </c>
      <c r="AO53" s="335">
        <v>2.4</v>
      </c>
      <c r="AP53" s="336">
        <v>72051</v>
      </c>
      <c r="AQ53" s="337">
        <v>7.8</v>
      </c>
      <c r="AR53" s="338">
        <v>-5.4</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548</v>
      </c>
      <c r="AM54" s="341">
        <v>2769018</v>
      </c>
      <c r="AN54" s="342">
        <v>22249</v>
      </c>
      <c r="AO54" s="343">
        <v>14.8</v>
      </c>
      <c r="AP54" s="344">
        <v>34140</v>
      </c>
      <c r="AQ54" s="345">
        <v>4.2</v>
      </c>
      <c r="AR54" s="346">
        <v>10.6</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550</v>
      </c>
      <c r="AL55" s="325"/>
      <c r="AM55" s="333">
        <v>7706424</v>
      </c>
      <c r="AN55" s="334">
        <v>61485</v>
      </c>
      <c r="AO55" s="335">
        <v>-16.899999999999999</v>
      </c>
      <c r="AP55" s="336">
        <v>72756</v>
      </c>
      <c r="AQ55" s="337">
        <v>1</v>
      </c>
      <c r="AR55" s="338">
        <v>-17.899999999999999</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548</v>
      </c>
      <c r="AM56" s="341">
        <v>2752284</v>
      </c>
      <c r="AN56" s="342">
        <v>21959</v>
      </c>
      <c r="AO56" s="343">
        <v>-1.3</v>
      </c>
      <c r="AP56" s="344">
        <v>32117</v>
      </c>
      <c r="AQ56" s="345">
        <v>-5.9</v>
      </c>
      <c r="AR56" s="346">
        <v>4.5999999999999996</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551</v>
      </c>
      <c r="AL57" s="325"/>
      <c r="AM57" s="333">
        <v>10185881</v>
      </c>
      <c r="AN57" s="334">
        <v>81033</v>
      </c>
      <c r="AO57" s="335">
        <v>31.8</v>
      </c>
      <c r="AP57" s="336">
        <v>43955</v>
      </c>
      <c r="AQ57" s="337">
        <v>-39.6</v>
      </c>
      <c r="AR57" s="338">
        <v>71.400000000000006</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548</v>
      </c>
      <c r="AM58" s="341">
        <v>2030313</v>
      </c>
      <c r="AN58" s="342">
        <v>16152</v>
      </c>
      <c r="AO58" s="343">
        <v>-26.4</v>
      </c>
      <c r="AP58" s="344">
        <v>21318</v>
      </c>
      <c r="AQ58" s="345">
        <v>-33.6</v>
      </c>
      <c r="AR58" s="346">
        <v>7.2</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552</v>
      </c>
      <c r="AL59" s="325"/>
      <c r="AM59" s="333">
        <v>8619423</v>
      </c>
      <c r="AN59" s="334">
        <v>68423</v>
      </c>
      <c r="AO59" s="335">
        <v>-15.6</v>
      </c>
      <c r="AP59" s="336">
        <v>41921</v>
      </c>
      <c r="AQ59" s="337">
        <v>-4.5999999999999996</v>
      </c>
      <c r="AR59" s="338">
        <v>-11</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548</v>
      </c>
      <c r="AM60" s="341">
        <v>2351476</v>
      </c>
      <c r="AN60" s="342">
        <v>18667</v>
      </c>
      <c r="AO60" s="343">
        <v>15.6</v>
      </c>
      <c r="AP60" s="344">
        <v>21655</v>
      </c>
      <c r="AQ60" s="345">
        <v>1.6</v>
      </c>
      <c r="AR60" s="346">
        <v>14</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553</v>
      </c>
      <c r="AL61" s="347"/>
      <c r="AM61" s="348">
        <v>8933834</v>
      </c>
      <c r="AN61" s="349">
        <v>71423</v>
      </c>
      <c r="AO61" s="350">
        <v>6.7</v>
      </c>
      <c r="AP61" s="351">
        <v>59509</v>
      </c>
      <c r="AQ61" s="352">
        <v>-7.6</v>
      </c>
      <c r="AR61" s="338">
        <v>14.3</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548</v>
      </c>
      <c r="AM62" s="341">
        <v>2461205</v>
      </c>
      <c r="AN62" s="342">
        <v>19682</v>
      </c>
      <c r="AO62" s="343">
        <v>18.899999999999999</v>
      </c>
      <c r="AP62" s="344">
        <v>28400</v>
      </c>
      <c r="AQ62" s="345">
        <v>-6.5</v>
      </c>
      <c r="AR62" s="346">
        <v>25.4</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3i6MJHjEtR/6mpj5VPMVc1vFPeX0HxJSKwClMWaP0f8fku8mcODzrt9AcSKlwRTmP95zvIRfC+AF9UX039xAhw==" saltValue="B14eqoJVHzOiMMerrLoQR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40" zoomScaleNormal="40" zoomScaleSheetLayoutView="55" workbookViewId="0">
      <selection activeCell="AD35" sqref="AD35"/>
    </sheetView>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555</v>
      </c>
    </row>
    <row r="121" spans="125:125" ht="13.5" hidden="1" customHeight="1" x14ac:dyDescent="0.15">
      <c r="DU121" s="259"/>
    </row>
  </sheetData>
  <sheetProtection algorithmName="SHA-512" hashValue="pLz1IZBUsEnit/VqJMKwQYmD9XeB9D0rtAlyh0pMtKKjrC7JBWnls5688Ixa2/YkxCexuAM+wDH4ERuXzh/Qbw==" saltValue="Qv4ZiW+leZOwPefN25k2dw==" spinCount="100000" sheet="1" objects="1" scenarios="1"/>
  <dataConsolidate/>
  <phoneticPr fontId="2"/>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40" zoomScaleNormal="40" zoomScaleSheetLayoutView="55" workbookViewId="0">
      <selection activeCell="DQ90" sqref="DQ90"/>
    </sheetView>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556</v>
      </c>
    </row>
  </sheetData>
  <sheetProtection algorithmName="SHA-512" hashValue="ddjPrHV7+zGMmRwRAX8TiwfFNRkj4pQU1paTMP5oPjIr4MSPSsvHmp0sCGuioQ8hgbhSWwYDyncqKbnTdjDVyA==" saltValue="7V2+WJVQCzqSUPrTNxfBcQ==" spinCount="100000" sheet="1" objects="1" scenarios="1"/>
  <dataConsolidate/>
  <phoneticPr fontId="2"/>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55" zoomScaleNormal="55" zoomScaleSheetLayoutView="100" workbookViewId="0">
      <selection activeCell="L49" sqref="L49"/>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139" t="s">
        <v>3</v>
      </c>
      <c r="D47" s="1139"/>
      <c r="E47" s="1140"/>
      <c r="F47" s="11">
        <v>18.239999999999998</v>
      </c>
      <c r="G47" s="12">
        <v>16.25</v>
      </c>
      <c r="H47" s="12">
        <v>20.18</v>
      </c>
      <c r="I47" s="12">
        <v>22.35</v>
      </c>
      <c r="J47" s="13">
        <v>21.03</v>
      </c>
    </row>
    <row r="48" spans="2:10" ht="57.75" customHeight="1" x14ac:dyDescent="0.15">
      <c r="B48" s="14"/>
      <c r="C48" s="1141" t="s">
        <v>4</v>
      </c>
      <c r="D48" s="1141"/>
      <c r="E48" s="1142"/>
      <c r="F48" s="15">
        <v>6.65</v>
      </c>
      <c r="G48" s="16">
        <v>8.75</v>
      </c>
      <c r="H48" s="16">
        <v>10.67</v>
      </c>
      <c r="I48" s="16">
        <v>9.83</v>
      </c>
      <c r="J48" s="17">
        <v>11.42</v>
      </c>
    </row>
    <row r="49" spans="2:10" ht="57.75" customHeight="1" thickBot="1" x14ac:dyDescent="0.2">
      <c r="B49" s="18"/>
      <c r="C49" s="1143" t="s">
        <v>5</v>
      </c>
      <c r="D49" s="1143"/>
      <c r="E49" s="1144"/>
      <c r="F49" s="19" t="s">
        <v>562</v>
      </c>
      <c r="G49" s="20">
        <v>0.63</v>
      </c>
      <c r="H49" s="20">
        <v>6.36</v>
      </c>
      <c r="I49" s="20">
        <v>3.25</v>
      </c>
      <c r="J49" s="21" t="s">
        <v>563</v>
      </c>
    </row>
    <row r="50" spans="2:10" x14ac:dyDescent="0.15"/>
  </sheetData>
  <sheetProtection algorithmName="SHA-512" hashValue="PuNM55xafoqXOAku8t8NzAVgzo8eLIIx5gQH8QuhGgy82+0bxfndfo6GJfeNb69UGsMdhEUOH6uIZ8qvQjD4oQ==" saltValue="EjYUtNwD3CgilbVK8EnbAg=="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 </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2024-03-18T01:01:17Z</cp:lastPrinted>
  <dcterms:created xsi:type="dcterms:W3CDTF">2024-02-05T04:06:45Z</dcterms:created>
  <dcterms:modified xsi:type="dcterms:W3CDTF">2024-03-18T01:02:12Z</dcterms:modified>
  <cp:category/>
</cp:coreProperties>
</file>