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5.140\財政課共有\zaisei2020\5_1 決算統計担当\R5  　 決算統計担当\10.その他調査\01.一般会計関係\16.令和４年度財政状況資料集\03.回答\"/>
    </mc:Choice>
  </mc:AlternateContent>
  <bookViews>
    <workbookView xWindow="0" yWindow="0" windowWidth="15360" windowHeight="7635" activeTab="3"/>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E36" i="10"/>
  <c r="AM36" i="10"/>
  <c r="U36" i="10"/>
  <c r="C36" i="10"/>
  <c r="BE35" i="10"/>
  <c r="AM35" i="10"/>
  <c r="U35" i="10"/>
  <c r="C35" i="10"/>
  <c r="CO34" i="10"/>
  <c r="CO35" i="10" s="1"/>
  <c r="CO36"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<sst xmlns="http://schemas.openxmlformats.org/spreadsheetml/2006/main" count="1044" uniqueCount="602">
  <si>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</si>
  <si>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</si>
  <si>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</si>
  <si>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</si>
  <si>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</si>
  <si>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</si>
  <si>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</si>
  <si>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</si>
  <si>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</si>
  <si>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</si>
  <si>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</si>
  <si>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</si>
  <si>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</si>
  <si>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</si>
  <si>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</si>
  <si>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</si>
  <si>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</si>
  <si>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</si>
  <si>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</si>
  <si>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</si>
  <si>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</si>
  <si>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</si>
  <si>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</si>
  <si>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</si>
  <si>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</si>
  <si>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</si>
  <si>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</si>
  <si>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</si>
  <si>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</si>
  <si>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</si>
  <si>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</si>
  <si>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</si>
  <si>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</si>
  <si>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</si>
  <si>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</si>
  <si>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</si>
  <si>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</si>
  <si>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</si>
  <si>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</si>
  <si>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</si>
  <si>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</si>
  <si>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</si>
  <si>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</si>
  <si>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</si>
  <si>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</si>
  <si>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</si>
  <si>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</si>
  <si>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</si>
  <si>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</si>
  <si>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</si>
  <si>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</si>
  <si>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</si>
  <si>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</si>
  <si>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</si>
  <si>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</si>
  <si>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</si>
  <si>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</si>
  <si>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</si>
  <si>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</si>
  <si>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</si>
  <si>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</si>
  <si>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</si>
  <si>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</si>
  <si>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</si>
  <si>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</si>
  <si>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</si>
  <si>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</si>
  <si>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</si>
  <si>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</si>
  <si>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</si>
  <si>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</si>
  <si>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</si>
  <si>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</si>
  <si>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</si>
  <si>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</si>
  <si>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</si>
  <si>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</si>
  <si>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</si>
  <si>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</si>
  <si>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</si>
  <si>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</si>
  <si>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</si>
  <si>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</si>
  <si>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</si>
  <si>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</si>
  <si>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</si>
  <si>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</si>
  <si>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</si>
  <si>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</si>
  <si>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</si>
  <si>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</si>
  <si>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</si>
  <si>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</si>
  <si>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</si>
  <si>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</si>
  <si>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</si>
  <si>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</si>
  <si>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</si>
  <si>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</si>
  <si>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名護市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</si>
  <si>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</si>
  <si>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</si>
  <si>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</si>
  <si>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</si>
  <si>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</si>
  <si>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</si>
  <si>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</si>
  <si>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</si>
  <si>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</si>
  <si>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</si>
  <si>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</si>
  <si>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</si>
  <si>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</si>
  <si>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</si>
  <si>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</si>
  <si>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</si>
  <si>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</si>
  <si>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</si>
  <si>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</si>
  <si>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</si>
  <si>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</si>
  <si>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</si>
  <si>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</si>
  <si>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</si>
  <si>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</si>
  <si>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</si>
  <si>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</si>
  <si>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</si>
  <si>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</si>
  <si>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</si>
  <si>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</si>
  <si>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</si>
  <si>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</si>
  <si>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</si>
  <si>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</si>
  <si>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</si>
  <si>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</si>
  <si>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</si>
  <si>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</si>
  <si>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</si>
  <si>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</si>
  <si>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</si>
  <si>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</si>
  <si>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</si>
  <si>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</si>
  <si>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</si>
  <si>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</si>
  <si>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</si>
  <si>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</si>
  <si>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</si>
  <si>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</si>
  <si>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</si>
  <si>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</si>
  <si>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</si>
  <si>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</si>
  <si>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</si>
  <si>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</si>
  <si>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</si>
  <si>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</si>
  <si>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</si>
  <si>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</si>
  <si>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</si>
  <si>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</si>
  <si>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</si>
  <si>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</si>
  <si>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</si>
  <si>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</si>
  <si>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</si>
  <si>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</si>
  <si>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</si>
  <si>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</si>
  <si>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</si>
  <si>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</si>
  <si>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</si>
  <si>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</si>
  <si>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</si>
  <si>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</si>
  <si>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</si>
  <si>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</si>
  <si>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</si>
  <si>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</si>
  <si>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</si>
  <si>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</si>
  <si>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</si>
  <si>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</si>
  <si>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</si>
  <si>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</si>
  <si>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</si>
  <si>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</si>
  <si>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</si>
  <si>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</si>
  <si>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</si>
  <si>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</si>
  <si>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</si>
  <si>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</si>
  <si>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</si>
  <si>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</si>
  <si>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</si>
  <si>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</si>
  <si>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</si>
  <si>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</si>
  <si>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</si>
  <si>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</si>
  <si>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</si>
  <si>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</si>
  <si>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</si>
  <si>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</si>
  <si>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</si>
  <si>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</si>
  <si>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</si>
  <si>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</si>
  <si>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</si>
  <si>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</si>
  <si>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</si>
  <si>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沖縄県名護市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</si>
  <si>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</si>
  <si>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</si>
  <si>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</si>
  <si>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</si>
  <si>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</si>
  <si>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</si>
  <si>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</si>
  <si>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</si>
  <si>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</si>
  <si>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</si>
  <si>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</si>
  <si>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</si>
  <si>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</si>
  <si>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</si>
  <si>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</si>
  <si>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</si>
  <si>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</si>
  <si>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</si>
  <si>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</si>
  <si>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</si>
  <si>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</si>
  <si>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</si>
  <si>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</si>
  <si>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</si>
  <si>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</si>
  <si>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</si>
  <si>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</si>
  <si>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</si>
  <si>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</si>
  <si>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</si>
  <si>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</si>
  <si>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</si>
  <si>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</si>
  <si>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</si>
  <si>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</si>
  <si>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</si>
  <si>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</si>
  <si>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</si>
  <si>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</si>
  <si>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</si>
  <si>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</si>
  <si>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</si>
  <si>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</si>
  <si>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</si>
  <si>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</si>
  <si>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</si>
  <si>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</si>
  <si>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</si>
  <si>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</si>
  <si>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</si>
  <si>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</si>
  <si>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</si>
  <si>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</si>
  <si>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</si>
  <si>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</si>
  <si>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</si>
  <si>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</si>
  <si>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</si>
  <si>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</si>
  <si>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</si>
  <si>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</si>
  <si>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</si>
  <si>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</si>
  <si>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</si>
  <si>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</si>
  <si>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</si>
  <si>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</si>
  <si>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</si>
  <si>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</si>
  <si>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</si>
  <si>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</si>
  <si>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</si>
  <si>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</si>
  <si>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</si>
  <si>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</si>
  <si>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</si>
  <si>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</si>
  <si>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</si>
  <si>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</si>
  <si>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</si>
  <si>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</si>
  <si>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</si>
  <si>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</si>
  <si>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</si>
  <si>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</si>
  <si>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</si>
  <si>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</si>
  <si>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</si>
  <si>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</si>
  <si>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</si>
  <si>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</si>
  <si>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</si>
  <si>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</si>
  <si>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</si>
  <si>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</si>
  <si>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</si>
  <si>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</si>
  <si>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</si>
  <si>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</si>
  <si>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</si>
  <si>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</si>
  <si>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</si>
  <si>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</si>
  <si>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</si>
  <si>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</si>
  <si>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</si>
  <si>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</si>
  <si>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</si>
  <si>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</si>
  <si>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</si>
  <si>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</si>
  <si>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</si>
  <si>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</si>
  <si>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</si>
  <si>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</si>
  <si>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</si>
  <si>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</si>
  <si>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</si>
  <si>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</si>
  <si>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</si>
  <si>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</si>
  <si>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</si>
  <si>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</si>
  <si>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</si>
  <si>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宅地造成</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</si>
  <si>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</si>
  <si>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</si>
  <si>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</si>
  <si>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</si>
  <si>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</si>
  <si>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</si>
  <si>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</si>
  <si>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</si>
  <si>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</si>
  <si>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</si>
  <si>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</si>
  <si>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</si>
  <si>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</si>
  <si>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</si>
  <si>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</si>
  <si>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</si>
  <si>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</si>
  <si>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</si>
  <si>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</si>
  <si>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</si>
  <si>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</si>
  <si>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</si>
  <si>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</si>
  <si>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</si>
  <si>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</si>
  <si>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</si>
  <si>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沖縄県名護市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</si>
  <si>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</si>
  <si>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</si>
  <si>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</si>
  <si>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</si>
  <si>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</si>
  <si>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</si>
  <si>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</si>
  <si>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</si>
  <si>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</si>
  <si>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</si>
  <si>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</si>
  <si>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</si>
  <si>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</si>
  <si>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</si>
  <si>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</si>
  <si>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</si>
  <si>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</si>
  <si>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</si>
  <si>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</si>
  <si>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</si>
  <si>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第三地区土地区画整理事業特別会計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</si>
  <si>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</si>
  <si>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</si>
  <si>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</si>
  <si>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</si>
  <si>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</si>
  <si>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</si>
  <si>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</si>
  <si>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</si>
  <si>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</si>
  <si>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</si>
  <si>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</si>
  <si>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</si>
  <si>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</si>
  <si>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</si>
  <si>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</si>
  <si>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</si>
  <si>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</si>
  <si>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</si>
  <si>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</si>
  <si>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</si>
  <si>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</si>
  <si>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</si>
  <si>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</si>
  <si>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</si>
  <si>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</si>
  <si>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</si>
  <si>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</si>
  <si>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</si>
  <si>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</si>
  <si>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</si>
  <si>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</si>
  <si>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</si>
  <si>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</si>
  <si>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</si>
  <si>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</si>
  <si>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</si>
  <si>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</si>
  <si>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</si>
  <si>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</si>
  <si>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</si>
  <si>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</si>
  <si>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</si>
  <si>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</si>
  <si>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</si>
  <si>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</si>
  <si>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</si>
  <si>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</si>
  <si>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</si>
  <si>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</si>
  <si>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</si>
  <si>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</si>
  <si>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</si>
  <si>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</si>
  <si>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</si>
  <si>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</si>
  <si>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</si>
  <si>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</si>
  <si>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</si>
  <si>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</si>
  <si>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</si>
  <si>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</si>
  <si>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</si>
  <si>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</si>
  <si>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</si>
  <si>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</si>
  <si>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</si>
  <si>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</si>
  <si>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</si>
  <si>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</si>
  <si>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</si>
  <si>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</si>
  <si>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</si>
  <si>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</si>
  <si>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</si>
  <si>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</si>
  <si>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</si>
  <si>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</si>
  <si>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</si>
  <si>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</si>
  <si>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</si>
  <si>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</si>
  <si>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</si>
  <si>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</si>
  <si>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</si>
  <si>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</si>
  <si>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</si>
  <si>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</si>
  <si>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</si>
  <si>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</si>
  <si>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</si>
  <si>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</si>
  <si>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</si>
  <si>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</si>
  <si>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</si>
  <si>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</si>
  <si>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</si>
  <si>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</si>
  <si>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</si>
  <si>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</si>
  <si>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</si>
  <si>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</si>
  <si>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</si>
  <si>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</si>
  <si>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</si>
  <si>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</si>
  <si>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</si>
  <si>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</si>
  <si>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</si>
  <si>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</si>
  <si>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</si>
  <si>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</si>
  <si>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</si>
  <si>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</si>
  <si>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</si>
  <si>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</si>
  <si>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</si>
  <si>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</si>
  <si>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</si>
  <si>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</si>
  <si>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</si>
  <si>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</si>
  <si>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</si>
  <si>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</si>
  <si>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</si>
  <si>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</si>
  <si>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</si>
  <si>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</si>
  <si>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</si>
  <si>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</si>
  <si>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</si>
  <si>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</si>
  <si>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</si>
  <si>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</si>
  <si>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</si>
  <si>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</si>
  <si>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</si>
  <si>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</si>
  <si>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</si>
  <si>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</si>
  <si>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</si>
  <si>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</si>
  <si>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</si>
  <si>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</si>
  <si>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</si>
  <si>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</si>
  <si>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</si>
  <si>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</si>
  <si>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</si>
  <si>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</si>
  <si>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</si>
  <si>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</si>
  <si>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</si>
  <si>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</si>
  <si>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</si>
  <si>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</si>
  <si>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</si>
  <si>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</si>
  <si>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</si>
  <si>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</si>
  <si>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</si>
  <si>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</si>
  <si>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</si>
  <si>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</si>
  <si>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</si>
  <si>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</si>
  <si>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</si>
  <si>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</si>
  <si>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</si>
  <si>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</si>
  <si>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</si>
  <si>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</si>
  <si>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</si>
  <si>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</si>
  <si>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</si>
  <si>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</si>
  <si>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</si>
  <si>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</si>
  <si>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0.02</t>
  </si>
  <si>
    <t>▲ 1.06</t>
  </si>
  <si>
    <t>▲ 1.37</t>
  </si>
  <si>
    <t>国民健康保険特別会計</t>
  </si>
  <si>
    <t>▲ 2.48</t>
  </si>
  <si>
    <t>▲ 1.50</t>
  </si>
  <si>
    <t>▲ 2.14</t>
  </si>
  <si>
    <t>▲ 1.53</t>
  </si>
  <si>
    <t>▲ 2.19</t>
  </si>
  <si>
    <t>水道事業会計</t>
  </si>
  <si>
    <t>一般会計</t>
  </si>
  <si>
    <t>下水道事業会計</t>
  </si>
  <si>
    <t>介護保険特別会計</t>
  </si>
  <si>
    <t>農業集落排水事業特別会計</t>
  </si>
  <si>
    <t>後期高齢者医療特別会計</t>
  </si>
  <si>
    <t>第三地区土地区画整理事業特別会計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</si>
  <si>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</si>
  <si>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</si>
  <si>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</si>
  <si>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</si>
  <si>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</si>
  <si>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</si>
  <si>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</si>
  <si>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</si>
  <si>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北部広域市町村圏事務組合</t>
  </si>
  <si>
    <t>沖縄県市町村総合事務組合</t>
  </si>
  <si>
    <t>沖縄県市町村自治会館管理組合</t>
  </si>
  <si>
    <t>沖縄県後期高齢者医療広域連合（事業勘定）</t>
  </si>
  <si>
    <t>名護市土地開発公社</t>
    <rPh sb="0" eb="3">
      <t>ナゴシ</t>
    </rPh>
    <rPh sb="3" eb="7">
      <t>トチカイハツ</t>
    </rPh>
    <rPh sb="7" eb="9">
      <t>コウシャ</t>
    </rPh>
    <phoneticPr fontId="2"/>
  </si>
  <si>
    <t>名護市観光協会</t>
    <rPh sb="0" eb="3">
      <t>ナゴシ</t>
    </rPh>
    <rPh sb="3" eb="5">
      <t>カンコウ</t>
    </rPh>
    <rPh sb="5" eb="7">
      <t>キョウカイ</t>
    </rPh>
    <phoneticPr fontId="2"/>
  </si>
  <si>
    <t>やんばる物産株式会社</t>
    <rPh sb="4" eb="6">
      <t>ブッサン</t>
    </rPh>
    <rPh sb="6" eb="10">
      <t>カブシキカイシャ</t>
    </rPh>
    <phoneticPr fontId="2"/>
  </si>
  <si>
    <t>(名護市再編交付金基金(R04年度末現在))</t>
    <phoneticPr fontId="5"/>
  </si>
  <si>
    <t>(公共施設整備基金(R04年度末現在))</t>
    <phoneticPr fontId="2"/>
  </si>
  <si>
    <t>(名護市ふるさとまちづくり基金(R04年度末現在))</t>
    <phoneticPr fontId="2"/>
  </si>
  <si>
    <t>(地域福祉基金(R04年度末現在))</t>
    <phoneticPr fontId="2"/>
  </si>
  <si>
    <t>(子ども夢基金(R04年度末現在))</t>
    <phoneticPr fontId="2"/>
  </si>
  <si>
    <t>沖縄県後期高齢者医療広域連合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</si>
</sst>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70329</c:v>
                </c:pt>
                <c:pt idx="3">
                  <c:v>45945</c:v>
                </c:pt>
                <c:pt idx="4">
                  <c:v>44475</c:v>
                </c:pt>
              </c:numCache>
            </c:numRef>
          </c:val>
          <c:smooth val="0"/>
          <c:extLst>
            <c:ext xmlns:c16="http://schemas.microsoft.com/office/drawing/2014/chart" uri="{C3380CC4-5D6E-409C-BE32-E72D297353CC}">
              <c16:uniqueId val="{00000000-21D3-4C1A-B522-ADD45783D86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128154</c:v>
                </c:pt>
                <c:pt idx="1">
                  <c:v>131293</c:v>
                </c:pt>
                <c:pt idx="2">
                  <c:v>88662</c:v>
                </c:pt>
                <c:pt idx="3">
                  <c:v>87000</c:v>
                </c:pt>
                <c:pt idx="4">
                  <c:v>100713</c:v>
                </c:pt>
              </c:numCache>
            </c:numRef>
          </c:val>
          <c:smooth val="0"/>
          <c:extLst>
            <c:ext xmlns:c16="http://schemas.microsoft.com/office/drawing/2014/chart" uri="{C3380CC4-5D6E-409C-BE32-E72D297353CC}">
              <c16:uniqueId val="{00000001-21D3-4C1A-B522-ADD45783D86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7.75</c:v>
                </c:pt>
                <c:pt idx="1">
                  <c:v>5.79</c:v>
                </c:pt>
                <c:pt idx="2">
                  <c:v>6.81</c:v>
                </c:pt>
                <c:pt idx="3">
                  <c:v>10.73</c:v>
                </c:pt>
                <c:pt idx="4">
                  <c:v>8.9700000000000006</c:v>
                </c:pt>
              </c:numCache>
            </c:numRef>
          </c:val>
          <c:extLst>
            <c:ext xmlns:c16="http://schemas.microsoft.com/office/drawing/2014/chart" uri="{C3380CC4-5D6E-409C-BE32-E72D297353CC}">
              <c16:uniqueId val="{00000000-6FB3-4EEB-81A0-9B512D59D7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20.190000000000001</c:v>
                </c:pt>
                <c:pt idx="1">
                  <c:v>20.37</c:v>
                </c:pt>
                <c:pt idx="2">
                  <c:v>20.02</c:v>
                </c:pt>
                <c:pt idx="3">
                  <c:v>21.54</c:v>
                </c:pt>
                <c:pt idx="4">
                  <c:v>22.58</c:v>
                </c:pt>
              </c:numCache>
            </c:numRef>
          </c:val>
          <c:extLst>
            <c:ext xmlns:c16="http://schemas.microsoft.com/office/drawing/2014/chart" uri="{C3380CC4-5D6E-409C-BE32-E72D297353CC}">
              <c16:uniqueId val="{00000001-6FB3-4EEB-81A0-9B512D59D77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-0.02</c:v>
                </c:pt>
                <c:pt idx="1">
                  <c:v>-1.06</c:v>
                </c:pt>
                <c:pt idx="2">
                  <c:v>1.97</c:v>
                </c:pt>
                <c:pt idx="3">
                  <c:v>6.86</c:v>
                </c:pt>
                <c:pt idx="4">
                  <c:v>-1.37</c:v>
                </c:pt>
              </c:numCache>
            </c:numRef>
          </c:val>
          <c:smooth val="0"/>
          <c:extLst>
            <c:ext xmlns:c16="http://schemas.microsoft.com/office/drawing/2014/chart" uri="{C3380CC4-5D6E-409C-BE32-E72D297353CC}">
              <c16:uniqueId val="{00000002-6FB3-4EEB-81A0-9B512D59D77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0.31</c:v>
                </c:pt>
                <c:pt idx="2">
                  <c:v>#N/A</c:v>
                </c:pt>
                <c:pt idx="3">
                  <c:v>0.65</c:v>
                </c:pt>
                <c:pt idx="4">
                  <c:v>0</c:v>
                </c:pt>
                <c:pt idx="5">
                  <c:v>0</c:v>
                </c:pt>
                <c:pt idx="6">
                  <c:v>0</c:v>
                </c:pt>
                <c:pt idx="7">
                  <c:v>0</c:v>
                </c:pt>
                <c:pt idx="8">
                  <c:v>0</c:v>
                </c:pt>
                <c:pt idx="9">
                  <c:v>0</c:v>
                </c:pt>
              </c:numCache>
            </c:numRef>
          </c:val>
          <c:extLst>
            <c:ext xmlns:c16="http://schemas.microsoft.com/office/drawing/2014/chart" uri="{C3380CC4-5D6E-409C-BE32-E72D297353CC}">
              <c16:uniqueId val="{00000000-3EED-4CA1-82AA-5227F37245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EED-4CA1-82AA-5227F3724586}"/>
            </c:ext>
          </c:extLst>
        </c:ser>
        <c:ser>
          <c:idx val="2"/>
          <c:order val="2"/>
          <c:tx>
            <c:strRef>
              <c:f>データシート!$A$29</c:f>
              <c:strCache>
                <c:ptCount val="1"/>
                <c:pt idx="0">
                  <c:v>第三地区土地区画整理事業特別会計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c:v>
                </c:pt>
                <c:pt idx="4">
                  <c:v>#N/A</c:v>
                </c:pt>
                <c:pt idx="5">
                  <c:v>0.11</c:v>
                </c:pt>
                <c:pt idx="6">
                  <c:v>#N/A</c:v>
                </c:pt>
                <c:pt idx="7">
                  <c:v>0.04</c:v>
                </c:pt>
                <c:pt idx="8">
                  <c:v>#N/A</c:v>
                </c:pt>
                <c:pt idx="9">
                  <c:v>0</c:v>
                </c:pt>
              </c:numCache>
            </c:numRef>
          </c:val>
          <c:extLst>
            <c:ext xmlns:c16="http://schemas.microsoft.com/office/drawing/2014/chart" uri="{C3380CC4-5D6E-409C-BE32-E72D297353CC}">
              <c16:uniqueId val="{00000002-3EED-4CA1-82AA-5227F372458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3EED-4CA1-82AA-5227F372458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0.01</c:v>
                </c:pt>
                <c:pt idx="8">
                  <c:v>#N/A</c:v>
                </c:pt>
                <c:pt idx="9">
                  <c:v>0.01</c:v>
                </c:pt>
              </c:numCache>
            </c:numRef>
          </c:val>
          <c:extLst>
            <c:ext xmlns:c16="http://schemas.microsoft.com/office/drawing/2014/chart" uri="{C3380CC4-5D6E-409C-BE32-E72D297353CC}">
              <c16:uniqueId val="{00000004-3EED-4CA1-82AA-5227F3724586}"/>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0.78</c:v>
                </c:pt>
                <c:pt idx="2">
                  <c:v>#N/A</c:v>
                </c:pt>
                <c:pt idx="3">
                  <c:v>0.21</c:v>
                </c:pt>
                <c:pt idx="4">
                  <c:v>#N/A</c:v>
                </c:pt>
                <c:pt idx="5">
                  <c:v>0.01</c:v>
                </c:pt>
                <c:pt idx="6">
                  <c:v>#N/A</c:v>
                </c:pt>
                <c:pt idx="7">
                  <c:v>0.36</c:v>
                </c:pt>
                <c:pt idx="8">
                  <c:v>#N/A</c:v>
                </c:pt>
                <c:pt idx="9">
                  <c:v>0.33</c:v>
                </c:pt>
              </c:numCache>
            </c:numRef>
          </c:val>
          <c:extLst>
            <c:ext xmlns:c16="http://schemas.microsoft.com/office/drawing/2014/chart" uri="{C3380CC4-5D6E-409C-BE32-E72D297353CC}">
              <c16:uniqueId val="{00000005-3EED-4CA1-82AA-5227F3724586}"/>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1.32</c:v>
                </c:pt>
                <c:pt idx="6">
                  <c:v>#N/A</c:v>
                </c:pt>
                <c:pt idx="7">
                  <c:v>1.54</c:v>
                </c:pt>
                <c:pt idx="8">
                  <c:v>#N/A</c:v>
                </c:pt>
                <c:pt idx="9">
                  <c:v>1.82</c:v>
                </c:pt>
              </c:numCache>
            </c:numRef>
          </c:val>
          <c:extLst>
            <c:ext xmlns:c16="http://schemas.microsoft.com/office/drawing/2014/chart" uri="{C3380CC4-5D6E-409C-BE32-E72D297353CC}">
              <c16:uniqueId val="{00000006-3EED-4CA1-82AA-5227F372458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7.72</c:v>
                </c:pt>
                <c:pt idx="2">
                  <c:v>#N/A</c:v>
                </c:pt>
                <c:pt idx="3">
                  <c:v>5.78</c:v>
                </c:pt>
                <c:pt idx="4">
                  <c:v>#N/A</c:v>
                </c:pt>
                <c:pt idx="5">
                  <c:v>6.7</c:v>
                </c:pt>
                <c:pt idx="6">
                  <c:v>#N/A</c:v>
                </c:pt>
                <c:pt idx="7">
                  <c:v>10.68</c:v>
                </c:pt>
                <c:pt idx="8">
                  <c:v>#N/A</c:v>
                </c:pt>
                <c:pt idx="9">
                  <c:v>8.9600000000000009</c:v>
                </c:pt>
              </c:numCache>
            </c:numRef>
          </c:val>
          <c:extLst>
            <c:ext xmlns:c16="http://schemas.microsoft.com/office/drawing/2014/chart" uri="{C3380CC4-5D6E-409C-BE32-E72D297353CC}">
              <c16:uniqueId val="{00000007-3EED-4CA1-82AA-5227F372458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9.24</c:v>
                </c:pt>
                <c:pt idx="2">
                  <c:v>#N/A</c:v>
                </c:pt>
                <c:pt idx="3">
                  <c:v>10.8</c:v>
                </c:pt>
                <c:pt idx="4">
                  <c:v>#N/A</c:v>
                </c:pt>
                <c:pt idx="5">
                  <c:v>11.12</c:v>
                </c:pt>
                <c:pt idx="6">
                  <c:v>#N/A</c:v>
                </c:pt>
                <c:pt idx="7">
                  <c:v>11.15</c:v>
                </c:pt>
                <c:pt idx="8">
                  <c:v>#N/A</c:v>
                </c:pt>
                <c:pt idx="9">
                  <c:v>12.51</c:v>
                </c:pt>
              </c:numCache>
            </c:numRef>
          </c:val>
          <c:extLst>
            <c:ext xmlns:c16="http://schemas.microsoft.com/office/drawing/2014/chart" uri="{C3380CC4-5D6E-409C-BE32-E72D297353CC}">
              <c16:uniqueId val="{00000008-3EED-4CA1-82AA-5227F3724586}"/>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2.48</c:v>
                </c:pt>
                <c:pt idx="1">
                  <c:v>#N/A</c:v>
                </c:pt>
                <c:pt idx="2">
                  <c:v>1.5</c:v>
                </c:pt>
                <c:pt idx="3">
                  <c:v>#N/A</c:v>
                </c:pt>
                <c:pt idx="4">
                  <c:v>2.14</c:v>
                </c:pt>
                <c:pt idx="5">
                  <c:v>#N/A</c:v>
                </c:pt>
                <c:pt idx="6">
                  <c:v>1.53</c:v>
                </c:pt>
                <c:pt idx="7">
                  <c:v>#N/A</c:v>
                </c:pt>
                <c:pt idx="8">
                  <c:v>2.19</c:v>
                </c:pt>
                <c:pt idx="9">
                  <c:v>#N/A</c:v>
                </c:pt>
              </c:numCache>
            </c:numRef>
          </c:val>
          <c:extLst>
            <c:ext xmlns:c16="http://schemas.microsoft.com/office/drawing/2014/chart" uri="{C3380CC4-5D6E-409C-BE32-E72D297353CC}">
              <c16:uniqueId val="{00000009-3EED-4CA1-82AA-5227F37245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1717</c:v>
                </c:pt>
                <c:pt idx="5">
                  <c:v>1720</c:v>
                </c:pt>
                <c:pt idx="8">
                  <c:v>1705</c:v>
                </c:pt>
                <c:pt idx="11">
                  <c:v>1674</c:v>
                </c:pt>
                <c:pt idx="14">
                  <c:v>1638</c:v>
                </c:pt>
              </c:numCache>
            </c:numRef>
          </c:val>
          <c:extLst>
            <c:ext xmlns:c16="http://schemas.microsoft.com/office/drawing/2014/chart" uri="{C3380CC4-5D6E-409C-BE32-E72D297353CC}">
              <c16:uniqueId val="{00000000-1C76-4766-8774-878490968F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1-1C76-4766-8774-878490968F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43</c:v>
                </c:pt>
                <c:pt idx="3">
                  <c:v>43</c:v>
                </c:pt>
                <c:pt idx="6">
                  <c:v>43</c:v>
                </c:pt>
                <c:pt idx="9">
                  <c:v>43</c:v>
                </c:pt>
                <c:pt idx="12">
                  <c:v>43</c:v>
                </c:pt>
              </c:numCache>
            </c:numRef>
          </c:val>
          <c:extLst>
            <c:ext xmlns:c16="http://schemas.microsoft.com/office/drawing/2014/chart" uri="{C3380CC4-5D6E-409C-BE32-E72D297353CC}">
              <c16:uniqueId val="{00000002-1C76-4766-8774-878490968F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c:v>
                </c:pt>
                <c:pt idx="3">
                  <c:v>18</c:v>
                </c:pt>
                <c:pt idx="6">
                  <c:v>14</c:v>
                </c:pt>
                <c:pt idx="9">
                  <c:v>14</c:v>
                </c:pt>
                <c:pt idx="12">
                  <c:v>14</c:v>
                </c:pt>
              </c:numCache>
            </c:numRef>
          </c:val>
          <c:extLst>
            <c:ext xmlns:c16="http://schemas.microsoft.com/office/drawing/2014/chart" uri="{C3380CC4-5D6E-409C-BE32-E72D297353CC}">
              <c16:uniqueId val="{00000003-1C76-4766-8774-878490968F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215</c:v>
                </c:pt>
                <c:pt idx="3">
                  <c:v>208</c:v>
                </c:pt>
                <c:pt idx="6">
                  <c:v>224</c:v>
                </c:pt>
                <c:pt idx="9">
                  <c:v>226</c:v>
                </c:pt>
                <c:pt idx="12">
                  <c:v>198</c:v>
                </c:pt>
              </c:numCache>
            </c:numRef>
          </c:val>
          <c:extLst>
            <c:ext xmlns:c16="http://schemas.microsoft.com/office/drawing/2014/chart" uri="{C3380CC4-5D6E-409C-BE32-E72D297353CC}">
              <c16:uniqueId val="{00000004-1C76-4766-8774-878490968F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76-4766-8774-878490968F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C76-4766-8774-878490968F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2272</c:v>
                </c:pt>
                <c:pt idx="3">
                  <c:v>2275</c:v>
                </c:pt>
                <c:pt idx="6">
                  <c:v>2354</c:v>
                </c:pt>
                <c:pt idx="9">
                  <c:v>2381</c:v>
                </c:pt>
                <c:pt idx="12">
                  <c:v>2442</c:v>
                </c:pt>
              </c:numCache>
            </c:numRef>
          </c:val>
          <c:extLst>
            <c:ext xmlns:c16="http://schemas.microsoft.com/office/drawing/2014/chart" uri="{C3380CC4-5D6E-409C-BE32-E72D297353CC}">
              <c16:uniqueId val="{00000007-1C76-4766-8774-878490968F2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839</c:v>
                </c:pt>
                <c:pt idx="2">
                  <c:v>#N/A</c:v>
                </c:pt>
                <c:pt idx="3">
                  <c:v>#N/A</c:v>
                </c:pt>
                <c:pt idx="4">
                  <c:v>825</c:v>
                </c:pt>
                <c:pt idx="5">
                  <c:v>#N/A</c:v>
                </c:pt>
                <c:pt idx="6">
                  <c:v>#N/A</c:v>
                </c:pt>
                <c:pt idx="7">
                  <c:v>931</c:v>
                </c:pt>
                <c:pt idx="8">
                  <c:v>#N/A</c:v>
                </c:pt>
                <c:pt idx="9">
                  <c:v>#N/A</c:v>
                </c:pt>
                <c:pt idx="10">
                  <c:v>991</c:v>
                </c:pt>
                <c:pt idx="11">
                  <c:v>#N/A</c:v>
                </c:pt>
                <c:pt idx="12">
                  <c:v>#N/A</c:v>
                </c:pt>
                <c:pt idx="13">
                  <c:v>1060</c:v>
                </c:pt>
                <c:pt idx="14">
                  <c:v>#N/A</c:v>
                </c:pt>
              </c:numCache>
            </c:numRef>
          </c:val>
          <c:smooth val="0"/>
          <c:extLst>
            <c:ext xmlns:c16="http://schemas.microsoft.com/office/drawing/2014/chart" uri="{C3380CC4-5D6E-409C-BE32-E72D297353CC}">
              <c16:uniqueId val="{00000008-1C76-4766-8774-878490968F2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18398</c:v>
                </c:pt>
                <c:pt idx="5">
                  <c:v>18062</c:v>
                </c:pt>
                <c:pt idx="8">
                  <c:v>18043</c:v>
                </c:pt>
                <c:pt idx="11">
                  <c:v>17631</c:v>
                </c:pt>
                <c:pt idx="14">
                  <c:v>17346</c:v>
                </c:pt>
              </c:numCache>
            </c:numRef>
          </c:val>
          <c:extLst>
            <c:ext xmlns:c16="http://schemas.microsoft.com/office/drawing/2014/chart" uri="{C3380CC4-5D6E-409C-BE32-E72D297353CC}">
              <c16:uniqueId val="{00000000-2C38-4123-8BF9-16B814D857F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2183</c:v>
                </c:pt>
                <c:pt idx="5">
                  <c:v>2175</c:v>
                </c:pt>
                <c:pt idx="8">
                  <c:v>2233</c:v>
                </c:pt>
                <c:pt idx="11">
                  <c:v>2116</c:v>
                </c:pt>
                <c:pt idx="14">
                  <c:v>2076</c:v>
                </c:pt>
              </c:numCache>
            </c:numRef>
          </c:val>
          <c:extLst>
            <c:ext xmlns:c16="http://schemas.microsoft.com/office/drawing/2014/chart" uri="{C3380CC4-5D6E-409C-BE32-E72D297353CC}">
              <c16:uniqueId val="{00000001-2C38-4123-8BF9-16B814D857F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6439</c:v>
                </c:pt>
                <c:pt idx="5">
                  <c:v>6862</c:v>
                </c:pt>
                <c:pt idx="8">
                  <c:v>7205</c:v>
                </c:pt>
                <c:pt idx="11">
                  <c:v>8189</c:v>
                </c:pt>
                <c:pt idx="14">
                  <c:v>8527</c:v>
                </c:pt>
              </c:numCache>
            </c:numRef>
          </c:val>
          <c:extLst>
            <c:ext xmlns:c16="http://schemas.microsoft.com/office/drawing/2014/chart" uri="{C3380CC4-5D6E-409C-BE32-E72D297353CC}">
              <c16:uniqueId val="{00000002-2C38-4123-8BF9-16B814D857F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C38-4123-8BF9-16B814D857F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C38-4123-8BF9-16B814D857F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C38-4123-8BF9-16B814D857F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552</c:v>
                </c:pt>
                <c:pt idx="3">
                  <c:v>411</c:v>
                </c:pt>
                <c:pt idx="6">
                  <c:v>296</c:v>
                </c:pt>
                <c:pt idx="9">
                  <c:v>0</c:v>
                </c:pt>
                <c:pt idx="12">
                  <c:v>0</c:v>
                </c:pt>
              </c:numCache>
            </c:numRef>
          </c:val>
          <c:extLst>
            <c:ext xmlns:c16="http://schemas.microsoft.com/office/drawing/2014/chart" uri="{C3380CC4-5D6E-409C-BE32-E72D297353CC}">
              <c16:uniqueId val="{00000006-2C38-4123-8BF9-16B814D857F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49</c:v>
                </c:pt>
                <c:pt idx="3">
                  <c:v>41</c:v>
                </c:pt>
                <c:pt idx="6">
                  <c:v>34</c:v>
                </c:pt>
                <c:pt idx="9">
                  <c:v>26</c:v>
                </c:pt>
                <c:pt idx="12">
                  <c:v>18</c:v>
                </c:pt>
              </c:numCache>
            </c:numRef>
          </c:val>
          <c:extLst>
            <c:ext xmlns:c16="http://schemas.microsoft.com/office/drawing/2014/chart" uri="{C3380CC4-5D6E-409C-BE32-E72D297353CC}">
              <c16:uniqueId val="{00000007-2C38-4123-8BF9-16B814D857F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2455</c:v>
                </c:pt>
                <c:pt idx="3">
                  <c:v>2364</c:v>
                </c:pt>
                <c:pt idx="6">
                  <c:v>2379</c:v>
                </c:pt>
                <c:pt idx="9">
                  <c:v>2452</c:v>
                </c:pt>
                <c:pt idx="12">
                  <c:v>2500</c:v>
                </c:pt>
              </c:numCache>
            </c:numRef>
          </c:val>
          <c:extLst>
            <c:ext xmlns:c16="http://schemas.microsoft.com/office/drawing/2014/chart" uri="{C3380CC4-5D6E-409C-BE32-E72D297353CC}">
              <c16:uniqueId val="{00000008-2C38-4123-8BF9-16B814D857F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213</c:v>
                </c:pt>
                <c:pt idx="3">
                  <c:v>170</c:v>
                </c:pt>
                <c:pt idx="6">
                  <c:v>137</c:v>
                </c:pt>
                <c:pt idx="9">
                  <c:v>109</c:v>
                </c:pt>
                <c:pt idx="12">
                  <c:v>43</c:v>
                </c:pt>
              </c:numCache>
            </c:numRef>
          </c:val>
          <c:extLst>
            <c:ext xmlns:c16="http://schemas.microsoft.com/office/drawing/2014/chart" uri="{C3380CC4-5D6E-409C-BE32-E72D297353CC}">
              <c16:uniqueId val="{00000009-2C38-4123-8BF9-16B814D857F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28615</c:v>
                </c:pt>
                <c:pt idx="3">
                  <c:v>29338</c:v>
                </c:pt>
                <c:pt idx="6">
                  <c:v>29178</c:v>
                </c:pt>
                <c:pt idx="9">
                  <c:v>28986</c:v>
                </c:pt>
                <c:pt idx="12">
                  <c:v>28307</c:v>
                </c:pt>
              </c:numCache>
            </c:numRef>
          </c:val>
          <c:extLst>
            <c:ext xmlns:c16="http://schemas.microsoft.com/office/drawing/2014/chart" uri="{C3380CC4-5D6E-409C-BE32-E72D297353CC}">
              <c16:uniqueId val="{0000000A-2C38-4123-8BF9-16B814D857F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4864</c:v>
                </c:pt>
                <c:pt idx="2">
                  <c:v>#N/A</c:v>
                </c:pt>
                <c:pt idx="3">
                  <c:v>#N/A</c:v>
                </c:pt>
                <c:pt idx="4">
                  <c:v>5226</c:v>
                </c:pt>
                <c:pt idx="5">
                  <c:v>#N/A</c:v>
                </c:pt>
                <c:pt idx="6">
                  <c:v>#N/A</c:v>
                </c:pt>
                <c:pt idx="7">
                  <c:v>4542</c:v>
                </c:pt>
                <c:pt idx="8">
                  <c:v>#N/A</c:v>
                </c:pt>
                <c:pt idx="9">
                  <c:v>#N/A</c:v>
                </c:pt>
                <c:pt idx="10">
                  <c:v>3636</c:v>
                </c:pt>
                <c:pt idx="11">
                  <c:v>#N/A</c:v>
                </c:pt>
                <c:pt idx="12">
                  <c:v>#N/A</c:v>
                </c:pt>
                <c:pt idx="13">
                  <c:v>2919</c:v>
                </c:pt>
                <c:pt idx="14">
                  <c:v>#N/A</c:v>
                </c:pt>
              </c:numCache>
            </c:numRef>
          </c:val>
          <c:smooth val="0"/>
          <c:extLst>
            <c:ext xmlns:c16="http://schemas.microsoft.com/office/drawing/2014/chart" uri="{C3380CC4-5D6E-409C-BE32-E72D297353CC}">
              <c16:uniqueId val="{0000000B-2C38-4123-8BF9-16B814D857F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3452</c:v>
                </c:pt>
                <c:pt idx="1">
                  <c:v>3922</c:v>
                </c:pt>
                <c:pt idx="2">
                  <c:v>4030</c:v>
                </c:pt>
              </c:numCache>
            </c:numRef>
          </c:val>
          <c:extLst>
            <c:ext xmlns:c16="http://schemas.microsoft.com/office/drawing/2014/chart" uri="{C3380CC4-5D6E-409C-BE32-E72D297353CC}">
              <c16:uniqueId val="{00000000-0335-43EE-BABD-F46DAE0506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541</c:v>
                </c:pt>
                <c:pt idx="1">
                  <c:v>790</c:v>
                </c:pt>
                <c:pt idx="2">
                  <c:v>791</c:v>
                </c:pt>
              </c:numCache>
            </c:numRef>
          </c:val>
          <c:extLst>
            <c:ext xmlns:c16="http://schemas.microsoft.com/office/drawing/2014/chart" uri="{C3380CC4-5D6E-409C-BE32-E72D297353CC}">
              <c16:uniqueId val="{00000001-0335-43EE-BABD-F46DAE0506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6103</c:v>
                </c:pt>
                <c:pt idx="1">
                  <c:v>6718</c:v>
                </c:pt>
                <c:pt idx="2">
                  <c:v>7292</c:v>
                </c:pt>
              </c:numCache>
            </c:numRef>
          </c:val>
          <c:extLst>
            <c:ext xmlns:c16="http://schemas.microsoft.com/office/drawing/2014/chart" uri="{C3380CC4-5D6E-409C-BE32-E72D297353CC}">
              <c16:uniqueId val="{00000002-0335-43EE-BABD-F46DAE0506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分子の構造のうち、元利償還金が前年度比</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％の増、公営企業債の元利償還金に対する繰入金が前年度比</a:t>
          </a:r>
          <a:r>
            <a:rPr kumimoji="1" lang="en-US" altLang="ja-JP" sz="1400">
              <a:latin typeface="ＭＳ ゴシック" pitchFamily="49" charset="-128"/>
              <a:ea typeface="ＭＳ ゴシック" pitchFamily="49" charset="-128"/>
            </a:rPr>
            <a:t>9.6</a:t>
          </a:r>
          <a:r>
            <a:rPr kumimoji="1" lang="ja-JP" altLang="en-US" sz="1400">
              <a:latin typeface="ＭＳ ゴシック" pitchFamily="49" charset="-128"/>
              <a:ea typeface="ＭＳ ゴシック" pitchFamily="49" charset="-128"/>
            </a:rPr>
            <a:t>％の減となり、算入公債費等は前年度比</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％の減となったため、実質公債費率は前年度より増加している。</a:t>
          </a:r>
        </a:p>
        <a:p>
          <a:r>
            <a:rPr kumimoji="1" lang="ja-JP" altLang="en-US" sz="1400">
              <a:latin typeface="ＭＳ ゴシック" pitchFamily="49" charset="-128"/>
              <a:ea typeface="ＭＳ ゴシック" pitchFamily="49" charset="-128"/>
            </a:rPr>
            <a:t>　現在整備中の一般廃棄物処理施設や教育施設等に加え、市庁舎の建て替えについても検討を始めており、今後も大型公共事業が予定されていることから、地方債発行額が増加すると考えられ、今後も、事業を厳選し、地方債発行を計画的かつ効果的に行うことで、実質公債費比率の上昇を抑制す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将来負担額については、公営企業債等繰入見込額以外は前年度より減となっており、主に一般会計に係る地方債現在高の減（</a:t>
          </a:r>
          <a:r>
            <a:rPr kumimoji="1" lang="en-US" altLang="ja-JP" sz="1400">
              <a:latin typeface="ＭＳ ゴシック" pitchFamily="49" charset="-128"/>
              <a:ea typeface="ＭＳ ゴシック" pitchFamily="49" charset="-128"/>
            </a:rPr>
            <a:t>678</a:t>
          </a:r>
          <a:r>
            <a:rPr kumimoji="1" lang="ja-JP" altLang="en-US" sz="1400">
              <a:latin typeface="ＭＳ ゴシック" pitchFamily="49" charset="-128"/>
              <a:ea typeface="ＭＳ ゴシック" pitchFamily="49" charset="-128"/>
            </a:rPr>
            <a:t>百円減、</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％減）及び債務負担行為の支出予定額の減（</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百円減、</a:t>
          </a:r>
          <a:r>
            <a:rPr kumimoji="1" lang="en-US" altLang="ja-JP" sz="1400">
              <a:latin typeface="ＭＳ ゴシック" pitchFamily="49" charset="-128"/>
              <a:ea typeface="ＭＳ ゴシック" pitchFamily="49" charset="-128"/>
            </a:rPr>
            <a:t>60.9</a:t>
          </a:r>
          <a:r>
            <a:rPr kumimoji="1" lang="ja-JP" altLang="en-US" sz="1400">
              <a:latin typeface="ＭＳ ゴシック" pitchFamily="49" charset="-128"/>
              <a:ea typeface="ＭＳ ゴシック" pitchFamily="49" charset="-128"/>
            </a:rPr>
            <a:t>％減）により、将来負担額全体として</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％の減となっている。一方、充当可能財源等については、充当可能基金が増（</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％増）となっており、将来負担比率（分子）が前年度より減少した要因である。</a:t>
          </a:r>
        </a:p>
        <a:p>
          <a:r>
            <a:rPr kumimoji="1" lang="ja-JP" altLang="en-US" sz="1400">
              <a:latin typeface="ＭＳ ゴシック" pitchFamily="49" charset="-128"/>
              <a:ea typeface="ＭＳ ゴシック" pitchFamily="49" charset="-128"/>
            </a:rPr>
            <a:t>　地方債の現在高の減少は、</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年度の地方債発行額より償還額が多かったことが要因だが、今後、廃棄物処理施設や給食センターなど大型公共施設の建設に係る地方債の発行により、現在高は増加するものと見込まれる。</a:t>
          </a:r>
        </a:p>
        <a:p>
          <a:r>
            <a:rPr kumimoji="1" lang="ja-JP" altLang="en-US" sz="1400">
              <a:latin typeface="ＭＳ ゴシック" pitchFamily="49" charset="-128"/>
              <a:ea typeface="ＭＳ ゴシック" pitchFamily="49" charset="-128"/>
            </a:rPr>
            <a:t>　今後も引き続き起債事業の厳選及び交付税措置のない地方債の発行抑制を図るとともに、充当可能財源の増加を図り、将来負担比率の上昇抑制に努める。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沖縄県名護市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％増となった。主な要因として、普通交付税の再算定による増額分を財政調整基金へ積み立てたことが挙げられる。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それぞれの基金の目的に沿って適切に管理することとしており、各基金の方針は下記のとおりである。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・再編交付金基金：名護市再編交付金基金条例施行規則で定める事業を実施するための基金（久辺三区地域コミュニティ事業など）</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・公共施設整備基金：市庁舎、市民会館、公園及び教育施設等市が行う公共施設の整備を実施するための基金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再編交付金基金については、幼保助成事業や学校給食事業等の財源に充てるため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百万円を取り崩した一方で、後年度の事業に充てるための財源として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百万円を積んだことにより積立額が取崩額を上回り、前年度費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公共施設整備基金については、金融・情報通信産業施設運営費や新設廃棄物処理施設整備事業の財源に充てるため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月補正の収支差額を積み立てたことにより積立額が取崩額を上回り、前年度比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・再編交付金基金：名護市再編交付金基金条例施行規則で定める事業を実施するために積み立てた基金について、後年度において取崩しを行い、当該事業の財源とすることとしている。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前年度において歳入歳出の決算上剰余金が生じた場合に、財政調整基金へ積み立てるが、その残額の一部を積み立てることとしている。また、企業誘致関連施設の使用料等の一部も積み立て、これらの施設の整備等の財源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％増となった。普通交付税の調整額の復活及び基準財政需要額の費目に「臨時経済対策費」が創設され、普通交付税の再算定による増額分を積み立てたことによる。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財政調整基金は、前年度において歳入歳出の決算上剰余金が生じた場合に、その剰余金の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％以上を積み立てるものとしている。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また、取り崩しについては、歳入歳出予算の財源が不足した場合や緊急に実施することとなった事業の財源に充てるときなどに取り崩すものとしている。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減債基金は利子による増があり前年度と比べ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現在は、基金から発生する利子のみ積立てることとし、繰上償還を実施する場合に財源に充てるため取り崩しを行っている。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64,290
63,612
210.94
48,871,056
46,989,602
1,601,478
17,844,757
28,307,198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市町村民税及び固定資産税の増加に伴う基準財政収入額の増（前年度比</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）が、社会福祉費及び教育費の増などによる基準財政需要額の増（前年度比＋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％）を上回ったため、財政力指数は前年度より</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増加した。今後も子育てがしやすい環境の整備、若者が集うまちづくり、企業誘致・支援策を実施することで人口増加、雇用創出を促進し、安定的な税財源の確保を図るとともに、引き続き滞納整理の徹底などにより徴収率の向上に努める。また、経費の節減や事務事業の見直しの徹底などにより財政の健全化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144992</xdr:rowOff>
    </xdr:from>
    <xdr:to>
      <xdr:col>23</xdr:col>
      <xdr:colOff>133350</xdr:colOff>
      <xdr:row>44</xdr:row>
      <xdr:rowOff>144992</xdr:rowOff>
    </xdr:to>
    <xdr:cxnSp macro="">
      <xdr:nvCxnSpPr>
        <xdr:cNvPr id="69" name="直線コネクタ 68"/>
        <xdr:cNvCxnSpPr/>
      </xdr:nvCxnSpPr>
      <xdr:spPr>
        <a:xfrm>
          <a:off x="4114800" y="76887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144992</xdr:rowOff>
    </xdr:to>
    <xdr:cxnSp macro="">
      <xdr:nvCxnSpPr>
        <xdr:cNvPr id="72" name="直線コネクタ 71"/>
        <xdr:cNvCxnSpPr/>
      </xdr:nvCxnSpPr>
      <xdr:spPr>
        <a:xfrm>
          <a:off x="3225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104775</xdr:rowOff>
    </xdr:from>
    <xdr:to>
      <xdr:col>15</xdr:col>
      <xdr:colOff>133350</xdr:colOff>
      <xdr:row>44</xdr:row>
      <xdr:rowOff>34925</xdr:rowOff>
    </xdr:to>
    <xdr:sp macro="" textlink="">
      <xdr:nvSpPr>
        <xdr:cNvPr id="76" name="フローチャート: 判断 75"/>
        <xdr:cNvSpPr/>
      </xdr:nvSpPr>
      <xdr:spPr>
        <a:xfrm>
          <a:off x="3175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45102</xdr:rowOff>
    </xdr:from>
    <xdr:ext cx="762000" cy="259045"/>
    <xdr:sp macro="" textlink="">
      <xdr:nvSpPr>
        <xdr:cNvPr id="77" name="テキスト ボックス 76"/>
        <xdr:cNvSpPr txBox="1"/>
      </xdr:nvSpPr>
      <xdr:spPr>
        <a:xfrm>
          <a:off x="2844800" y="724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144992</xdr:rowOff>
    </xdr:to>
    <xdr:cxnSp macro="">
      <xdr:nvCxnSpPr>
        <xdr:cNvPr id="78" name="直線コネクタ 77"/>
        <xdr:cNvCxnSpPr/>
      </xdr:nvCxnSpPr>
      <xdr:spPr>
        <a:xfrm flipV="1">
          <a:off x="1447800" y="76686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80" name="テキスト ボックス 79"/>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94192</xdr:rowOff>
    </xdr:from>
    <xdr:to>
      <xdr:col>23</xdr:col>
      <xdr:colOff>184150</xdr:colOff>
      <xdr:row>45</xdr:row>
      <xdr:rowOff>24342</xdr:rowOff>
    </xdr:to>
    <xdr:sp macro="" textlink="">
      <xdr:nvSpPr>
        <xdr:cNvPr id="88" name="楕円 87"/>
        <xdr:cNvSpPr/>
      </xdr:nvSpPr>
      <xdr:spPr>
        <a:xfrm>
          <a:off x="49022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66269</xdr:rowOff>
    </xdr:from>
    <xdr:ext cx="762000" cy="259045"/>
    <xdr:sp macro="" textlink="">
      <xdr:nvSpPr>
        <xdr:cNvPr id="89" name="財政力該当値テキスト"/>
        <xdr:cNvSpPr txBox="1"/>
      </xdr:nvSpPr>
      <xdr:spPr>
        <a:xfrm>
          <a:off x="5041900" y="761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94192</xdr:rowOff>
    </xdr:from>
    <xdr:to>
      <xdr:col>19</xdr:col>
      <xdr:colOff>184150</xdr:colOff>
      <xdr:row>45</xdr:row>
      <xdr:rowOff>24342</xdr:rowOff>
    </xdr:to>
    <xdr:sp macro="" textlink="">
      <xdr:nvSpPr>
        <xdr:cNvPr id="90" name="楕円 89"/>
        <xdr:cNvSpPr/>
      </xdr:nvSpPr>
      <xdr:spPr>
        <a:xfrm>
          <a:off x="4064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9119</xdr:rowOff>
    </xdr:from>
    <xdr:ext cx="736600" cy="259045"/>
    <xdr:sp macro="" textlink="">
      <xdr:nvSpPr>
        <xdr:cNvPr id="91" name="テキスト ボックス 90"/>
        <xdr:cNvSpPr txBox="1"/>
      </xdr:nvSpPr>
      <xdr:spPr>
        <a:xfrm>
          <a:off x="3733800" y="7724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令和４年度は</a:t>
          </a:r>
          <a:r>
            <a:rPr kumimoji="1" lang="en-US" altLang="ja-JP" sz="1100">
              <a:solidFill>
                <a:schemeClr val="dk1"/>
              </a:solidFill>
              <a:effectLst/>
              <a:latin typeface="+mn-lt"/>
              <a:ea typeface="+mn-ea"/>
              <a:cs typeface="+mn-cs"/>
            </a:rPr>
            <a:t>94.2</a:t>
          </a:r>
          <a:r>
            <a:rPr kumimoji="1" lang="ja-JP" altLang="ja-JP" sz="1100">
              <a:solidFill>
                <a:schemeClr val="dk1"/>
              </a:solidFill>
              <a:effectLst/>
              <a:latin typeface="+mn-lt"/>
              <a:ea typeface="+mn-ea"/>
              <a:cs typeface="+mn-cs"/>
            </a:rPr>
            <a:t>％と前年度比</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％増となったが、これは歳入の経常一般財源が臨時財政対策債の減等により前年度と比べ</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％減となっている。歳出については、人件費や扶助費が増となっており、一般財源等充当経常経費は前年度比</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％増となっていることから、今後も経常経費の削減に努める。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64</xdr:row>
      <xdr:rowOff>160020</xdr:rowOff>
    </xdr:to>
    <xdr:cxnSp macro="">
      <xdr:nvCxnSpPr>
        <xdr:cNvPr id="132" name="直線コネクタ 131"/>
        <xdr:cNvCxnSpPr/>
      </xdr:nvCxnSpPr>
      <xdr:spPr>
        <a:xfrm>
          <a:off x="4114800" y="10690437"/>
          <a:ext cx="838200" cy="44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3" name="財政構造の弾力性平均値テキスト"/>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60537</xdr:rowOff>
    </xdr:from>
    <xdr:to>
      <xdr:col>19</xdr:col>
      <xdr:colOff>133350</xdr:colOff>
      <xdr:row>64</xdr:row>
      <xdr:rowOff>39370</xdr:rowOff>
    </xdr:to>
    <xdr:cxnSp macro="">
      <xdr:nvCxnSpPr>
        <xdr:cNvPr id="135" name="直線コネクタ 134"/>
        <xdr:cNvCxnSpPr/>
      </xdr:nvCxnSpPr>
      <xdr:spPr>
        <a:xfrm flipV="1">
          <a:off x="3225800" y="1069043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31327</xdr:rowOff>
    </xdr:from>
    <xdr:to>
      <xdr:col>15</xdr:col>
      <xdr:colOff>82550</xdr:colOff>
      <xdr:row>64</xdr:row>
      <xdr:rowOff>39370</xdr:rowOff>
    </xdr:to>
    <xdr:cxnSp macro="">
      <xdr:nvCxnSpPr>
        <xdr:cNvPr id="138" name="直線コネクタ 137"/>
        <xdr:cNvCxnSpPr/>
      </xdr:nvCxnSpPr>
      <xdr:spPr>
        <a:xfrm>
          <a:off x="2336800" y="110041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9" name="フローチャート: 判断 138"/>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40" name="テキスト ボックス 139"/>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31327</xdr:rowOff>
    </xdr:from>
    <xdr:to>
      <xdr:col>11</xdr:col>
      <xdr:colOff>31750</xdr:colOff>
      <xdr:row>64</xdr:row>
      <xdr:rowOff>39370</xdr:rowOff>
    </xdr:to>
    <xdr:cxnSp macro="">
      <xdr:nvCxnSpPr>
        <xdr:cNvPr id="141" name="直線コネクタ 140"/>
        <xdr:cNvCxnSpPr/>
      </xdr:nvCxnSpPr>
      <xdr:spPr>
        <a:xfrm flipV="1">
          <a:off x="1447800" y="110041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2" name="フローチャート: 判断 141"/>
        <xdr:cNvSpPr/>
      </xdr:nvSpPr>
      <xdr:spPr>
        <a:xfrm>
          <a:off x="2286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3" name="テキスト ボックス 142"/>
        <xdr:cNvSpPr txBox="1"/>
      </xdr:nvSpPr>
      <xdr:spPr>
        <a:xfrm>
          <a:off x="1955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119804</xdr:rowOff>
    </xdr:from>
    <xdr:to>
      <xdr:col>7</xdr:col>
      <xdr:colOff>31750</xdr:colOff>
      <xdr:row>64</xdr:row>
      <xdr:rowOff>49954</xdr:rowOff>
    </xdr:to>
    <xdr:sp macro="" textlink="">
      <xdr:nvSpPr>
        <xdr:cNvPr id="144" name="フローチャート: 判断 143"/>
        <xdr:cNvSpPr/>
      </xdr:nvSpPr>
      <xdr:spPr>
        <a:xfrm>
          <a:off x="1397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60131</xdr:rowOff>
    </xdr:from>
    <xdr:ext cx="762000" cy="259045"/>
    <xdr:sp macro="" textlink="">
      <xdr:nvSpPr>
        <xdr:cNvPr id="145" name="テキスト ボックス 144"/>
        <xdr:cNvSpPr txBox="1"/>
      </xdr:nvSpPr>
      <xdr:spPr>
        <a:xfrm>
          <a:off x="1066800" y="1069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51" name="楕円 150"/>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52"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9737</xdr:rowOff>
    </xdr:from>
    <xdr:to>
      <xdr:col>19</xdr:col>
      <xdr:colOff>184150</xdr:colOff>
      <xdr:row>62</xdr:row>
      <xdr:rowOff>111337</xdr:rowOff>
    </xdr:to>
    <xdr:sp macro="" textlink="">
      <xdr:nvSpPr>
        <xdr:cNvPr id="153" name="楕円 152"/>
        <xdr:cNvSpPr/>
      </xdr:nvSpPr>
      <xdr:spPr>
        <a:xfrm>
          <a:off x="4064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96114</xdr:rowOff>
    </xdr:from>
    <xdr:ext cx="736600" cy="259045"/>
    <xdr:sp macro="" textlink="">
      <xdr:nvSpPr>
        <xdr:cNvPr id="154" name="テキスト ボックス 153"/>
        <xdr:cNvSpPr txBox="1"/>
      </xdr:nvSpPr>
      <xdr:spPr>
        <a:xfrm>
          <a:off x="3733800" y="1072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160020</xdr:rowOff>
    </xdr:from>
    <xdr:to>
      <xdr:col>15</xdr:col>
      <xdr:colOff>133350</xdr:colOff>
      <xdr:row>64</xdr:row>
      <xdr:rowOff>90170</xdr:rowOff>
    </xdr:to>
    <xdr:sp macro="" textlink="">
      <xdr:nvSpPr>
        <xdr:cNvPr id="155" name="楕円 154"/>
        <xdr:cNvSpPr/>
      </xdr:nvSpPr>
      <xdr:spPr>
        <a:xfrm>
          <a:off x="3175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56" name="テキスト ボックス 155"/>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151977</xdr:rowOff>
    </xdr:from>
    <xdr:to>
      <xdr:col>11</xdr:col>
      <xdr:colOff>82550</xdr:colOff>
      <xdr:row>64</xdr:row>
      <xdr:rowOff>82127</xdr:rowOff>
    </xdr:to>
    <xdr:sp macro="" textlink="">
      <xdr:nvSpPr>
        <xdr:cNvPr id="157" name="楕円 156"/>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92304</xdr:rowOff>
    </xdr:from>
    <xdr:ext cx="762000" cy="259045"/>
    <xdr:sp macro="" textlink="">
      <xdr:nvSpPr>
        <xdr:cNvPr id="158" name="テキスト ボックス 157"/>
        <xdr:cNvSpPr txBox="1"/>
      </xdr:nvSpPr>
      <xdr:spPr>
        <a:xfrm>
          <a:off x="1955800" y="1072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9" name="楕円 158"/>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60" name="テキスト ボックス 159"/>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[180,156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人件費は前年度と比べ</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％増となっており、人事院勧告に伴う職員及び会計年度任用職員の給与改正（引き上げ）を行った</a:t>
          </a:r>
          <a:endParaRPr lang="ja-JP" altLang="ja-JP" sz="1400">
            <a:effectLst/>
          </a:endParaRPr>
        </a:p>
        <a:p>
          <a:r>
            <a:rPr kumimoji="1" lang="ja-JP" altLang="ja-JP" sz="1100">
              <a:solidFill>
                <a:schemeClr val="dk1"/>
              </a:solidFill>
              <a:effectLst/>
              <a:latin typeface="+mn-lt"/>
              <a:ea typeface="+mn-ea"/>
              <a:cs typeface="+mn-cs"/>
            </a:rPr>
            <a:t>ことが要因である。物件費は</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％増となっており、その要因として、地域経済活性化応援事業（感染症緊急経済対策）やキャンプ・シュワブ内遺跡発掘調査費に係る委託料が挙げられる。</a:t>
          </a:r>
          <a:endParaRPr lang="ja-JP" altLang="ja-JP" sz="1400">
            <a:effectLst/>
          </a:endParaRPr>
        </a:p>
        <a:p>
          <a:r>
            <a:rPr kumimoji="1" lang="ja-JP" altLang="ja-JP" sz="1100">
              <a:solidFill>
                <a:schemeClr val="dk1"/>
              </a:solidFill>
              <a:effectLst/>
              <a:latin typeface="+mn-lt"/>
              <a:ea typeface="+mn-ea"/>
              <a:cs typeface="+mn-cs"/>
            </a:rPr>
            <a:t>今後も引き続き業務内容・発注仕様の見直しを図り、物件費の低減に努める。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31646</xdr:rowOff>
    </xdr:from>
    <xdr:to>
      <xdr:col>23</xdr:col>
      <xdr:colOff>133350</xdr:colOff>
      <xdr:row>86</xdr:row>
      <xdr:rowOff>34449</xdr:rowOff>
    </xdr:to>
    <xdr:cxnSp macro="">
      <xdr:nvCxnSpPr>
        <xdr:cNvPr id="197" name="直線コネクタ 196"/>
        <xdr:cNvCxnSpPr/>
      </xdr:nvCxnSpPr>
      <xdr:spPr>
        <a:xfrm>
          <a:off x="4114800" y="14604896"/>
          <a:ext cx="838200" cy="17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13910</xdr:rowOff>
    </xdr:from>
    <xdr:ext cx="762000" cy="259045"/>
    <xdr:sp macro="" textlink="">
      <xdr:nvSpPr>
        <xdr:cNvPr id="198" name="人件費・物件費等の状況平均値テキスト"/>
        <xdr:cNvSpPr txBox="1"/>
      </xdr:nvSpPr>
      <xdr:spPr>
        <a:xfrm>
          <a:off x="5041900" y="14072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120193</xdr:rowOff>
    </xdr:from>
    <xdr:to>
      <xdr:col>19</xdr:col>
      <xdr:colOff>133350</xdr:colOff>
      <xdr:row>85</xdr:row>
      <xdr:rowOff>31646</xdr:rowOff>
    </xdr:to>
    <xdr:cxnSp macro="">
      <xdr:nvCxnSpPr>
        <xdr:cNvPr id="200" name="直線コネクタ 199"/>
        <xdr:cNvCxnSpPr/>
      </xdr:nvCxnSpPr>
      <xdr:spPr>
        <a:xfrm>
          <a:off x="3225800" y="14521993"/>
          <a:ext cx="889000" cy="8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63853</xdr:rowOff>
    </xdr:from>
    <xdr:ext cx="736600" cy="259045"/>
    <xdr:sp macro="" textlink="">
      <xdr:nvSpPr>
        <xdr:cNvPr id="202" name="テキスト ボックス 201"/>
        <xdr:cNvSpPr txBox="1"/>
      </xdr:nvSpPr>
      <xdr:spPr>
        <a:xfrm>
          <a:off x="3733800" y="13951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86928</xdr:rowOff>
    </xdr:from>
    <xdr:to>
      <xdr:col>15</xdr:col>
      <xdr:colOff>82550</xdr:colOff>
      <xdr:row>84</xdr:row>
      <xdr:rowOff>120193</xdr:rowOff>
    </xdr:to>
    <xdr:cxnSp macro="">
      <xdr:nvCxnSpPr>
        <xdr:cNvPr id="203" name="直線コネクタ 202"/>
        <xdr:cNvCxnSpPr/>
      </xdr:nvCxnSpPr>
      <xdr:spPr>
        <a:xfrm>
          <a:off x="2336800" y="14317278"/>
          <a:ext cx="889000" cy="20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48400</xdr:rowOff>
    </xdr:from>
    <xdr:to>
      <xdr:col>15</xdr:col>
      <xdr:colOff>133350</xdr:colOff>
      <xdr:row>84</xdr:row>
      <xdr:rowOff>150000</xdr:rowOff>
    </xdr:to>
    <xdr:sp macro="" textlink="">
      <xdr:nvSpPr>
        <xdr:cNvPr id="204" name="フローチャート: 判断 203"/>
        <xdr:cNvSpPr/>
      </xdr:nvSpPr>
      <xdr:spPr>
        <a:xfrm>
          <a:off x="3175000" y="1445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160177</xdr:rowOff>
    </xdr:from>
    <xdr:ext cx="762000" cy="259045"/>
    <xdr:sp macro="" textlink="">
      <xdr:nvSpPr>
        <xdr:cNvPr id="205" name="テキスト ボックス 204"/>
        <xdr:cNvSpPr txBox="1"/>
      </xdr:nvSpPr>
      <xdr:spPr>
        <a:xfrm>
          <a:off x="2844800" y="1421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57145</xdr:rowOff>
    </xdr:from>
    <xdr:to>
      <xdr:col>11</xdr:col>
      <xdr:colOff>31750</xdr:colOff>
      <xdr:row>83</xdr:row>
      <xdr:rowOff>86928</xdr:rowOff>
    </xdr:to>
    <xdr:cxnSp macro="">
      <xdr:nvCxnSpPr>
        <xdr:cNvPr id="206" name="直線コネクタ 205"/>
        <xdr:cNvCxnSpPr/>
      </xdr:nvCxnSpPr>
      <xdr:spPr>
        <a:xfrm>
          <a:off x="1447800" y="14287495"/>
          <a:ext cx="889000" cy="29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69371</xdr:rowOff>
    </xdr:from>
    <xdr:to>
      <xdr:col>11</xdr:col>
      <xdr:colOff>82550</xdr:colOff>
      <xdr:row>83</xdr:row>
      <xdr:rowOff>170971</xdr:rowOff>
    </xdr:to>
    <xdr:sp macro="" textlink="">
      <xdr:nvSpPr>
        <xdr:cNvPr id="207" name="フローチャート: 判断 206"/>
        <xdr:cNvSpPr/>
      </xdr:nvSpPr>
      <xdr:spPr>
        <a:xfrm>
          <a:off x="2286000" y="1429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155748</xdr:rowOff>
    </xdr:from>
    <xdr:ext cx="762000" cy="259045"/>
    <xdr:sp macro="" textlink="">
      <xdr:nvSpPr>
        <xdr:cNvPr id="208" name="テキスト ボックス 207"/>
        <xdr:cNvSpPr txBox="1"/>
      </xdr:nvSpPr>
      <xdr:spPr>
        <a:xfrm>
          <a:off x="1955800" y="14386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20594</xdr:rowOff>
    </xdr:from>
    <xdr:to>
      <xdr:col>7</xdr:col>
      <xdr:colOff>31750</xdr:colOff>
      <xdr:row>83</xdr:row>
      <xdr:rowOff>122194</xdr:rowOff>
    </xdr:to>
    <xdr:sp macro="" textlink="">
      <xdr:nvSpPr>
        <xdr:cNvPr id="209" name="フローチャート: 判断 208"/>
        <xdr:cNvSpPr/>
      </xdr:nvSpPr>
      <xdr:spPr>
        <a:xfrm>
          <a:off x="1397000" y="1425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106971</xdr:rowOff>
    </xdr:from>
    <xdr:ext cx="762000" cy="259045"/>
    <xdr:sp macro="" textlink="">
      <xdr:nvSpPr>
        <xdr:cNvPr id="210" name="テキスト ボックス 209"/>
        <xdr:cNvSpPr txBox="1"/>
      </xdr:nvSpPr>
      <xdr:spPr>
        <a:xfrm>
          <a:off x="1066800" y="143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155099</xdr:rowOff>
    </xdr:from>
    <xdr:to>
      <xdr:col>23</xdr:col>
      <xdr:colOff>184150</xdr:colOff>
      <xdr:row>86</xdr:row>
      <xdr:rowOff>85249</xdr:rowOff>
    </xdr:to>
    <xdr:sp macro="" textlink="">
      <xdr:nvSpPr>
        <xdr:cNvPr id="216" name="楕円 215"/>
        <xdr:cNvSpPr/>
      </xdr:nvSpPr>
      <xdr:spPr>
        <a:xfrm>
          <a:off x="4902200" y="1472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127176</xdr:rowOff>
    </xdr:from>
    <xdr:ext cx="762000" cy="259045"/>
    <xdr:sp macro="" textlink="">
      <xdr:nvSpPr>
        <xdr:cNvPr id="217" name="人件費・物件費等の状況該当値テキスト"/>
        <xdr:cNvSpPr txBox="1"/>
      </xdr:nvSpPr>
      <xdr:spPr>
        <a:xfrm>
          <a:off x="5041900" y="1470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152296</xdr:rowOff>
    </xdr:from>
    <xdr:to>
      <xdr:col>19</xdr:col>
      <xdr:colOff>184150</xdr:colOff>
      <xdr:row>85</xdr:row>
      <xdr:rowOff>82446</xdr:rowOff>
    </xdr:to>
    <xdr:sp macro="" textlink="">
      <xdr:nvSpPr>
        <xdr:cNvPr id="218" name="楕円 217"/>
        <xdr:cNvSpPr/>
      </xdr:nvSpPr>
      <xdr:spPr>
        <a:xfrm>
          <a:off x="4064000" y="1455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67223</xdr:rowOff>
    </xdr:from>
    <xdr:ext cx="736600" cy="259045"/>
    <xdr:sp macro="" textlink="">
      <xdr:nvSpPr>
        <xdr:cNvPr id="219" name="テキスト ボックス 218"/>
        <xdr:cNvSpPr txBox="1"/>
      </xdr:nvSpPr>
      <xdr:spPr>
        <a:xfrm>
          <a:off x="3733800" y="14640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69393</xdr:rowOff>
    </xdr:from>
    <xdr:to>
      <xdr:col>15</xdr:col>
      <xdr:colOff>133350</xdr:colOff>
      <xdr:row>84</xdr:row>
      <xdr:rowOff>170993</xdr:rowOff>
    </xdr:to>
    <xdr:sp macro="" textlink="">
      <xdr:nvSpPr>
        <xdr:cNvPr id="220" name="楕円 219"/>
        <xdr:cNvSpPr/>
      </xdr:nvSpPr>
      <xdr:spPr>
        <a:xfrm>
          <a:off x="3175000" y="144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155770</xdr:rowOff>
    </xdr:from>
    <xdr:ext cx="762000" cy="259045"/>
    <xdr:sp macro="" textlink="">
      <xdr:nvSpPr>
        <xdr:cNvPr id="221" name="テキスト ボックス 220"/>
        <xdr:cNvSpPr txBox="1"/>
      </xdr:nvSpPr>
      <xdr:spPr>
        <a:xfrm>
          <a:off x="2844800" y="1455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36128</xdr:rowOff>
    </xdr:from>
    <xdr:to>
      <xdr:col>11</xdr:col>
      <xdr:colOff>82550</xdr:colOff>
      <xdr:row>83</xdr:row>
      <xdr:rowOff>137728</xdr:rowOff>
    </xdr:to>
    <xdr:sp macro="" textlink="">
      <xdr:nvSpPr>
        <xdr:cNvPr id="222" name="楕円 221"/>
        <xdr:cNvSpPr/>
      </xdr:nvSpPr>
      <xdr:spPr>
        <a:xfrm>
          <a:off x="2286000" y="1426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147905</xdr:rowOff>
    </xdr:from>
    <xdr:ext cx="762000" cy="259045"/>
    <xdr:sp macro="" textlink="">
      <xdr:nvSpPr>
        <xdr:cNvPr id="223" name="テキスト ボックス 222"/>
        <xdr:cNvSpPr txBox="1"/>
      </xdr:nvSpPr>
      <xdr:spPr>
        <a:xfrm>
          <a:off x="1955800" y="140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6345</xdr:rowOff>
    </xdr:from>
    <xdr:to>
      <xdr:col>7</xdr:col>
      <xdr:colOff>31750</xdr:colOff>
      <xdr:row>83</xdr:row>
      <xdr:rowOff>107945</xdr:rowOff>
    </xdr:to>
    <xdr:sp macro="" textlink="">
      <xdr:nvSpPr>
        <xdr:cNvPr id="224" name="楕円 223"/>
        <xdr:cNvSpPr/>
      </xdr:nvSpPr>
      <xdr:spPr>
        <a:xfrm>
          <a:off x="1397000" y="142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118122</xdr:rowOff>
    </xdr:from>
    <xdr:ext cx="762000" cy="259045"/>
    <xdr:sp macro="" textlink="">
      <xdr:nvSpPr>
        <xdr:cNvPr id="225" name="テキスト ボックス 224"/>
        <xdr:cNvSpPr txBox="1"/>
      </xdr:nvSpPr>
      <xdr:spPr>
        <a:xfrm>
          <a:off x="1066800" y="1400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類似団体、全国市、いずれの平均も下回っている。今後も国及び県の動向等を注視しつつ、各種手当の見直しを行うなど、より一層の給与の適正化に努める。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132443</xdr:rowOff>
    </xdr:from>
    <xdr:to>
      <xdr:col>81</xdr:col>
      <xdr:colOff>44450</xdr:colOff>
      <xdr:row>82</xdr:row>
      <xdr:rowOff>166914</xdr:rowOff>
    </xdr:to>
    <xdr:cxnSp macro="">
      <xdr:nvCxnSpPr>
        <xdr:cNvPr id="261" name="直線コネクタ 260"/>
        <xdr:cNvCxnSpPr/>
      </xdr:nvCxnSpPr>
      <xdr:spPr>
        <a:xfrm flipV="1">
          <a:off x="16179800" y="141913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2" name="給与水準   （国との比較）平均値テキスト"/>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83</xdr:row>
      <xdr:rowOff>81643</xdr:rowOff>
    </xdr:to>
    <xdr:cxnSp macro="">
      <xdr:nvCxnSpPr>
        <xdr:cNvPr id="264" name="直線コネクタ 263"/>
        <xdr:cNvCxnSpPr/>
      </xdr:nvCxnSpPr>
      <xdr:spPr>
        <a:xfrm flipV="1">
          <a:off x="15290800" y="14225814"/>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81643</xdr:rowOff>
    </xdr:to>
    <xdr:cxnSp macro="">
      <xdr:nvCxnSpPr>
        <xdr:cNvPr id="267" name="直線コネクタ 266"/>
        <xdr:cNvCxnSpPr/>
      </xdr:nvCxnSpPr>
      <xdr:spPr>
        <a:xfrm>
          <a:off x="14401800" y="142602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85470</xdr:rowOff>
    </xdr:from>
    <xdr:ext cx="762000" cy="259045"/>
    <xdr:sp macro="" textlink="">
      <xdr:nvSpPr>
        <xdr:cNvPr id="269" name="テキスト ボックス 268"/>
        <xdr:cNvSpPr txBox="1"/>
      </xdr:nvSpPr>
      <xdr:spPr>
        <a:xfrm>
          <a:off x="14909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29936</xdr:rowOff>
    </xdr:from>
    <xdr:to>
      <xdr:col>68</xdr:col>
      <xdr:colOff>152400</xdr:colOff>
      <xdr:row>83</xdr:row>
      <xdr:rowOff>116114</xdr:rowOff>
    </xdr:to>
    <xdr:cxnSp macro="">
      <xdr:nvCxnSpPr>
        <xdr:cNvPr id="270" name="直線コネクタ 269"/>
        <xdr:cNvCxnSpPr/>
      </xdr:nvCxnSpPr>
      <xdr:spPr>
        <a:xfrm flipV="1">
          <a:off x="13512800" y="1426028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71" name="フローチャート: 判断 270"/>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50998</xdr:rowOff>
    </xdr:from>
    <xdr:ext cx="762000" cy="259045"/>
    <xdr:sp macro="" textlink="">
      <xdr:nvSpPr>
        <xdr:cNvPr id="272" name="テキスト ボックス 271"/>
        <xdr:cNvSpPr txBox="1"/>
      </xdr:nvSpPr>
      <xdr:spPr>
        <a:xfrm>
          <a:off x="14020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73" name="フローチャート: 判断 272"/>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74" name="テキスト ボックス 273"/>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81643</xdr:rowOff>
    </xdr:from>
    <xdr:to>
      <xdr:col>81</xdr:col>
      <xdr:colOff>95250</xdr:colOff>
      <xdr:row>83</xdr:row>
      <xdr:rowOff>11793</xdr:rowOff>
    </xdr:to>
    <xdr:sp macro="" textlink="">
      <xdr:nvSpPr>
        <xdr:cNvPr id="280" name="楕円 279"/>
        <xdr:cNvSpPr/>
      </xdr:nvSpPr>
      <xdr:spPr>
        <a:xfrm>
          <a:off x="169672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98170</xdr:rowOff>
    </xdr:from>
    <xdr:ext cx="762000" cy="259045"/>
    <xdr:sp macro="" textlink="">
      <xdr:nvSpPr>
        <xdr:cNvPr id="281" name="給与水準   （国との比較）該当値テキスト"/>
        <xdr:cNvSpPr txBox="1"/>
      </xdr:nvSpPr>
      <xdr:spPr>
        <a:xfrm>
          <a:off x="17106900" y="1398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82" name="楕円 281"/>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83" name="テキスト ボックス 282"/>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30843</xdr:rowOff>
    </xdr:from>
    <xdr:to>
      <xdr:col>73</xdr:col>
      <xdr:colOff>44450</xdr:colOff>
      <xdr:row>83</xdr:row>
      <xdr:rowOff>132443</xdr:rowOff>
    </xdr:to>
    <xdr:sp macro="" textlink="">
      <xdr:nvSpPr>
        <xdr:cNvPr id="284" name="楕円 283"/>
        <xdr:cNvSpPr/>
      </xdr:nvSpPr>
      <xdr:spPr>
        <a:xfrm>
          <a:off x="15240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142620</xdr:rowOff>
    </xdr:from>
    <xdr:ext cx="762000" cy="259045"/>
    <xdr:sp macro="" textlink="">
      <xdr:nvSpPr>
        <xdr:cNvPr id="285" name="テキスト ボックス 284"/>
        <xdr:cNvSpPr txBox="1"/>
      </xdr:nvSpPr>
      <xdr:spPr>
        <a:xfrm>
          <a:off x="14909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150586</xdr:rowOff>
    </xdr:from>
    <xdr:to>
      <xdr:col>68</xdr:col>
      <xdr:colOff>203200</xdr:colOff>
      <xdr:row>83</xdr:row>
      <xdr:rowOff>80736</xdr:rowOff>
    </xdr:to>
    <xdr:sp macro="" textlink="">
      <xdr:nvSpPr>
        <xdr:cNvPr id="286" name="楕円 285"/>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90913</xdr:rowOff>
    </xdr:from>
    <xdr:ext cx="762000" cy="259045"/>
    <xdr:sp macro="" textlink="">
      <xdr:nvSpPr>
        <xdr:cNvPr id="287" name="テキスト ボックス 286"/>
        <xdr:cNvSpPr txBox="1"/>
      </xdr:nvSpPr>
      <xdr:spPr>
        <a:xfrm>
          <a:off x="14020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8" name="楕円 287"/>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9" name="テキスト ボックス 288"/>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職員数は前年度から</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名増となったが、人口の増加により定員管理の状況は、</a:t>
          </a:r>
          <a:r>
            <a:rPr kumimoji="1" lang="en-US" altLang="ja-JP" sz="1100">
              <a:solidFill>
                <a:schemeClr val="dk1"/>
              </a:solidFill>
              <a:effectLst/>
              <a:latin typeface="+mn-lt"/>
              <a:ea typeface="+mn-ea"/>
              <a:cs typeface="+mn-cs"/>
            </a:rPr>
            <a:t>0.15</a:t>
          </a:r>
          <a:r>
            <a:rPr kumimoji="1" lang="ja-JP" altLang="ja-JP" sz="1100">
              <a:solidFill>
                <a:schemeClr val="dk1"/>
              </a:solidFill>
              <a:effectLst/>
              <a:latin typeface="+mn-lt"/>
              <a:ea typeface="+mn-ea"/>
              <a:cs typeface="+mn-cs"/>
            </a:rPr>
            <a:t>人と微増となっている。組織機構等の見直しや業務の外部委託等を推進し、引き続き定員適正化に努める。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130387</xdr:rowOff>
    </xdr:from>
    <xdr:to>
      <xdr:col>81</xdr:col>
      <xdr:colOff>44450</xdr:colOff>
      <xdr:row>63</xdr:row>
      <xdr:rowOff>160549</xdr:rowOff>
    </xdr:to>
    <xdr:cxnSp macro="">
      <xdr:nvCxnSpPr>
        <xdr:cNvPr id="324" name="直線コネクタ 323"/>
        <xdr:cNvCxnSpPr/>
      </xdr:nvCxnSpPr>
      <xdr:spPr>
        <a:xfrm>
          <a:off x="16179800" y="10931737"/>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8696</xdr:rowOff>
    </xdr:from>
    <xdr:ext cx="762000" cy="259045"/>
    <xdr:sp macro="" textlink="">
      <xdr:nvSpPr>
        <xdr:cNvPr id="325" name="定員管理の状況平均値テキスト"/>
        <xdr:cNvSpPr txBox="1"/>
      </xdr:nvSpPr>
      <xdr:spPr>
        <a:xfrm>
          <a:off x="17106900" y="10295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130387</xdr:rowOff>
    </xdr:from>
    <xdr:to>
      <xdr:col>77</xdr:col>
      <xdr:colOff>44450</xdr:colOff>
      <xdr:row>63</xdr:row>
      <xdr:rowOff>140441</xdr:rowOff>
    </xdr:to>
    <xdr:cxnSp macro="">
      <xdr:nvCxnSpPr>
        <xdr:cNvPr id="327" name="直線コネクタ 326"/>
        <xdr:cNvCxnSpPr/>
      </xdr:nvCxnSpPr>
      <xdr:spPr>
        <a:xfrm flipV="1">
          <a:off x="15290800" y="10931737"/>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97913</xdr:rowOff>
    </xdr:from>
    <xdr:ext cx="736600" cy="259045"/>
    <xdr:sp macro="" textlink="">
      <xdr:nvSpPr>
        <xdr:cNvPr id="329" name="テキスト ボックス 328"/>
        <xdr:cNvSpPr txBox="1"/>
      </xdr:nvSpPr>
      <xdr:spPr>
        <a:xfrm>
          <a:off x="15798800" y="102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98213</xdr:rowOff>
    </xdr:from>
    <xdr:to>
      <xdr:col>72</xdr:col>
      <xdr:colOff>203200</xdr:colOff>
      <xdr:row>63</xdr:row>
      <xdr:rowOff>140441</xdr:rowOff>
    </xdr:to>
    <xdr:cxnSp macro="">
      <xdr:nvCxnSpPr>
        <xdr:cNvPr id="330" name="直線コネクタ 329"/>
        <xdr:cNvCxnSpPr/>
      </xdr:nvCxnSpPr>
      <xdr:spPr>
        <a:xfrm>
          <a:off x="14401800" y="10899563"/>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154517</xdr:rowOff>
    </xdr:from>
    <xdr:to>
      <xdr:col>73</xdr:col>
      <xdr:colOff>44450</xdr:colOff>
      <xdr:row>63</xdr:row>
      <xdr:rowOff>84667</xdr:rowOff>
    </xdr:to>
    <xdr:sp macro="" textlink="">
      <xdr:nvSpPr>
        <xdr:cNvPr id="331" name="フローチャート: 判断 330"/>
        <xdr:cNvSpPr/>
      </xdr:nvSpPr>
      <xdr:spPr>
        <a:xfrm>
          <a:off x="15240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94844</xdr:rowOff>
    </xdr:from>
    <xdr:ext cx="762000" cy="259045"/>
    <xdr:sp macro="" textlink="">
      <xdr:nvSpPr>
        <xdr:cNvPr id="332" name="テキスト ボックス 331"/>
        <xdr:cNvSpPr txBox="1"/>
      </xdr:nvSpPr>
      <xdr:spPr>
        <a:xfrm>
          <a:off x="14909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66040</xdr:rowOff>
    </xdr:from>
    <xdr:to>
      <xdr:col>68</xdr:col>
      <xdr:colOff>152400</xdr:colOff>
      <xdr:row>63</xdr:row>
      <xdr:rowOff>98213</xdr:rowOff>
    </xdr:to>
    <xdr:cxnSp macro="">
      <xdr:nvCxnSpPr>
        <xdr:cNvPr id="333" name="直線コネクタ 332"/>
        <xdr:cNvCxnSpPr/>
      </xdr:nvCxnSpPr>
      <xdr:spPr>
        <a:xfrm>
          <a:off x="13512800" y="1086739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162560</xdr:rowOff>
    </xdr:from>
    <xdr:to>
      <xdr:col>68</xdr:col>
      <xdr:colOff>203200</xdr:colOff>
      <xdr:row>63</xdr:row>
      <xdr:rowOff>92710</xdr:rowOff>
    </xdr:to>
    <xdr:sp macro="" textlink="">
      <xdr:nvSpPr>
        <xdr:cNvPr id="334" name="フローチャート: 判断 333"/>
        <xdr:cNvSpPr/>
      </xdr:nvSpPr>
      <xdr:spPr>
        <a:xfrm>
          <a:off x="14351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102887</xdr:rowOff>
    </xdr:from>
    <xdr:ext cx="762000" cy="259045"/>
    <xdr:sp macro="" textlink="">
      <xdr:nvSpPr>
        <xdr:cNvPr id="335" name="テキスト ボックス 334"/>
        <xdr:cNvSpPr txBox="1"/>
      </xdr:nvSpPr>
      <xdr:spPr>
        <a:xfrm>
          <a:off x="14020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154517</xdr:rowOff>
    </xdr:from>
    <xdr:to>
      <xdr:col>64</xdr:col>
      <xdr:colOff>152400</xdr:colOff>
      <xdr:row>63</xdr:row>
      <xdr:rowOff>84667</xdr:rowOff>
    </xdr:to>
    <xdr:sp macro="" textlink="">
      <xdr:nvSpPr>
        <xdr:cNvPr id="336" name="フローチャート: 判断 335"/>
        <xdr:cNvSpPr/>
      </xdr:nvSpPr>
      <xdr:spPr>
        <a:xfrm>
          <a:off x="13462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94844</xdr:rowOff>
    </xdr:from>
    <xdr:ext cx="762000" cy="259045"/>
    <xdr:sp macro="" textlink="">
      <xdr:nvSpPr>
        <xdr:cNvPr id="337" name="テキスト ボックス 336"/>
        <xdr:cNvSpPr txBox="1"/>
      </xdr:nvSpPr>
      <xdr:spPr>
        <a:xfrm>
          <a:off x="13131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109749</xdr:rowOff>
    </xdr:from>
    <xdr:to>
      <xdr:col>81</xdr:col>
      <xdr:colOff>95250</xdr:colOff>
      <xdr:row>64</xdr:row>
      <xdr:rowOff>39899</xdr:rowOff>
    </xdr:to>
    <xdr:sp macro="" textlink="">
      <xdr:nvSpPr>
        <xdr:cNvPr id="343" name="楕円 342"/>
        <xdr:cNvSpPr/>
      </xdr:nvSpPr>
      <xdr:spPr>
        <a:xfrm>
          <a:off x="169672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81826</xdr:rowOff>
    </xdr:from>
    <xdr:ext cx="762000" cy="259045"/>
    <xdr:sp macro="" textlink="">
      <xdr:nvSpPr>
        <xdr:cNvPr id="344" name="定員管理の状況該当値テキスト"/>
        <xdr:cNvSpPr txBox="1"/>
      </xdr:nvSpPr>
      <xdr:spPr>
        <a:xfrm>
          <a:off x="17106900" y="1088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79587</xdr:rowOff>
    </xdr:from>
    <xdr:to>
      <xdr:col>77</xdr:col>
      <xdr:colOff>95250</xdr:colOff>
      <xdr:row>64</xdr:row>
      <xdr:rowOff>9737</xdr:rowOff>
    </xdr:to>
    <xdr:sp macro="" textlink="">
      <xdr:nvSpPr>
        <xdr:cNvPr id="345" name="楕円 344"/>
        <xdr:cNvSpPr/>
      </xdr:nvSpPr>
      <xdr:spPr>
        <a:xfrm>
          <a:off x="16129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165964</xdr:rowOff>
    </xdr:from>
    <xdr:ext cx="736600" cy="259045"/>
    <xdr:sp macro="" textlink="">
      <xdr:nvSpPr>
        <xdr:cNvPr id="346" name="テキスト ボックス 345"/>
        <xdr:cNvSpPr txBox="1"/>
      </xdr:nvSpPr>
      <xdr:spPr>
        <a:xfrm>
          <a:off x="15798800" y="10967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89641</xdr:rowOff>
    </xdr:from>
    <xdr:to>
      <xdr:col>73</xdr:col>
      <xdr:colOff>44450</xdr:colOff>
      <xdr:row>64</xdr:row>
      <xdr:rowOff>19791</xdr:rowOff>
    </xdr:to>
    <xdr:sp macro="" textlink="">
      <xdr:nvSpPr>
        <xdr:cNvPr id="347" name="楕円 346"/>
        <xdr:cNvSpPr/>
      </xdr:nvSpPr>
      <xdr:spPr>
        <a:xfrm>
          <a:off x="15240000" y="10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4568</xdr:rowOff>
    </xdr:from>
    <xdr:ext cx="762000" cy="259045"/>
    <xdr:sp macro="" textlink="">
      <xdr:nvSpPr>
        <xdr:cNvPr id="348" name="テキスト ボックス 347"/>
        <xdr:cNvSpPr txBox="1"/>
      </xdr:nvSpPr>
      <xdr:spPr>
        <a:xfrm>
          <a:off x="14909800" y="1097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47413</xdr:rowOff>
    </xdr:from>
    <xdr:to>
      <xdr:col>68</xdr:col>
      <xdr:colOff>203200</xdr:colOff>
      <xdr:row>63</xdr:row>
      <xdr:rowOff>149013</xdr:rowOff>
    </xdr:to>
    <xdr:sp macro="" textlink="">
      <xdr:nvSpPr>
        <xdr:cNvPr id="349" name="楕円 348"/>
        <xdr:cNvSpPr/>
      </xdr:nvSpPr>
      <xdr:spPr>
        <a:xfrm>
          <a:off x="14351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133790</xdr:rowOff>
    </xdr:from>
    <xdr:ext cx="762000" cy="259045"/>
    <xdr:sp macro="" textlink="">
      <xdr:nvSpPr>
        <xdr:cNvPr id="350" name="テキスト ボックス 349"/>
        <xdr:cNvSpPr txBox="1"/>
      </xdr:nvSpPr>
      <xdr:spPr>
        <a:xfrm>
          <a:off x="14020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15240</xdr:rowOff>
    </xdr:from>
    <xdr:to>
      <xdr:col>64</xdr:col>
      <xdr:colOff>152400</xdr:colOff>
      <xdr:row>63</xdr:row>
      <xdr:rowOff>116840</xdr:rowOff>
    </xdr:to>
    <xdr:sp macro="" textlink="">
      <xdr:nvSpPr>
        <xdr:cNvPr id="351" name="楕円 350"/>
        <xdr:cNvSpPr/>
      </xdr:nvSpPr>
      <xdr:spPr>
        <a:xfrm>
          <a:off x="13462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101617</xdr:rowOff>
    </xdr:from>
    <xdr:ext cx="762000" cy="259045"/>
    <xdr:sp macro="" textlink="">
      <xdr:nvSpPr>
        <xdr:cNvPr id="352" name="テキスト ボックス 351"/>
        <xdr:cNvSpPr txBox="1"/>
      </xdr:nvSpPr>
      <xdr:spPr>
        <a:xfrm>
          <a:off x="13131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実質公債費比率は前年度と比べ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の増となっており、類似団体平均を上回っている。これは、分子の内、元利償還金額が増加していること、分母の内、普通交付税及び臨時財政対策債発行可能額の減に伴う標準財政規模の減少が要因として挙げられる。今後も大型公共事業が予定されていることから、地方債発行額が増加すると考えられ、実質公債費比率の上昇が懸念される。引き続き、起債事業の厳選及び地方債の発行抑制を図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44027</xdr:rowOff>
    </xdr:to>
    <xdr:cxnSp macro="">
      <xdr:nvCxnSpPr>
        <xdr:cNvPr id="385" name="直線コネクタ 384"/>
        <xdr:cNvCxnSpPr/>
      </xdr:nvCxnSpPr>
      <xdr:spPr>
        <a:xfrm>
          <a:off x="16179800" y="7041304"/>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86" name="公債費負担の状況平均値テキスト"/>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11854</xdr:rowOff>
    </xdr:to>
    <xdr:cxnSp macro="">
      <xdr:nvCxnSpPr>
        <xdr:cNvPr id="388" name="直線コネクタ 387"/>
        <xdr:cNvCxnSpPr/>
      </xdr:nvCxnSpPr>
      <xdr:spPr>
        <a:xfrm>
          <a:off x="15290800" y="7041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90" name="テキスト ボックス 389"/>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11854</xdr:rowOff>
    </xdr:from>
    <xdr:to>
      <xdr:col>72</xdr:col>
      <xdr:colOff>203200</xdr:colOff>
      <xdr:row>41</xdr:row>
      <xdr:rowOff>11854</xdr:rowOff>
    </xdr:to>
    <xdr:cxnSp macro="">
      <xdr:nvCxnSpPr>
        <xdr:cNvPr id="391" name="直線コネクタ 390"/>
        <xdr:cNvCxnSpPr/>
      </xdr:nvCxnSpPr>
      <xdr:spPr>
        <a:xfrm>
          <a:off x="14401800" y="7041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105833</xdr:rowOff>
    </xdr:from>
    <xdr:to>
      <xdr:col>73</xdr:col>
      <xdr:colOff>44450</xdr:colOff>
      <xdr:row>42</xdr:row>
      <xdr:rowOff>35983</xdr:rowOff>
    </xdr:to>
    <xdr:sp macro="" textlink="">
      <xdr:nvSpPr>
        <xdr:cNvPr id="392" name="フローチャート: 判断 391"/>
        <xdr:cNvSpPr/>
      </xdr:nvSpPr>
      <xdr:spPr>
        <a:xfrm>
          <a:off x="15240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393" name="テキスト ボックス 392"/>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11854</xdr:rowOff>
    </xdr:from>
    <xdr:to>
      <xdr:col>68</xdr:col>
      <xdr:colOff>152400</xdr:colOff>
      <xdr:row>41</xdr:row>
      <xdr:rowOff>19896</xdr:rowOff>
    </xdr:to>
    <xdr:cxnSp macro="">
      <xdr:nvCxnSpPr>
        <xdr:cNvPr id="394" name="直線コネクタ 393"/>
        <xdr:cNvCxnSpPr/>
      </xdr:nvCxnSpPr>
      <xdr:spPr>
        <a:xfrm flipV="1">
          <a:off x="13512800" y="70413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5" name="フローチャート: 判断 394"/>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6" name="テキスト ボックス 395"/>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7" name="フローチャート: 判断 396"/>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8" name="テキスト ボックス 397"/>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404" name="楕円 403"/>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136754</xdr:rowOff>
    </xdr:from>
    <xdr:ext cx="762000" cy="259045"/>
    <xdr:sp macro="" textlink="">
      <xdr:nvSpPr>
        <xdr:cNvPr id="405" name="公債費負担の状況該当値テキスト"/>
        <xdr:cNvSpPr txBox="1"/>
      </xdr:nvSpPr>
      <xdr:spPr>
        <a:xfrm>
          <a:off x="17106900" y="699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6" name="楕円 405"/>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407" name="テキスト ボックス 406"/>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132504</xdr:rowOff>
    </xdr:from>
    <xdr:to>
      <xdr:col>73</xdr:col>
      <xdr:colOff>44450</xdr:colOff>
      <xdr:row>41</xdr:row>
      <xdr:rowOff>62654</xdr:rowOff>
    </xdr:to>
    <xdr:sp macro="" textlink="">
      <xdr:nvSpPr>
        <xdr:cNvPr id="408" name="楕円 407"/>
        <xdr:cNvSpPr/>
      </xdr:nvSpPr>
      <xdr:spPr>
        <a:xfrm>
          <a:off x="15240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72831</xdr:rowOff>
    </xdr:from>
    <xdr:ext cx="762000" cy="259045"/>
    <xdr:sp macro="" textlink="">
      <xdr:nvSpPr>
        <xdr:cNvPr id="409" name="テキスト ボックス 408"/>
        <xdr:cNvSpPr txBox="1"/>
      </xdr:nvSpPr>
      <xdr:spPr>
        <a:xfrm>
          <a:off x="14909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132504</xdr:rowOff>
    </xdr:from>
    <xdr:to>
      <xdr:col>68</xdr:col>
      <xdr:colOff>203200</xdr:colOff>
      <xdr:row>41</xdr:row>
      <xdr:rowOff>62654</xdr:rowOff>
    </xdr:to>
    <xdr:sp macro="" textlink="">
      <xdr:nvSpPr>
        <xdr:cNvPr id="410" name="楕円 409"/>
        <xdr:cNvSpPr/>
      </xdr:nvSpPr>
      <xdr:spPr>
        <a:xfrm>
          <a:off x="14351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72831</xdr:rowOff>
    </xdr:from>
    <xdr:ext cx="762000" cy="259045"/>
    <xdr:sp macro="" textlink="">
      <xdr:nvSpPr>
        <xdr:cNvPr id="411" name="テキスト ボックス 410"/>
        <xdr:cNvSpPr txBox="1"/>
      </xdr:nvSpPr>
      <xdr:spPr>
        <a:xfrm>
          <a:off x="14020800" y="675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12" name="楕円 411"/>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13" name="テキスト ボックス 412"/>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将来負担比率が、前年度比</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減少している理由として、一般会計等にかかる地方債現在高の減が主な要因となっている。今後、新設廃棄物処理施設整備事業等の大型公共事業により地方債の発行額が増加することが見込まれることから、引き続き起債事業の厳選及び交付税措置のない地方債の発行抑制を図るとともに、充当可能財源の増加を図り、将来負担比率の上昇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37535</xdr:rowOff>
    </xdr:from>
    <xdr:to>
      <xdr:col>81</xdr:col>
      <xdr:colOff>44450</xdr:colOff>
      <xdr:row>15</xdr:row>
      <xdr:rowOff>89817</xdr:rowOff>
    </xdr:to>
    <xdr:cxnSp macro="">
      <xdr:nvCxnSpPr>
        <xdr:cNvPr id="447" name="直線コネクタ 446"/>
        <xdr:cNvCxnSpPr/>
      </xdr:nvCxnSpPr>
      <xdr:spPr>
        <a:xfrm flipV="1">
          <a:off x="16179800" y="2609285"/>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89817</xdr:rowOff>
    </xdr:from>
    <xdr:to>
      <xdr:col>77</xdr:col>
      <xdr:colOff>44450</xdr:colOff>
      <xdr:row>16</xdr:row>
      <xdr:rowOff>13547</xdr:rowOff>
    </xdr:to>
    <xdr:cxnSp macro="">
      <xdr:nvCxnSpPr>
        <xdr:cNvPr id="450" name="直線コネクタ 449"/>
        <xdr:cNvCxnSpPr/>
      </xdr:nvCxnSpPr>
      <xdr:spPr>
        <a:xfrm flipV="1">
          <a:off x="15290800" y="2661567"/>
          <a:ext cx="889000" cy="9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2" name="テキスト ボックス 451"/>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13547</xdr:rowOff>
    </xdr:from>
    <xdr:to>
      <xdr:col>72</xdr:col>
      <xdr:colOff>203200</xdr:colOff>
      <xdr:row>16</xdr:row>
      <xdr:rowOff>98002</xdr:rowOff>
    </xdr:to>
    <xdr:cxnSp macro="">
      <xdr:nvCxnSpPr>
        <xdr:cNvPr id="453" name="直線コネクタ 452"/>
        <xdr:cNvCxnSpPr/>
      </xdr:nvCxnSpPr>
      <xdr:spPr>
        <a:xfrm flipV="1">
          <a:off x="14401800" y="2756747"/>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123472</xdr:rowOff>
    </xdr:from>
    <xdr:to>
      <xdr:col>73</xdr:col>
      <xdr:colOff>44450</xdr:colOff>
      <xdr:row>16</xdr:row>
      <xdr:rowOff>53622</xdr:rowOff>
    </xdr:to>
    <xdr:sp macro="" textlink="">
      <xdr:nvSpPr>
        <xdr:cNvPr id="454" name="フローチャート: 判断 453"/>
        <xdr:cNvSpPr/>
      </xdr:nvSpPr>
      <xdr:spPr>
        <a:xfrm>
          <a:off x="15240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63799</xdr:rowOff>
    </xdr:from>
    <xdr:ext cx="762000" cy="259045"/>
    <xdr:sp macro="" textlink="">
      <xdr:nvSpPr>
        <xdr:cNvPr id="455" name="テキスト ボックス 454"/>
        <xdr:cNvSpPr txBox="1"/>
      </xdr:nvSpPr>
      <xdr:spPr>
        <a:xfrm>
          <a:off x="14909800" y="24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79234</xdr:rowOff>
    </xdr:from>
    <xdr:to>
      <xdr:col>68</xdr:col>
      <xdr:colOff>152400</xdr:colOff>
      <xdr:row>16</xdr:row>
      <xdr:rowOff>98002</xdr:rowOff>
    </xdr:to>
    <xdr:cxnSp macro="">
      <xdr:nvCxnSpPr>
        <xdr:cNvPr id="456" name="直線コネクタ 455"/>
        <xdr:cNvCxnSpPr/>
      </xdr:nvCxnSpPr>
      <xdr:spPr>
        <a:xfrm>
          <a:off x="13512800" y="2822434"/>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56444</xdr:rowOff>
    </xdr:from>
    <xdr:to>
      <xdr:col>68</xdr:col>
      <xdr:colOff>203200</xdr:colOff>
      <xdr:row>15</xdr:row>
      <xdr:rowOff>158044</xdr:rowOff>
    </xdr:to>
    <xdr:sp macro="" textlink="">
      <xdr:nvSpPr>
        <xdr:cNvPr id="457" name="フローチャート: 判断 456"/>
        <xdr:cNvSpPr/>
      </xdr:nvSpPr>
      <xdr:spPr>
        <a:xfrm>
          <a:off x="14351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168221</xdr:rowOff>
    </xdr:from>
    <xdr:ext cx="762000" cy="259045"/>
    <xdr:sp macro="" textlink="">
      <xdr:nvSpPr>
        <xdr:cNvPr id="458" name="テキスト ボックス 457"/>
        <xdr:cNvSpPr txBox="1"/>
      </xdr:nvSpPr>
      <xdr:spPr>
        <a:xfrm>
          <a:off x="14020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88618</xdr:rowOff>
    </xdr:from>
    <xdr:to>
      <xdr:col>64</xdr:col>
      <xdr:colOff>152400</xdr:colOff>
      <xdr:row>16</xdr:row>
      <xdr:rowOff>18768</xdr:rowOff>
    </xdr:to>
    <xdr:sp macro="" textlink="">
      <xdr:nvSpPr>
        <xdr:cNvPr id="459" name="フローチャート: 判断 458"/>
        <xdr:cNvSpPr/>
      </xdr:nvSpPr>
      <xdr:spPr>
        <a:xfrm>
          <a:off x="13462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28945</xdr:rowOff>
    </xdr:from>
    <xdr:ext cx="762000" cy="259045"/>
    <xdr:sp macro="" textlink="">
      <xdr:nvSpPr>
        <xdr:cNvPr id="460" name="テキスト ボックス 459"/>
        <xdr:cNvSpPr txBox="1"/>
      </xdr:nvSpPr>
      <xdr:spPr>
        <a:xfrm>
          <a:off x="13131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158185</xdr:rowOff>
    </xdr:from>
    <xdr:to>
      <xdr:col>81</xdr:col>
      <xdr:colOff>95250</xdr:colOff>
      <xdr:row>15</xdr:row>
      <xdr:rowOff>88335</xdr:rowOff>
    </xdr:to>
    <xdr:sp macro="" textlink="">
      <xdr:nvSpPr>
        <xdr:cNvPr id="466" name="楕円 465"/>
        <xdr:cNvSpPr/>
      </xdr:nvSpPr>
      <xdr:spPr>
        <a:xfrm>
          <a:off x="16967200" y="25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130262</xdr:rowOff>
    </xdr:from>
    <xdr:ext cx="762000" cy="259045"/>
    <xdr:sp macro="" textlink="">
      <xdr:nvSpPr>
        <xdr:cNvPr id="467" name="将来負担の状況該当値テキスト"/>
        <xdr:cNvSpPr txBox="1"/>
      </xdr:nvSpPr>
      <xdr:spPr>
        <a:xfrm>
          <a:off x="17106900" y="253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39017</xdr:rowOff>
    </xdr:from>
    <xdr:to>
      <xdr:col>77</xdr:col>
      <xdr:colOff>95250</xdr:colOff>
      <xdr:row>15</xdr:row>
      <xdr:rowOff>140617</xdr:rowOff>
    </xdr:to>
    <xdr:sp macro="" textlink="">
      <xdr:nvSpPr>
        <xdr:cNvPr id="468" name="楕円 467"/>
        <xdr:cNvSpPr/>
      </xdr:nvSpPr>
      <xdr:spPr>
        <a:xfrm>
          <a:off x="16129000" y="261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125394</xdr:rowOff>
    </xdr:from>
    <xdr:ext cx="736600" cy="259045"/>
    <xdr:sp macro="" textlink="">
      <xdr:nvSpPr>
        <xdr:cNvPr id="469" name="テキスト ボックス 468"/>
        <xdr:cNvSpPr txBox="1"/>
      </xdr:nvSpPr>
      <xdr:spPr>
        <a:xfrm>
          <a:off x="15798800" y="2697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134197</xdr:rowOff>
    </xdr:from>
    <xdr:to>
      <xdr:col>73</xdr:col>
      <xdr:colOff>44450</xdr:colOff>
      <xdr:row>16</xdr:row>
      <xdr:rowOff>64347</xdr:rowOff>
    </xdr:to>
    <xdr:sp macro="" textlink="">
      <xdr:nvSpPr>
        <xdr:cNvPr id="470" name="楕円 469"/>
        <xdr:cNvSpPr/>
      </xdr:nvSpPr>
      <xdr:spPr>
        <a:xfrm>
          <a:off x="15240000" y="270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49124</xdr:rowOff>
    </xdr:from>
    <xdr:ext cx="762000" cy="259045"/>
    <xdr:sp macro="" textlink="">
      <xdr:nvSpPr>
        <xdr:cNvPr id="471" name="テキスト ボックス 470"/>
        <xdr:cNvSpPr txBox="1"/>
      </xdr:nvSpPr>
      <xdr:spPr>
        <a:xfrm>
          <a:off x="14909800" y="279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47202</xdr:rowOff>
    </xdr:from>
    <xdr:to>
      <xdr:col>68</xdr:col>
      <xdr:colOff>203200</xdr:colOff>
      <xdr:row>16</xdr:row>
      <xdr:rowOff>148802</xdr:rowOff>
    </xdr:to>
    <xdr:sp macro="" textlink="">
      <xdr:nvSpPr>
        <xdr:cNvPr id="472" name="楕円 471"/>
        <xdr:cNvSpPr/>
      </xdr:nvSpPr>
      <xdr:spPr>
        <a:xfrm>
          <a:off x="14351000" y="27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133579</xdr:rowOff>
    </xdr:from>
    <xdr:ext cx="762000" cy="259045"/>
    <xdr:sp macro="" textlink="">
      <xdr:nvSpPr>
        <xdr:cNvPr id="473" name="テキスト ボックス 472"/>
        <xdr:cNvSpPr txBox="1"/>
      </xdr:nvSpPr>
      <xdr:spPr>
        <a:xfrm>
          <a:off x="14020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28434</xdr:rowOff>
    </xdr:from>
    <xdr:to>
      <xdr:col>64</xdr:col>
      <xdr:colOff>152400</xdr:colOff>
      <xdr:row>16</xdr:row>
      <xdr:rowOff>130034</xdr:rowOff>
    </xdr:to>
    <xdr:sp macro="" textlink="">
      <xdr:nvSpPr>
        <xdr:cNvPr id="474" name="楕円 473"/>
        <xdr:cNvSpPr/>
      </xdr:nvSpPr>
      <xdr:spPr>
        <a:xfrm>
          <a:off x="13462000" y="27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114811</xdr:rowOff>
    </xdr:from>
    <xdr:ext cx="762000" cy="259045"/>
    <xdr:sp macro="" textlink="">
      <xdr:nvSpPr>
        <xdr:cNvPr id="475" name="テキスト ボックス 474"/>
        <xdr:cNvSpPr txBox="1"/>
      </xdr:nvSpPr>
      <xdr:spPr>
        <a:xfrm>
          <a:off x="13131800" y="2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64,290
63,612
210.94
48,871,056
46,989,602
1,601,478
17,844,757
28,307,198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職員数の増加及び給与改正（引き上げ）により人件費の経常経費は前年度比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％増となっており、分母である経常一般財源等も、前年度より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％減となっていることから、人件費にかかる経常収支比率は前年度より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の増となっている。これは、人事院勧告に伴う職員及び会計年度任用職員の給与改正（引き上げ）を行ったことが要因であると考えられる。今後も組織機構等の見直しや業務の外部委託等を推進し、定員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153670</xdr:rowOff>
    </xdr:to>
    <xdr:cxnSp macro="">
      <xdr:nvCxnSpPr>
        <xdr:cNvPr id="66" name="直線コネクタ 65"/>
        <xdr:cNvCxnSpPr/>
      </xdr:nvCxnSpPr>
      <xdr:spPr>
        <a:xfrm>
          <a:off x="3987800" y="639064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92710</xdr:rowOff>
    </xdr:to>
    <xdr:cxnSp macro="">
      <xdr:nvCxnSpPr>
        <xdr:cNvPr id="69" name="直線コネクタ 68"/>
        <xdr:cNvCxnSpPr/>
      </xdr:nvCxnSpPr>
      <xdr:spPr>
        <a:xfrm flipV="1">
          <a:off x="3098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157480</xdr:rowOff>
    </xdr:from>
    <xdr:to>
      <xdr:col>15</xdr:col>
      <xdr:colOff>98425</xdr:colOff>
      <xdr:row>37</xdr:row>
      <xdr:rowOff>92710</xdr:rowOff>
    </xdr:to>
    <xdr:cxnSp macro="">
      <xdr:nvCxnSpPr>
        <xdr:cNvPr id="72" name="直線コネクタ 71"/>
        <xdr:cNvCxnSpPr/>
      </xdr:nvCxnSpPr>
      <xdr:spPr>
        <a:xfrm>
          <a:off x="2209800" y="63296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26670</xdr:rowOff>
    </xdr:from>
    <xdr:to>
      <xdr:col>15</xdr:col>
      <xdr:colOff>149225</xdr:colOff>
      <xdr:row>37</xdr:row>
      <xdr:rowOff>128270</xdr:rowOff>
    </xdr:to>
    <xdr:sp macro="" textlink="">
      <xdr:nvSpPr>
        <xdr:cNvPr id="73" name="フローチャート: 判断 72"/>
        <xdr:cNvSpPr/>
      </xdr:nvSpPr>
      <xdr:spPr>
        <a:xfrm>
          <a:off x="3048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138447</xdr:rowOff>
    </xdr:from>
    <xdr:ext cx="762000" cy="259045"/>
    <xdr:sp macro="" textlink="">
      <xdr:nvSpPr>
        <xdr:cNvPr id="74" name="テキスト ボックス 73"/>
        <xdr:cNvSpPr txBox="1"/>
      </xdr:nvSpPr>
      <xdr:spPr>
        <a:xfrm>
          <a:off x="2717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36</xdr:row>
      <xdr:rowOff>165100</xdr:rowOff>
    </xdr:to>
    <xdr:cxnSp macro="">
      <xdr:nvCxnSpPr>
        <xdr:cNvPr id="75" name="直線コネクタ 74"/>
        <xdr:cNvCxnSpPr/>
      </xdr:nvCxnSpPr>
      <xdr:spPr>
        <a:xfrm flipV="1">
          <a:off x="13208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8" name="テキスト ボックス 8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21607</xdr:rowOff>
    </xdr:from>
    <xdr:ext cx="762000" cy="259045"/>
    <xdr:sp macro="" textlink="">
      <xdr:nvSpPr>
        <xdr:cNvPr id="92" name="テキスト ボックス 91"/>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物件費にかかる経常経費は、前年度と比べ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％減となっているが、経常一般財源等が減少したことにより経常収支比率は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％増となっている。今後も内部管理費に係る経費削減に努め、また、業務内容・発注仕様の見直しを図り、物件費の低減に努める。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83566</xdr:rowOff>
    </xdr:from>
    <xdr:to>
      <xdr:col>82</xdr:col>
      <xdr:colOff>107950</xdr:colOff>
      <xdr:row>15</xdr:row>
      <xdr:rowOff>101854</xdr:rowOff>
    </xdr:to>
    <xdr:cxnSp macro="">
      <xdr:nvCxnSpPr>
        <xdr:cNvPr id="125" name="直線コネクタ 124"/>
        <xdr:cNvCxnSpPr/>
      </xdr:nvCxnSpPr>
      <xdr:spPr>
        <a:xfrm>
          <a:off x="15671800" y="26553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19558</xdr:rowOff>
    </xdr:from>
    <xdr:to>
      <xdr:col>78</xdr:col>
      <xdr:colOff>69850</xdr:colOff>
      <xdr:row>15</xdr:row>
      <xdr:rowOff>83566</xdr:rowOff>
    </xdr:to>
    <xdr:cxnSp macro="">
      <xdr:nvCxnSpPr>
        <xdr:cNvPr id="128" name="直線コネクタ 127"/>
        <xdr:cNvCxnSpPr/>
      </xdr:nvCxnSpPr>
      <xdr:spPr>
        <a:xfrm>
          <a:off x="14782800" y="25913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19558</xdr:rowOff>
    </xdr:from>
    <xdr:to>
      <xdr:col>73</xdr:col>
      <xdr:colOff>180975</xdr:colOff>
      <xdr:row>15</xdr:row>
      <xdr:rowOff>129286</xdr:rowOff>
    </xdr:to>
    <xdr:cxnSp macro="">
      <xdr:nvCxnSpPr>
        <xdr:cNvPr id="131" name="直線コネクタ 130"/>
        <xdr:cNvCxnSpPr/>
      </xdr:nvCxnSpPr>
      <xdr:spPr>
        <a:xfrm flipV="1">
          <a:off x="13893800" y="25913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xdr:rowOff>
    </xdr:from>
    <xdr:to>
      <xdr:col>74</xdr:col>
      <xdr:colOff>31750</xdr:colOff>
      <xdr:row>15</xdr:row>
      <xdr:rowOff>106934</xdr:rowOff>
    </xdr:to>
    <xdr:sp macro="" textlink="">
      <xdr:nvSpPr>
        <xdr:cNvPr id="132" name="フローチャート: 判断 131"/>
        <xdr:cNvSpPr/>
      </xdr:nvSpPr>
      <xdr:spPr>
        <a:xfrm>
          <a:off x="14732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91711</xdr:rowOff>
    </xdr:from>
    <xdr:ext cx="762000" cy="259045"/>
    <xdr:sp macro="" textlink="">
      <xdr:nvSpPr>
        <xdr:cNvPr id="133" name="テキスト ボックス 132"/>
        <xdr:cNvSpPr txBox="1"/>
      </xdr:nvSpPr>
      <xdr:spPr>
        <a:xfrm>
          <a:off x="14401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129286</xdr:rowOff>
    </xdr:from>
    <xdr:to>
      <xdr:col>69</xdr:col>
      <xdr:colOff>92075</xdr:colOff>
      <xdr:row>15</xdr:row>
      <xdr:rowOff>147574</xdr:rowOff>
    </xdr:to>
    <xdr:cxnSp macro="">
      <xdr:nvCxnSpPr>
        <xdr:cNvPr id="134" name="直線コネクタ 133"/>
        <xdr:cNvCxnSpPr/>
      </xdr:nvCxnSpPr>
      <xdr:spPr>
        <a:xfrm flipV="1">
          <a:off x="13004800" y="27010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115062</xdr:rowOff>
    </xdr:from>
    <xdr:to>
      <xdr:col>69</xdr:col>
      <xdr:colOff>142875</xdr:colOff>
      <xdr:row>16</xdr:row>
      <xdr:rowOff>45212</xdr:rowOff>
    </xdr:to>
    <xdr:sp macro="" textlink="">
      <xdr:nvSpPr>
        <xdr:cNvPr id="135" name="フローチャート: 判断 134"/>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29989</xdr:rowOff>
    </xdr:from>
    <xdr:ext cx="762000" cy="259045"/>
    <xdr:sp macro="" textlink="">
      <xdr:nvSpPr>
        <xdr:cNvPr id="136" name="テキスト ボックス 135"/>
        <xdr:cNvSpPr txBox="1"/>
      </xdr:nvSpPr>
      <xdr:spPr>
        <a:xfrm>
          <a:off x="13512800" y="2773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87630</xdr:rowOff>
    </xdr:from>
    <xdr:to>
      <xdr:col>65</xdr:col>
      <xdr:colOff>53975</xdr:colOff>
      <xdr:row>16</xdr:row>
      <xdr:rowOff>17780</xdr:rowOff>
    </xdr:to>
    <xdr:sp macro="" textlink="">
      <xdr:nvSpPr>
        <xdr:cNvPr id="137" name="フローチャート: 判断 136"/>
        <xdr:cNvSpPr/>
      </xdr:nvSpPr>
      <xdr:spPr>
        <a:xfrm>
          <a:off x="12954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27957</xdr:rowOff>
    </xdr:from>
    <xdr:ext cx="762000" cy="259045"/>
    <xdr:sp macro="" textlink="">
      <xdr:nvSpPr>
        <xdr:cNvPr id="138" name="テキスト ボックス 137"/>
        <xdr:cNvSpPr txBox="1"/>
      </xdr:nvSpPr>
      <xdr:spPr>
        <a:xfrm>
          <a:off x="12623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51054</xdr:rowOff>
    </xdr:from>
    <xdr:to>
      <xdr:col>82</xdr:col>
      <xdr:colOff>158750</xdr:colOff>
      <xdr:row>15</xdr:row>
      <xdr:rowOff>152654</xdr:rowOff>
    </xdr:to>
    <xdr:sp macro="" textlink="">
      <xdr:nvSpPr>
        <xdr:cNvPr id="144" name="楕円 143"/>
        <xdr:cNvSpPr/>
      </xdr:nvSpPr>
      <xdr:spPr>
        <a:xfrm>
          <a:off x="164592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67581</xdr:rowOff>
    </xdr:from>
    <xdr:ext cx="762000" cy="259045"/>
    <xdr:sp macro="" textlink="">
      <xdr:nvSpPr>
        <xdr:cNvPr id="145" name="物件費該当値テキスト"/>
        <xdr:cNvSpPr txBox="1"/>
      </xdr:nvSpPr>
      <xdr:spPr>
        <a:xfrm>
          <a:off x="16598900" y="246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32766</xdr:rowOff>
    </xdr:from>
    <xdr:to>
      <xdr:col>78</xdr:col>
      <xdr:colOff>120650</xdr:colOff>
      <xdr:row>15</xdr:row>
      <xdr:rowOff>134366</xdr:rowOff>
    </xdr:to>
    <xdr:sp macro="" textlink="">
      <xdr:nvSpPr>
        <xdr:cNvPr id="146" name="楕円 145"/>
        <xdr:cNvSpPr/>
      </xdr:nvSpPr>
      <xdr:spPr>
        <a:xfrm>
          <a:off x="15621000" y="26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144543</xdr:rowOff>
    </xdr:from>
    <xdr:ext cx="736600" cy="259045"/>
    <xdr:sp macro="" textlink="">
      <xdr:nvSpPr>
        <xdr:cNvPr id="147" name="テキスト ボックス 146"/>
        <xdr:cNvSpPr txBox="1"/>
      </xdr:nvSpPr>
      <xdr:spPr>
        <a:xfrm>
          <a:off x="15290800" y="237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140208</xdr:rowOff>
    </xdr:from>
    <xdr:to>
      <xdr:col>74</xdr:col>
      <xdr:colOff>31750</xdr:colOff>
      <xdr:row>15</xdr:row>
      <xdr:rowOff>70358</xdr:rowOff>
    </xdr:to>
    <xdr:sp macro="" textlink="">
      <xdr:nvSpPr>
        <xdr:cNvPr id="148" name="楕円 147"/>
        <xdr:cNvSpPr/>
      </xdr:nvSpPr>
      <xdr:spPr>
        <a:xfrm>
          <a:off x="14732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80535</xdr:rowOff>
    </xdr:from>
    <xdr:ext cx="762000" cy="259045"/>
    <xdr:sp macro="" textlink="">
      <xdr:nvSpPr>
        <xdr:cNvPr id="149" name="テキスト ボックス 148"/>
        <xdr:cNvSpPr txBox="1"/>
      </xdr:nvSpPr>
      <xdr:spPr>
        <a:xfrm>
          <a:off x="14401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78486</xdr:rowOff>
    </xdr:from>
    <xdr:to>
      <xdr:col>69</xdr:col>
      <xdr:colOff>142875</xdr:colOff>
      <xdr:row>16</xdr:row>
      <xdr:rowOff>8636</xdr:rowOff>
    </xdr:to>
    <xdr:sp macro="" textlink="">
      <xdr:nvSpPr>
        <xdr:cNvPr id="150" name="楕円 149"/>
        <xdr:cNvSpPr/>
      </xdr:nvSpPr>
      <xdr:spPr>
        <a:xfrm>
          <a:off x="13843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18813</xdr:rowOff>
    </xdr:from>
    <xdr:ext cx="762000" cy="259045"/>
    <xdr:sp macro="" textlink="">
      <xdr:nvSpPr>
        <xdr:cNvPr id="151" name="テキスト ボックス 150"/>
        <xdr:cNvSpPr txBox="1"/>
      </xdr:nvSpPr>
      <xdr:spPr>
        <a:xfrm>
          <a:off x="13512800" y="241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52" name="楕円 151"/>
        <xdr:cNvSpPr/>
      </xdr:nvSpPr>
      <xdr:spPr>
        <a:xfrm>
          <a:off x="129540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53" name="テキスト ボックス 152"/>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扶助費に係る経常収支比率が類似団体平均値を大きく上回っており、前年度と比較しても</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増となっている。その要因として、障害者自立支援事業給付費、施設型給付費・地域型保育等給付費の増が挙げられる。今後もこの傾向は続くことが想定されるが、制度の適正運用と負担の増大に備える必要があ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153670</xdr:rowOff>
    </xdr:to>
    <xdr:cxnSp macro="">
      <xdr:nvCxnSpPr>
        <xdr:cNvPr id="186" name="直線コネクタ 185"/>
        <xdr:cNvCxnSpPr/>
      </xdr:nvCxnSpPr>
      <xdr:spPr>
        <a:xfrm>
          <a:off x="3987800" y="98044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100330</xdr:rowOff>
    </xdr:to>
    <xdr:cxnSp macro="">
      <xdr:nvCxnSpPr>
        <xdr:cNvPr id="189" name="直線コネクタ 188"/>
        <xdr:cNvCxnSpPr/>
      </xdr:nvCxnSpPr>
      <xdr:spPr>
        <a:xfrm flipV="1">
          <a:off x="3098800" y="98044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100330</xdr:rowOff>
    </xdr:from>
    <xdr:to>
      <xdr:col>15</xdr:col>
      <xdr:colOff>98425</xdr:colOff>
      <xdr:row>58</xdr:row>
      <xdr:rowOff>66040</xdr:rowOff>
    </xdr:to>
    <xdr:cxnSp macro="">
      <xdr:nvCxnSpPr>
        <xdr:cNvPr id="192" name="直線コネクタ 191"/>
        <xdr:cNvCxnSpPr/>
      </xdr:nvCxnSpPr>
      <xdr:spPr>
        <a:xfrm flipV="1">
          <a:off x="2209800" y="98729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167640</xdr:rowOff>
    </xdr:from>
    <xdr:to>
      <xdr:col>15</xdr:col>
      <xdr:colOff>149225</xdr:colOff>
      <xdr:row>55</xdr:row>
      <xdr:rowOff>97790</xdr:rowOff>
    </xdr:to>
    <xdr:sp macro="" textlink="">
      <xdr:nvSpPr>
        <xdr:cNvPr id="193" name="フローチャート: 判断 192"/>
        <xdr:cNvSpPr/>
      </xdr:nvSpPr>
      <xdr:spPr>
        <a:xfrm>
          <a:off x="3048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107967</xdr:rowOff>
    </xdr:from>
    <xdr:ext cx="762000" cy="259045"/>
    <xdr:sp macro="" textlink="">
      <xdr:nvSpPr>
        <xdr:cNvPr id="194" name="テキスト ボックス 193"/>
        <xdr:cNvSpPr txBox="1"/>
      </xdr:nvSpPr>
      <xdr:spPr>
        <a:xfrm>
          <a:off x="2717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35560</xdr:rowOff>
    </xdr:from>
    <xdr:to>
      <xdr:col>11</xdr:col>
      <xdr:colOff>9525</xdr:colOff>
      <xdr:row>58</xdr:row>
      <xdr:rowOff>66040</xdr:rowOff>
    </xdr:to>
    <xdr:cxnSp macro="">
      <xdr:nvCxnSpPr>
        <xdr:cNvPr id="195" name="直線コネクタ 194"/>
        <xdr:cNvCxnSpPr/>
      </xdr:nvCxnSpPr>
      <xdr:spPr>
        <a:xfrm>
          <a:off x="1320800" y="9979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64770</xdr:rowOff>
    </xdr:from>
    <xdr:to>
      <xdr:col>11</xdr:col>
      <xdr:colOff>60325</xdr:colOff>
      <xdr:row>55</xdr:row>
      <xdr:rowOff>166370</xdr:rowOff>
    </xdr:to>
    <xdr:sp macro="" textlink="">
      <xdr:nvSpPr>
        <xdr:cNvPr id="196" name="フローチャート: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5097</xdr:rowOff>
    </xdr:from>
    <xdr:ext cx="762000" cy="259045"/>
    <xdr:sp macro="" textlink="">
      <xdr:nvSpPr>
        <xdr:cNvPr id="197" name="テキスト ボックス 196"/>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26670</xdr:rowOff>
    </xdr:from>
    <xdr:to>
      <xdr:col>6</xdr:col>
      <xdr:colOff>171450</xdr:colOff>
      <xdr:row>55</xdr:row>
      <xdr:rowOff>128270</xdr:rowOff>
    </xdr:to>
    <xdr:sp macro="" textlink="">
      <xdr:nvSpPr>
        <xdr:cNvPr id="198" name="フローチャート: 判断 197"/>
        <xdr:cNvSpPr/>
      </xdr:nvSpPr>
      <xdr:spPr>
        <a:xfrm>
          <a:off x="1270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138447</xdr:rowOff>
    </xdr:from>
    <xdr:ext cx="762000" cy="259045"/>
    <xdr:sp macro="" textlink="">
      <xdr:nvSpPr>
        <xdr:cNvPr id="199" name="テキスト ボックス 198"/>
        <xdr:cNvSpPr txBox="1"/>
      </xdr:nvSpPr>
      <xdr:spPr>
        <a:xfrm>
          <a:off x="939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102870</xdr:rowOff>
    </xdr:from>
    <xdr:to>
      <xdr:col>24</xdr:col>
      <xdr:colOff>76200</xdr:colOff>
      <xdr:row>58</xdr:row>
      <xdr:rowOff>33020</xdr:rowOff>
    </xdr:to>
    <xdr:sp macro="" textlink="">
      <xdr:nvSpPr>
        <xdr:cNvPr id="205" name="楕円 204"/>
        <xdr:cNvSpPr/>
      </xdr:nvSpPr>
      <xdr:spPr>
        <a:xfrm>
          <a:off x="4775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74947</xdr:rowOff>
    </xdr:from>
    <xdr:ext cx="762000" cy="259045"/>
    <xdr:sp macro="" textlink="">
      <xdr:nvSpPr>
        <xdr:cNvPr id="206" name="扶助費該当値テキスト"/>
        <xdr:cNvSpPr txBox="1"/>
      </xdr:nvSpPr>
      <xdr:spPr>
        <a:xfrm>
          <a:off x="49149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7" name="楕円 206"/>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8" name="テキスト ボックス 207"/>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49530</xdr:rowOff>
    </xdr:from>
    <xdr:to>
      <xdr:col>15</xdr:col>
      <xdr:colOff>149225</xdr:colOff>
      <xdr:row>57</xdr:row>
      <xdr:rowOff>151130</xdr:rowOff>
    </xdr:to>
    <xdr:sp macro="" textlink="">
      <xdr:nvSpPr>
        <xdr:cNvPr id="209" name="楕円 208"/>
        <xdr:cNvSpPr/>
      </xdr:nvSpPr>
      <xdr:spPr>
        <a:xfrm>
          <a:off x="3048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135907</xdr:rowOff>
    </xdr:from>
    <xdr:ext cx="762000" cy="259045"/>
    <xdr:sp macro="" textlink="">
      <xdr:nvSpPr>
        <xdr:cNvPr id="210" name="テキスト ボックス 209"/>
        <xdr:cNvSpPr txBox="1"/>
      </xdr:nvSpPr>
      <xdr:spPr>
        <a:xfrm>
          <a:off x="2717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xdr:rowOff>
    </xdr:from>
    <xdr:to>
      <xdr:col>11</xdr:col>
      <xdr:colOff>60325</xdr:colOff>
      <xdr:row>58</xdr:row>
      <xdr:rowOff>116840</xdr:rowOff>
    </xdr:to>
    <xdr:sp macro="" textlink="">
      <xdr:nvSpPr>
        <xdr:cNvPr id="211" name="楕円 210"/>
        <xdr:cNvSpPr/>
      </xdr:nvSpPr>
      <xdr:spPr>
        <a:xfrm>
          <a:off x="2159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101617</xdr:rowOff>
    </xdr:from>
    <xdr:ext cx="762000" cy="259045"/>
    <xdr:sp macro="" textlink="">
      <xdr:nvSpPr>
        <xdr:cNvPr id="212" name="テキスト ボックス 211"/>
        <xdr:cNvSpPr txBox="1"/>
      </xdr:nvSpPr>
      <xdr:spPr>
        <a:xfrm>
          <a:off x="1828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156210</xdr:rowOff>
    </xdr:from>
    <xdr:to>
      <xdr:col>6</xdr:col>
      <xdr:colOff>171450</xdr:colOff>
      <xdr:row>58</xdr:row>
      <xdr:rowOff>86360</xdr:rowOff>
    </xdr:to>
    <xdr:sp macro="" textlink="">
      <xdr:nvSpPr>
        <xdr:cNvPr id="213" name="楕円 212"/>
        <xdr:cNvSpPr/>
      </xdr:nvSpPr>
      <xdr:spPr>
        <a:xfrm>
          <a:off x="1270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71137</xdr:rowOff>
    </xdr:from>
    <xdr:ext cx="762000" cy="259045"/>
    <xdr:sp macro="" textlink="">
      <xdr:nvSpPr>
        <xdr:cNvPr id="214" name="テキスト ボックス 213"/>
        <xdr:cNvSpPr txBox="1"/>
      </xdr:nvSpPr>
      <xdr:spPr>
        <a:xfrm>
          <a:off x="939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その他に係る経常収支比率のうち、維持補修費は前年度比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％増、他会計操出金は前年度比</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％増となっており、全体として対前年度比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％となっている。類似団体、全国市、沖縄県、いずれの平均も下回っている。今後も事業内容を精査し、経費削減に努め、維持補修費や繰出金の増加抑制を図る。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88900</xdr:rowOff>
    </xdr:from>
    <xdr:to>
      <xdr:col>82</xdr:col>
      <xdr:colOff>107950</xdr:colOff>
      <xdr:row>55</xdr:row>
      <xdr:rowOff>82550</xdr:rowOff>
    </xdr:to>
    <xdr:cxnSp macro="">
      <xdr:nvCxnSpPr>
        <xdr:cNvPr id="247" name="直線コネクタ 246"/>
        <xdr:cNvCxnSpPr/>
      </xdr:nvCxnSpPr>
      <xdr:spPr>
        <a:xfrm>
          <a:off x="15671800" y="93472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88900</xdr:rowOff>
    </xdr:from>
    <xdr:to>
      <xdr:col>78</xdr:col>
      <xdr:colOff>69850</xdr:colOff>
      <xdr:row>55</xdr:row>
      <xdr:rowOff>95250</xdr:rowOff>
    </xdr:to>
    <xdr:cxnSp macro="">
      <xdr:nvCxnSpPr>
        <xdr:cNvPr id="250" name="直線コネクタ 249"/>
        <xdr:cNvCxnSpPr/>
      </xdr:nvCxnSpPr>
      <xdr:spPr>
        <a:xfrm flipV="1">
          <a:off x="14782800" y="93472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95250</xdr:rowOff>
    </xdr:from>
    <xdr:to>
      <xdr:col>73</xdr:col>
      <xdr:colOff>180975</xdr:colOff>
      <xdr:row>56</xdr:row>
      <xdr:rowOff>139700</xdr:rowOff>
    </xdr:to>
    <xdr:cxnSp macro="">
      <xdr:nvCxnSpPr>
        <xdr:cNvPr id="253" name="直線コネクタ 252"/>
        <xdr:cNvCxnSpPr/>
      </xdr:nvCxnSpPr>
      <xdr:spPr>
        <a:xfrm flipV="1">
          <a:off x="13893800" y="95250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4" name="フローチャート: 判断 253"/>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73677</xdr:rowOff>
    </xdr:from>
    <xdr:ext cx="762000" cy="259045"/>
    <xdr:sp macro="" textlink="">
      <xdr:nvSpPr>
        <xdr:cNvPr id="255" name="テキスト ボックス 254"/>
        <xdr:cNvSpPr txBox="1"/>
      </xdr:nvSpPr>
      <xdr:spPr>
        <a:xfrm>
          <a:off x="14401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38100</xdr:rowOff>
    </xdr:from>
    <xdr:to>
      <xdr:col>69</xdr:col>
      <xdr:colOff>92075</xdr:colOff>
      <xdr:row>56</xdr:row>
      <xdr:rowOff>139700</xdr:rowOff>
    </xdr:to>
    <xdr:cxnSp macro="">
      <xdr:nvCxnSpPr>
        <xdr:cNvPr id="256" name="直線コネクタ 255"/>
        <xdr:cNvCxnSpPr/>
      </xdr:nvCxnSpPr>
      <xdr:spPr>
        <a:xfrm>
          <a:off x="13004800" y="9639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44450</xdr:rowOff>
    </xdr:from>
    <xdr:to>
      <xdr:col>69</xdr:col>
      <xdr:colOff>142875</xdr:colOff>
      <xdr:row>59</xdr:row>
      <xdr:rowOff>146050</xdr:rowOff>
    </xdr:to>
    <xdr:sp macro="" textlink="">
      <xdr:nvSpPr>
        <xdr:cNvPr id="257" name="フローチャート: 判断 256"/>
        <xdr:cNvSpPr/>
      </xdr:nvSpPr>
      <xdr:spPr>
        <a:xfrm>
          <a:off x="13843000" y="1016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130827</xdr:rowOff>
    </xdr:from>
    <xdr:ext cx="762000" cy="259045"/>
    <xdr:sp macro="" textlink="">
      <xdr:nvSpPr>
        <xdr:cNvPr id="258" name="テキスト ボックス 257"/>
        <xdr:cNvSpPr txBox="1"/>
      </xdr:nvSpPr>
      <xdr:spPr>
        <a:xfrm>
          <a:off x="13512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95250</xdr:rowOff>
    </xdr:from>
    <xdr:to>
      <xdr:col>65</xdr:col>
      <xdr:colOff>53975</xdr:colOff>
      <xdr:row>60</xdr:row>
      <xdr:rowOff>25400</xdr:rowOff>
    </xdr:to>
    <xdr:sp macro="" textlink="">
      <xdr:nvSpPr>
        <xdr:cNvPr id="259" name="フローチャート: 判断 258"/>
        <xdr:cNvSpPr/>
      </xdr:nvSpPr>
      <xdr:spPr>
        <a:xfrm>
          <a:off x="12954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10177</xdr:rowOff>
    </xdr:from>
    <xdr:ext cx="762000" cy="259045"/>
    <xdr:sp macro="" textlink="">
      <xdr:nvSpPr>
        <xdr:cNvPr id="260" name="テキスト ボックス 259"/>
        <xdr:cNvSpPr txBox="1"/>
      </xdr:nvSpPr>
      <xdr:spPr>
        <a:xfrm>
          <a:off x="12623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31750</xdr:rowOff>
    </xdr:from>
    <xdr:to>
      <xdr:col>82</xdr:col>
      <xdr:colOff>158750</xdr:colOff>
      <xdr:row>55</xdr:row>
      <xdr:rowOff>133350</xdr:rowOff>
    </xdr:to>
    <xdr:sp macro="" textlink="">
      <xdr:nvSpPr>
        <xdr:cNvPr id="266" name="楕円 265"/>
        <xdr:cNvSpPr/>
      </xdr:nvSpPr>
      <xdr:spPr>
        <a:xfrm>
          <a:off x="164592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48277</xdr:rowOff>
    </xdr:from>
    <xdr:ext cx="762000" cy="259045"/>
    <xdr:sp macro="" textlink="">
      <xdr:nvSpPr>
        <xdr:cNvPr id="267" name="その他該当値テキスト"/>
        <xdr:cNvSpPr txBox="1"/>
      </xdr:nvSpPr>
      <xdr:spPr>
        <a:xfrm>
          <a:off x="16598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38100</xdr:rowOff>
    </xdr:from>
    <xdr:to>
      <xdr:col>78</xdr:col>
      <xdr:colOff>120650</xdr:colOff>
      <xdr:row>54</xdr:row>
      <xdr:rowOff>139700</xdr:rowOff>
    </xdr:to>
    <xdr:sp macro="" textlink="">
      <xdr:nvSpPr>
        <xdr:cNvPr id="268" name="楕円 267"/>
        <xdr:cNvSpPr/>
      </xdr:nvSpPr>
      <xdr:spPr>
        <a:xfrm>
          <a:off x="15621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149877</xdr:rowOff>
    </xdr:from>
    <xdr:ext cx="736600" cy="259045"/>
    <xdr:sp macro="" textlink="">
      <xdr:nvSpPr>
        <xdr:cNvPr id="269" name="テキスト ボックス 268"/>
        <xdr:cNvSpPr txBox="1"/>
      </xdr:nvSpPr>
      <xdr:spPr>
        <a:xfrm>
          <a:off x="15290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44450</xdr:rowOff>
    </xdr:from>
    <xdr:to>
      <xdr:col>74</xdr:col>
      <xdr:colOff>31750</xdr:colOff>
      <xdr:row>55</xdr:row>
      <xdr:rowOff>146050</xdr:rowOff>
    </xdr:to>
    <xdr:sp macro="" textlink="">
      <xdr:nvSpPr>
        <xdr:cNvPr id="270" name="楕円 269"/>
        <xdr:cNvSpPr/>
      </xdr:nvSpPr>
      <xdr:spPr>
        <a:xfrm>
          <a:off x="14732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156227</xdr:rowOff>
    </xdr:from>
    <xdr:ext cx="762000" cy="259045"/>
    <xdr:sp macro="" textlink="">
      <xdr:nvSpPr>
        <xdr:cNvPr id="271" name="テキスト ボックス 270"/>
        <xdr:cNvSpPr txBox="1"/>
      </xdr:nvSpPr>
      <xdr:spPr>
        <a:xfrm>
          <a:off x="14401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88900</xdr:rowOff>
    </xdr:from>
    <xdr:to>
      <xdr:col>69</xdr:col>
      <xdr:colOff>142875</xdr:colOff>
      <xdr:row>57</xdr:row>
      <xdr:rowOff>19050</xdr:rowOff>
    </xdr:to>
    <xdr:sp macro="" textlink="">
      <xdr:nvSpPr>
        <xdr:cNvPr id="272" name="楕円 271"/>
        <xdr:cNvSpPr/>
      </xdr:nvSpPr>
      <xdr:spPr>
        <a:xfrm>
          <a:off x="13843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29227</xdr:rowOff>
    </xdr:from>
    <xdr:ext cx="762000" cy="259045"/>
    <xdr:sp macro="" textlink="">
      <xdr:nvSpPr>
        <xdr:cNvPr id="273" name="テキスト ボックス 272"/>
        <xdr:cNvSpPr txBox="1"/>
      </xdr:nvSpPr>
      <xdr:spPr>
        <a:xfrm>
          <a:off x="13512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74" name="楕円 273"/>
        <xdr:cNvSpPr/>
      </xdr:nvSpPr>
      <xdr:spPr>
        <a:xfrm>
          <a:off x="12954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99077</xdr:rowOff>
    </xdr:from>
    <xdr:ext cx="762000" cy="259045"/>
    <xdr:sp macro="" textlink="">
      <xdr:nvSpPr>
        <xdr:cNvPr id="275" name="テキスト ボックス 274"/>
        <xdr:cNvSpPr txBox="1"/>
      </xdr:nvSpPr>
      <xdr:spPr>
        <a:xfrm>
          <a:off x="12623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補助費にかかる経常経費は、前年度に比べ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減、経常収支比率は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増となっている。類似団体に比べ高くなっている要因としては、経常経費のうち、</a:t>
          </a:r>
          <a:r>
            <a:rPr kumimoji="1" lang="en-US" altLang="ja-JP" sz="1300">
              <a:latin typeface="ＭＳ Ｐゴシック" panose="020B0600070205080204" pitchFamily="50" charset="-128"/>
              <a:ea typeface="ＭＳ Ｐゴシック" panose="020B0600070205080204" pitchFamily="50" charset="-128"/>
            </a:rPr>
            <a:t>65.0</a:t>
          </a:r>
          <a:r>
            <a:rPr kumimoji="1" lang="ja-JP" altLang="en-US" sz="1300">
              <a:latin typeface="ＭＳ Ｐゴシック" panose="020B0600070205080204" pitchFamily="50" charset="-128"/>
              <a:ea typeface="ＭＳ Ｐゴシック" panose="020B0600070205080204" pitchFamily="50" charset="-128"/>
            </a:rPr>
            <a:t>％を占める北部広域市町村圏事務組合広域振興負担金（公立大学法人分）が考えられる。今後も、各種補助金の必要性、費用対効果などを検証し、整理合理化に努める。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165862</xdr:rowOff>
    </xdr:to>
    <xdr:cxnSp macro="">
      <xdr:nvCxnSpPr>
        <xdr:cNvPr id="305" name="直線コネクタ 304"/>
        <xdr:cNvCxnSpPr/>
      </xdr:nvCxnSpPr>
      <xdr:spPr>
        <a:xfrm>
          <a:off x="15671800" y="64912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147574</xdr:rowOff>
    </xdr:from>
    <xdr:to>
      <xdr:col>78</xdr:col>
      <xdr:colOff>69850</xdr:colOff>
      <xdr:row>38</xdr:row>
      <xdr:rowOff>30988</xdr:rowOff>
    </xdr:to>
    <xdr:cxnSp macro="">
      <xdr:nvCxnSpPr>
        <xdr:cNvPr id="308" name="直線コネクタ 307"/>
        <xdr:cNvCxnSpPr/>
      </xdr:nvCxnSpPr>
      <xdr:spPr>
        <a:xfrm flipV="1">
          <a:off x="14782800" y="649122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38</xdr:row>
      <xdr:rowOff>30988</xdr:rowOff>
    </xdr:to>
    <xdr:cxnSp macro="">
      <xdr:nvCxnSpPr>
        <xdr:cNvPr id="311" name="直線コネクタ 310"/>
        <xdr:cNvCxnSpPr/>
      </xdr:nvCxnSpPr>
      <xdr:spPr>
        <a:xfrm>
          <a:off x="13893800" y="638149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2" name="フローチャート: 判断 311"/>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13" name="テキスト ボックス 312"/>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78994</xdr:rowOff>
    </xdr:to>
    <xdr:cxnSp macro="">
      <xdr:nvCxnSpPr>
        <xdr:cNvPr id="314" name="直線コネクタ 313"/>
        <xdr:cNvCxnSpPr/>
      </xdr:nvCxnSpPr>
      <xdr:spPr>
        <a:xfrm flipV="1">
          <a:off x="13004800" y="63814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5" name="フローチャート: 判断 314"/>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16" name="テキスト ボックス 315"/>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17" name="フローチャート: 判断 316"/>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78249</xdr:rowOff>
    </xdr:from>
    <xdr:ext cx="762000" cy="259045"/>
    <xdr:sp macro="" textlink="">
      <xdr:nvSpPr>
        <xdr:cNvPr id="318" name="テキスト ボックス 317"/>
        <xdr:cNvSpPr txBox="1"/>
      </xdr:nvSpPr>
      <xdr:spPr>
        <a:xfrm>
          <a:off x="12623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115062</xdr:rowOff>
    </xdr:from>
    <xdr:to>
      <xdr:col>82</xdr:col>
      <xdr:colOff>158750</xdr:colOff>
      <xdr:row>38</xdr:row>
      <xdr:rowOff>45212</xdr:rowOff>
    </xdr:to>
    <xdr:sp macro="" textlink="">
      <xdr:nvSpPr>
        <xdr:cNvPr id="324" name="楕円 323"/>
        <xdr:cNvSpPr/>
      </xdr:nvSpPr>
      <xdr:spPr>
        <a:xfrm>
          <a:off x="16459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87139</xdr:rowOff>
    </xdr:from>
    <xdr:ext cx="762000" cy="259045"/>
    <xdr:sp macro="" textlink="">
      <xdr:nvSpPr>
        <xdr:cNvPr id="325" name="補助費等該当値テキスト"/>
        <xdr:cNvSpPr txBox="1"/>
      </xdr:nvSpPr>
      <xdr:spPr>
        <a:xfrm>
          <a:off x="16598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96774</xdr:rowOff>
    </xdr:from>
    <xdr:to>
      <xdr:col>78</xdr:col>
      <xdr:colOff>120650</xdr:colOff>
      <xdr:row>38</xdr:row>
      <xdr:rowOff>26924</xdr:rowOff>
    </xdr:to>
    <xdr:sp macro="" textlink="">
      <xdr:nvSpPr>
        <xdr:cNvPr id="326" name="楕円 325"/>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11701</xdr:rowOff>
    </xdr:from>
    <xdr:ext cx="736600" cy="259045"/>
    <xdr:sp macro="" textlink="">
      <xdr:nvSpPr>
        <xdr:cNvPr id="327" name="テキスト ボックス 326"/>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28" name="楕円 327"/>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29" name="テキスト ボックス 328"/>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158496</xdr:rowOff>
    </xdr:from>
    <xdr:to>
      <xdr:col>69</xdr:col>
      <xdr:colOff>142875</xdr:colOff>
      <xdr:row>37</xdr:row>
      <xdr:rowOff>88646</xdr:rowOff>
    </xdr:to>
    <xdr:sp macro="" textlink="">
      <xdr:nvSpPr>
        <xdr:cNvPr id="330" name="楕円 329"/>
        <xdr:cNvSpPr/>
      </xdr:nvSpPr>
      <xdr:spPr>
        <a:xfrm>
          <a:off x="13843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31" name="テキスト ボックス 330"/>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28194</xdr:rowOff>
    </xdr:from>
    <xdr:to>
      <xdr:col>65</xdr:col>
      <xdr:colOff>53975</xdr:colOff>
      <xdr:row>37</xdr:row>
      <xdr:rowOff>129794</xdr:rowOff>
    </xdr:to>
    <xdr:sp macro="" textlink="">
      <xdr:nvSpPr>
        <xdr:cNvPr id="332" name="楕円 331"/>
        <xdr:cNvSpPr/>
      </xdr:nvSpPr>
      <xdr:spPr>
        <a:xfrm>
          <a:off x="12954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114571</xdr:rowOff>
    </xdr:from>
    <xdr:ext cx="762000" cy="259045"/>
    <xdr:sp macro="" textlink="">
      <xdr:nvSpPr>
        <xdr:cNvPr id="333" name="テキスト ボックス 332"/>
        <xdr:cNvSpPr txBox="1"/>
      </xdr:nvSpPr>
      <xdr:spPr>
        <a:xfrm>
          <a:off x="12623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公債費に係る経常経費は、臨時財政対策債（</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同意債）などの償還開始により、前年度に比べ</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％増となっており、分母である経常一般財源等が前年度に比べ</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減となっていることから公債費に係る経常経費比率は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となっている。今後はこれまでに発行した臨時財政対策債や一般補助施設に係る地方債の償還が始まることから、公債費の増加が見込まれる。市債の新規発行にあたっては、事業の重要性や緊急性等を十分に検討し、適切な市債運用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76708</xdr:rowOff>
    </xdr:to>
    <xdr:cxnSp macro="">
      <xdr:nvCxnSpPr>
        <xdr:cNvPr id="363" name="直線コネクタ 362"/>
        <xdr:cNvCxnSpPr/>
      </xdr:nvCxnSpPr>
      <xdr:spPr>
        <a:xfrm>
          <a:off x="3987800" y="130794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76708</xdr:rowOff>
    </xdr:to>
    <xdr:cxnSp macro="">
      <xdr:nvCxnSpPr>
        <xdr:cNvPr id="366" name="直線コネクタ 365"/>
        <xdr:cNvCxnSpPr/>
      </xdr:nvCxnSpPr>
      <xdr:spPr>
        <a:xfrm flipV="1">
          <a:off x="3098800" y="130794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85852</xdr:rowOff>
    </xdr:to>
    <xdr:cxnSp macro="">
      <xdr:nvCxnSpPr>
        <xdr:cNvPr id="369" name="直線コネクタ 368"/>
        <xdr:cNvCxnSpPr/>
      </xdr:nvCxnSpPr>
      <xdr:spPr>
        <a:xfrm flipV="1">
          <a:off x="2209800" y="131069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165354</xdr:rowOff>
    </xdr:from>
    <xdr:to>
      <xdr:col>15</xdr:col>
      <xdr:colOff>149225</xdr:colOff>
      <xdr:row>78</xdr:row>
      <xdr:rowOff>95504</xdr:rowOff>
    </xdr:to>
    <xdr:sp macro="" textlink="">
      <xdr:nvSpPr>
        <xdr:cNvPr id="370" name="フローチャート: 判断 369"/>
        <xdr:cNvSpPr/>
      </xdr:nvSpPr>
      <xdr:spPr>
        <a:xfrm>
          <a:off x="3048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80281</xdr:rowOff>
    </xdr:from>
    <xdr:ext cx="762000" cy="259045"/>
    <xdr:sp macro="" textlink="">
      <xdr:nvSpPr>
        <xdr:cNvPr id="371" name="テキスト ボックス 370"/>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85852</xdr:rowOff>
    </xdr:from>
    <xdr:to>
      <xdr:col>11</xdr:col>
      <xdr:colOff>9525</xdr:colOff>
      <xdr:row>76</xdr:row>
      <xdr:rowOff>90424</xdr:rowOff>
    </xdr:to>
    <xdr:cxnSp macro="">
      <xdr:nvCxnSpPr>
        <xdr:cNvPr id="372" name="直線コネクタ 371"/>
        <xdr:cNvCxnSpPr/>
      </xdr:nvCxnSpPr>
      <xdr:spPr>
        <a:xfrm flipV="1">
          <a:off x="1320800" y="13116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165354</xdr:rowOff>
    </xdr:from>
    <xdr:to>
      <xdr:col>11</xdr:col>
      <xdr:colOff>60325</xdr:colOff>
      <xdr:row>78</xdr:row>
      <xdr:rowOff>95504</xdr:rowOff>
    </xdr:to>
    <xdr:sp macro="" textlink="">
      <xdr:nvSpPr>
        <xdr:cNvPr id="373" name="フローチャート: 判断 372"/>
        <xdr:cNvSpPr/>
      </xdr:nvSpPr>
      <xdr:spPr>
        <a:xfrm>
          <a:off x="2159000" y="13367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74" name="テキスト ボックス 373"/>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75" name="フローチャート: 判断 374"/>
        <xdr:cNvSpPr/>
      </xdr:nvSpPr>
      <xdr:spPr>
        <a:xfrm>
          <a:off x="1270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76" name="テキスト ボックス 375"/>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25908</xdr:rowOff>
    </xdr:from>
    <xdr:to>
      <xdr:col>24</xdr:col>
      <xdr:colOff>76200</xdr:colOff>
      <xdr:row>76</xdr:row>
      <xdr:rowOff>127508</xdr:rowOff>
    </xdr:to>
    <xdr:sp macro="" textlink="">
      <xdr:nvSpPr>
        <xdr:cNvPr id="382" name="楕円 381"/>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42435</xdr:rowOff>
    </xdr:from>
    <xdr:ext cx="762000" cy="259045"/>
    <xdr:sp macro="" textlink="">
      <xdr:nvSpPr>
        <xdr:cNvPr id="383"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4" name="楕円 383"/>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5" name="テキスト ボックス 384"/>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25908</xdr:rowOff>
    </xdr:from>
    <xdr:to>
      <xdr:col>15</xdr:col>
      <xdr:colOff>149225</xdr:colOff>
      <xdr:row>76</xdr:row>
      <xdr:rowOff>127508</xdr:rowOff>
    </xdr:to>
    <xdr:sp macro="" textlink="">
      <xdr:nvSpPr>
        <xdr:cNvPr id="386" name="楕円 385"/>
        <xdr:cNvSpPr/>
      </xdr:nvSpPr>
      <xdr:spPr>
        <a:xfrm>
          <a:off x="3048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137685</xdr:rowOff>
    </xdr:from>
    <xdr:ext cx="762000" cy="259045"/>
    <xdr:sp macro="" textlink="">
      <xdr:nvSpPr>
        <xdr:cNvPr id="387" name="テキスト ボックス 386"/>
        <xdr:cNvSpPr txBox="1"/>
      </xdr:nvSpPr>
      <xdr:spPr>
        <a:xfrm>
          <a:off x="2717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35052</xdr:rowOff>
    </xdr:from>
    <xdr:to>
      <xdr:col>11</xdr:col>
      <xdr:colOff>60325</xdr:colOff>
      <xdr:row>76</xdr:row>
      <xdr:rowOff>136652</xdr:rowOff>
    </xdr:to>
    <xdr:sp macro="" textlink="">
      <xdr:nvSpPr>
        <xdr:cNvPr id="388" name="楕円 387"/>
        <xdr:cNvSpPr/>
      </xdr:nvSpPr>
      <xdr:spPr>
        <a:xfrm>
          <a:off x="2159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146829</xdr:rowOff>
    </xdr:from>
    <xdr:ext cx="762000" cy="259045"/>
    <xdr:sp macro="" textlink="">
      <xdr:nvSpPr>
        <xdr:cNvPr id="389" name="テキスト ボックス 388"/>
        <xdr:cNvSpPr txBox="1"/>
      </xdr:nvSpPr>
      <xdr:spPr>
        <a:xfrm>
          <a:off x="1828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39624</xdr:rowOff>
    </xdr:from>
    <xdr:to>
      <xdr:col>6</xdr:col>
      <xdr:colOff>171450</xdr:colOff>
      <xdr:row>76</xdr:row>
      <xdr:rowOff>141224</xdr:rowOff>
    </xdr:to>
    <xdr:sp macro="" textlink="">
      <xdr:nvSpPr>
        <xdr:cNvPr id="390" name="楕円 389"/>
        <xdr:cNvSpPr/>
      </xdr:nvSpPr>
      <xdr:spPr>
        <a:xfrm>
          <a:off x="1270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151401</xdr:rowOff>
    </xdr:from>
    <xdr:ext cx="762000" cy="259045"/>
    <xdr:sp macro="" textlink="">
      <xdr:nvSpPr>
        <xdr:cNvPr id="391" name="テキスト ボックス 390"/>
        <xdr:cNvSpPr txBox="1"/>
      </xdr:nvSpPr>
      <xdr:spPr>
        <a:xfrm>
          <a:off x="939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公債費以外に係る経常収支比率は、直近５か年度を通して、類似団体平均値を上回る水準で推移している。また、前年度比</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増となっており、要因としては、扶助費の増などが挙げられる。各経常経費について、引き続き必要性及び効果を十分に検討し、削減に努めるとともに、産業支援・就労支援・企業誘致などの経済・産業振興の施策取組や税徴収業務の強化に取り組み、自主財源の確保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121286</xdr:rowOff>
    </xdr:from>
    <xdr:to>
      <xdr:col>82</xdr:col>
      <xdr:colOff>107950</xdr:colOff>
      <xdr:row>78</xdr:row>
      <xdr:rowOff>58420</xdr:rowOff>
    </xdr:to>
    <xdr:cxnSp macro="">
      <xdr:nvCxnSpPr>
        <xdr:cNvPr id="420" name="直線コネクタ 419"/>
        <xdr:cNvCxnSpPr/>
      </xdr:nvCxnSpPr>
      <xdr:spPr>
        <a:xfrm>
          <a:off x="15671800" y="13151486"/>
          <a:ext cx="838200" cy="28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81297</xdr:rowOff>
    </xdr:from>
    <xdr:ext cx="762000" cy="259045"/>
    <xdr:sp macro="" textlink="">
      <xdr:nvSpPr>
        <xdr:cNvPr id="421" name="公債費以外平均値テキスト"/>
        <xdr:cNvSpPr txBox="1"/>
      </xdr:nvSpPr>
      <xdr:spPr>
        <a:xfrm>
          <a:off x="16598900" y="12940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121286</xdr:rowOff>
    </xdr:from>
    <xdr:to>
      <xdr:col>78</xdr:col>
      <xdr:colOff>69850</xdr:colOff>
      <xdr:row>77</xdr:row>
      <xdr:rowOff>144145</xdr:rowOff>
    </xdr:to>
    <xdr:cxnSp macro="">
      <xdr:nvCxnSpPr>
        <xdr:cNvPr id="423" name="直線コネクタ 422"/>
        <xdr:cNvCxnSpPr/>
      </xdr:nvCxnSpPr>
      <xdr:spPr>
        <a:xfrm flipV="1">
          <a:off x="14782800" y="13151486"/>
          <a:ext cx="8890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127000</xdr:rowOff>
    </xdr:from>
    <xdr:to>
      <xdr:col>73</xdr:col>
      <xdr:colOff>180975</xdr:colOff>
      <xdr:row>77</xdr:row>
      <xdr:rowOff>144145</xdr:rowOff>
    </xdr:to>
    <xdr:cxnSp macro="">
      <xdr:nvCxnSpPr>
        <xdr:cNvPr id="426" name="直線コネクタ 425"/>
        <xdr:cNvCxnSpPr/>
      </xdr:nvCxnSpPr>
      <xdr:spPr>
        <a:xfrm>
          <a:off x="13893800" y="133286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13335</xdr:rowOff>
    </xdr:from>
    <xdr:to>
      <xdr:col>74</xdr:col>
      <xdr:colOff>31750</xdr:colOff>
      <xdr:row>75</xdr:row>
      <xdr:rowOff>114935</xdr:rowOff>
    </xdr:to>
    <xdr:sp macro="" textlink="">
      <xdr:nvSpPr>
        <xdr:cNvPr id="427" name="フローチャート: 判断 426"/>
        <xdr:cNvSpPr/>
      </xdr:nvSpPr>
      <xdr:spPr>
        <a:xfrm>
          <a:off x="14732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125112</xdr:rowOff>
    </xdr:from>
    <xdr:ext cx="762000" cy="259045"/>
    <xdr:sp macro="" textlink="">
      <xdr:nvSpPr>
        <xdr:cNvPr id="428" name="テキスト ボックス 427"/>
        <xdr:cNvSpPr txBox="1"/>
      </xdr:nvSpPr>
      <xdr:spPr>
        <a:xfrm>
          <a:off x="14401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127000</xdr:rowOff>
    </xdr:from>
    <xdr:to>
      <xdr:col>69</xdr:col>
      <xdr:colOff>92075</xdr:colOff>
      <xdr:row>77</xdr:row>
      <xdr:rowOff>127000</xdr:rowOff>
    </xdr:to>
    <xdr:cxnSp macro="">
      <xdr:nvCxnSpPr>
        <xdr:cNvPr id="429" name="直線コネクタ 428"/>
        <xdr:cNvCxnSpPr/>
      </xdr:nvCxnSpPr>
      <xdr:spPr>
        <a:xfrm>
          <a:off x="13004800" y="13328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53340</xdr:rowOff>
    </xdr:from>
    <xdr:to>
      <xdr:col>69</xdr:col>
      <xdr:colOff>142875</xdr:colOff>
      <xdr:row>75</xdr:row>
      <xdr:rowOff>154939</xdr:rowOff>
    </xdr:to>
    <xdr:sp macro="" textlink="">
      <xdr:nvSpPr>
        <xdr:cNvPr id="430" name="フローチャート: 判断 429"/>
        <xdr:cNvSpPr/>
      </xdr:nvSpPr>
      <xdr:spPr>
        <a:xfrm>
          <a:off x="13843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165117</xdr:rowOff>
    </xdr:from>
    <xdr:ext cx="762000" cy="259045"/>
    <xdr:sp macro="" textlink="">
      <xdr:nvSpPr>
        <xdr:cNvPr id="431" name="テキスト ボックス 430"/>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xdr:rowOff>
    </xdr:from>
    <xdr:to>
      <xdr:col>65</xdr:col>
      <xdr:colOff>53975</xdr:colOff>
      <xdr:row>75</xdr:row>
      <xdr:rowOff>114935</xdr:rowOff>
    </xdr:to>
    <xdr:sp macro="" textlink="">
      <xdr:nvSpPr>
        <xdr:cNvPr id="432" name="フローチャート: 判断 431"/>
        <xdr:cNvSpPr/>
      </xdr:nvSpPr>
      <xdr:spPr>
        <a:xfrm>
          <a:off x="12954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125112</xdr:rowOff>
    </xdr:from>
    <xdr:ext cx="762000" cy="259045"/>
    <xdr:sp macro="" textlink="">
      <xdr:nvSpPr>
        <xdr:cNvPr id="433" name="テキスト ボックス 432"/>
        <xdr:cNvSpPr txBox="1"/>
      </xdr:nvSpPr>
      <xdr:spPr>
        <a:xfrm>
          <a:off x="12623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39" name="楕円 438"/>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151147</xdr:rowOff>
    </xdr:from>
    <xdr:ext cx="762000" cy="259045"/>
    <xdr:sp macro="" textlink="">
      <xdr:nvSpPr>
        <xdr:cNvPr id="440"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70486</xdr:rowOff>
    </xdr:from>
    <xdr:to>
      <xdr:col>78</xdr:col>
      <xdr:colOff>120650</xdr:colOff>
      <xdr:row>77</xdr:row>
      <xdr:rowOff>636</xdr:rowOff>
    </xdr:to>
    <xdr:sp macro="" textlink="">
      <xdr:nvSpPr>
        <xdr:cNvPr id="441" name="楕円 440"/>
        <xdr:cNvSpPr/>
      </xdr:nvSpPr>
      <xdr:spPr>
        <a:xfrm>
          <a:off x="15621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156863</xdr:rowOff>
    </xdr:from>
    <xdr:ext cx="736600" cy="259045"/>
    <xdr:sp macro="" textlink="">
      <xdr:nvSpPr>
        <xdr:cNvPr id="442" name="テキスト ボックス 441"/>
        <xdr:cNvSpPr txBox="1"/>
      </xdr:nvSpPr>
      <xdr:spPr>
        <a:xfrm>
          <a:off x="15290800" y="1318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93345</xdr:rowOff>
    </xdr:from>
    <xdr:to>
      <xdr:col>74</xdr:col>
      <xdr:colOff>31750</xdr:colOff>
      <xdr:row>78</xdr:row>
      <xdr:rowOff>23495</xdr:rowOff>
    </xdr:to>
    <xdr:sp macro="" textlink="">
      <xdr:nvSpPr>
        <xdr:cNvPr id="443" name="楕円 442"/>
        <xdr:cNvSpPr/>
      </xdr:nvSpPr>
      <xdr:spPr>
        <a:xfrm>
          <a:off x="14732000" y="1329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8272</xdr:rowOff>
    </xdr:from>
    <xdr:ext cx="762000" cy="259045"/>
    <xdr:sp macro="" textlink="">
      <xdr:nvSpPr>
        <xdr:cNvPr id="444" name="テキスト ボックス 443"/>
        <xdr:cNvSpPr txBox="1"/>
      </xdr:nvSpPr>
      <xdr:spPr>
        <a:xfrm>
          <a:off x="14401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76200</xdr:rowOff>
    </xdr:from>
    <xdr:to>
      <xdr:col>69</xdr:col>
      <xdr:colOff>142875</xdr:colOff>
      <xdr:row>78</xdr:row>
      <xdr:rowOff>6350</xdr:rowOff>
    </xdr:to>
    <xdr:sp macro="" textlink="">
      <xdr:nvSpPr>
        <xdr:cNvPr id="445" name="楕円 444"/>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162577</xdr:rowOff>
    </xdr:from>
    <xdr:ext cx="762000" cy="259045"/>
    <xdr:sp macro="" textlink="">
      <xdr:nvSpPr>
        <xdr:cNvPr id="446" name="テキスト ボックス 445"/>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76200</xdr:rowOff>
    </xdr:from>
    <xdr:to>
      <xdr:col>65</xdr:col>
      <xdr:colOff>53975</xdr:colOff>
      <xdr:row>78</xdr:row>
      <xdr:rowOff>6350</xdr:rowOff>
    </xdr:to>
    <xdr:sp macro="" textlink="">
      <xdr:nvSpPr>
        <xdr:cNvPr id="447" name="楕円 446"/>
        <xdr:cNvSpPr/>
      </xdr:nvSpPr>
      <xdr:spPr>
        <a:xfrm>
          <a:off x="12954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162577</xdr:rowOff>
    </xdr:from>
    <xdr:ext cx="762000" cy="259045"/>
    <xdr:sp macro="" textlink="">
      <xdr:nvSpPr>
        <xdr:cNvPr id="448" name="テキスト ボックス 447"/>
        <xdr:cNvSpPr txBox="1"/>
      </xdr:nvSpPr>
      <xdr:spPr>
        <a:xfrm>
          <a:off x="12623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130577</xdr:rowOff>
    </xdr:from>
    <xdr:to>
      <xdr:col>29</xdr:col>
      <xdr:colOff>127000</xdr:colOff>
      <xdr:row>17</xdr:row>
      <xdr:rowOff>21563</xdr:rowOff>
    </xdr:to>
    <xdr:cxnSp macro="">
      <xdr:nvCxnSpPr>
        <xdr:cNvPr id="54" name="直線コネクタ 53"/>
        <xdr:cNvCxnSpPr/>
      </xdr:nvCxnSpPr>
      <xdr:spPr bwMode="auto">
        <a:xfrm flipV="1">
          <a:off x="5003800" y="2921402"/>
          <a:ext cx="647700" cy="62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141765</xdr:rowOff>
    </xdr:from>
    <xdr:ext cx="762000" cy="259045"/>
    <xdr:sp macro="" textlink="">
      <xdr:nvSpPr>
        <xdr:cNvPr id="55" name="人口1人当たり決算額の推移平均値テキスト130"/>
        <xdr:cNvSpPr txBox="1"/>
      </xdr:nvSpPr>
      <xdr:spPr>
        <a:xfrm>
          <a:off x="5740400" y="3104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21563</xdr:rowOff>
    </xdr:from>
    <xdr:to>
      <xdr:col>26</xdr:col>
      <xdr:colOff>50800</xdr:colOff>
      <xdr:row>17</xdr:row>
      <xdr:rowOff>61968</xdr:rowOff>
    </xdr:to>
    <xdr:cxnSp macro="">
      <xdr:nvCxnSpPr>
        <xdr:cNvPr id="57" name="直線コネクタ 56"/>
        <xdr:cNvCxnSpPr/>
      </xdr:nvCxnSpPr>
      <xdr:spPr bwMode="auto">
        <a:xfrm flipV="1">
          <a:off x="4305300" y="2983838"/>
          <a:ext cx="698500" cy="40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61968</xdr:rowOff>
    </xdr:from>
    <xdr:to>
      <xdr:col>22</xdr:col>
      <xdr:colOff>114300</xdr:colOff>
      <xdr:row>17</xdr:row>
      <xdr:rowOff>138492</xdr:rowOff>
    </xdr:to>
    <xdr:cxnSp macro="">
      <xdr:nvCxnSpPr>
        <xdr:cNvPr id="60" name="直線コネクタ 59"/>
        <xdr:cNvCxnSpPr/>
      </xdr:nvCxnSpPr>
      <xdr:spPr bwMode="auto">
        <a:xfrm flipV="1">
          <a:off x="3606800" y="3024243"/>
          <a:ext cx="698500" cy="76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147299</xdr:rowOff>
    </xdr:from>
    <xdr:to>
      <xdr:col>22</xdr:col>
      <xdr:colOff>165100</xdr:colOff>
      <xdr:row>17</xdr:row>
      <xdr:rowOff>77449</xdr:rowOff>
    </xdr:to>
    <xdr:sp macro="" textlink="">
      <xdr:nvSpPr>
        <xdr:cNvPr id="61" name="フローチャート: 判断 60"/>
        <xdr:cNvSpPr/>
      </xdr:nvSpPr>
      <xdr:spPr bwMode="auto">
        <a:xfrm>
          <a:off x="42545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87626</xdr:rowOff>
    </xdr:from>
    <xdr:ext cx="762000" cy="259045"/>
    <xdr:sp macro="" textlink="">
      <xdr:nvSpPr>
        <xdr:cNvPr id="62" name="テキスト ボックス 61"/>
        <xdr:cNvSpPr txBox="1"/>
      </xdr:nvSpPr>
      <xdr:spPr>
        <a:xfrm>
          <a:off x="3924300" y="2707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138492</xdr:rowOff>
    </xdr:from>
    <xdr:to>
      <xdr:col>18</xdr:col>
      <xdr:colOff>177800</xdr:colOff>
      <xdr:row>17</xdr:row>
      <xdr:rowOff>155623</xdr:rowOff>
    </xdr:to>
    <xdr:cxnSp macro="">
      <xdr:nvCxnSpPr>
        <xdr:cNvPr id="63" name="直線コネクタ 62"/>
        <xdr:cNvCxnSpPr/>
      </xdr:nvCxnSpPr>
      <xdr:spPr bwMode="auto">
        <a:xfrm flipV="1">
          <a:off x="2908300" y="3100767"/>
          <a:ext cx="698500" cy="17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9725</xdr:rowOff>
    </xdr:from>
    <xdr:to>
      <xdr:col>19</xdr:col>
      <xdr:colOff>38100</xdr:colOff>
      <xdr:row>17</xdr:row>
      <xdr:rowOff>111325</xdr:rowOff>
    </xdr:to>
    <xdr:sp macro="" textlink="">
      <xdr:nvSpPr>
        <xdr:cNvPr id="64" name="フローチャート: 判断 63"/>
        <xdr:cNvSpPr/>
      </xdr:nvSpPr>
      <xdr:spPr bwMode="auto">
        <a:xfrm>
          <a:off x="35560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121502</xdr:rowOff>
    </xdr:from>
    <xdr:ext cx="762000" cy="259045"/>
    <xdr:sp macro="" textlink="">
      <xdr:nvSpPr>
        <xdr:cNvPr id="65" name="テキスト ボックス 64"/>
        <xdr:cNvSpPr txBox="1"/>
      </xdr:nvSpPr>
      <xdr:spPr>
        <a:xfrm>
          <a:off x="32258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25956</xdr:rowOff>
    </xdr:from>
    <xdr:to>
      <xdr:col>15</xdr:col>
      <xdr:colOff>101600</xdr:colOff>
      <xdr:row>17</xdr:row>
      <xdr:rowOff>127556</xdr:rowOff>
    </xdr:to>
    <xdr:sp macro="" textlink="">
      <xdr:nvSpPr>
        <xdr:cNvPr id="66" name="フローチャート: 判断 65"/>
        <xdr:cNvSpPr/>
      </xdr:nvSpPr>
      <xdr:spPr bwMode="auto">
        <a:xfrm>
          <a:off x="28575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137733</xdr:rowOff>
    </xdr:from>
    <xdr:ext cx="762000" cy="259045"/>
    <xdr:sp macro="" textlink="">
      <xdr:nvSpPr>
        <xdr:cNvPr id="67" name="テキスト ボックス 66"/>
        <xdr:cNvSpPr txBox="1"/>
      </xdr:nvSpPr>
      <xdr:spPr>
        <a:xfrm>
          <a:off x="25273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79777</xdr:rowOff>
    </xdr:from>
    <xdr:to>
      <xdr:col>29</xdr:col>
      <xdr:colOff>177800</xdr:colOff>
      <xdr:row>17</xdr:row>
      <xdr:rowOff>9927</xdr:rowOff>
    </xdr:to>
    <xdr:sp macro="" textlink="">
      <xdr:nvSpPr>
        <xdr:cNvPr id="73" name="楕円 72"/>
        <xdr:cNvSpPr/>
      </xdr:nvSpPr>
      <xdr:spPr bwMode="auto">
        <a:xfrm>
          <a:off x="5600700" y="2870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96304</xdr:rowOff>
    </xdr:from>
    <xdr:ext cx="762000" cy="259045"/>
    <xdr:sp macro="" textlink="">
      <xdr:nvSpPr>
        <xdr:cNvPr id="74" name="人口1人当たり決算額の推移該当値テキスト130"/>
        <xdr:cNvSpPr txBox="1"/>
      </xdr:nvSpPr>
      <xdr:spPr>
        <a:xfrm>
          <a:off x="5740400" y="271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142213</xdr:rowOff>
    </xdr:from>
    <xdr:to>
      <xdr:col>26</xdr:col>
      <xdr:colOff>101600</xdr:colOff>
      <xdr:row>17</xdr:row>
      <xdr:rowOff>72363</xdr:rowOff>
    </xdr:to>
    <xdr:sp macro="" textlink="">
      <xdr:nvSpPr>
        <xdr:cNvPr id="75" name="楕円 74"/>
        <xdr:cNvSpPr/>
      </xdr:nvSpPr>
      <xdr:spPr bwMode="auto">
        <a:xfrm>
          <a:off x="4953000" y="2933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82540</xdr:rowOff>
    </xdr:from>
    <xdr:ext cx="736600" cy="259045"/>
    <xdr:sp macro="" textlink="">
      <xdr:nvSpPr>
        <xdr:cNvPr id="76" name="テキスト ボックス 75"/>
        <xdr:cNvSpPr txBox="1"/>
      </xdr:nvSpPr>
      <xdr:spPr>
        <a:xfrm>
          <a:off x="4622800" y="2701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11168</xdr:rowOff>
    </xdr:from>
    <xdr:to>
      <xdr:col>22</xdr:col>
      <xdr:colOff>165100</xdr:colOff>
      <xdr:row>17</xdr:row>
      <xdr:rowOff>112768</xdr:rowOff>
    </xdr:to>
    <xdr:sp macro="" textlink="">
      <xdr:nvSpPr>
        <xdr:cNvPr id="77" name="楕円 76"/>
        <xdr:cNvSpPr/>
      </xdr:nvSpPr>
      <xdr:spPr bwMode="auto">
        <a:xfrm>
          <a:off x="4254500" y="297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97545</xdr:rowOff>
    </xdr:from>
    <xdr:ext cx="762000" cy="259045"/>
    <xdr:sp macro="" textlink="">
      <xdr:nvSpPr>
        <xdr:cNvPr id="78" name="テキスト ボックス 77"/>
        <xdr:cNvSpPr txBox="1"/>
      </xdr:nvSpPr>
      <xdr:spPr>
        <a:xfrm>
          <a:off x="3924300" y="305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87692</xdr:rowOff>
    </xdr:from>
    <xdr:to>
      <xdr:col>19</xdr:col>
      <xdr:colOff>38100</xdr:colOff>
      <xdr:row>18</xdr:row>
      <xdr:rowOff>17842</xdr:rowOff>
    </xdr:to>
    <xdr:sp macro="" textlink="">
      <xdr:nvSpPr>
        <xdr:cNvPr id="79" name="楕円 78"/>
        <xdr:cNvSpPr/>
      </xdr:nvSpPr>
      <xdr:spPr bwMode="auto">
        <a:xfrm>
          <a:off x="3556000" y="3049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2619</xdr:rowOff>
    </xdr:from>
    <xdr:ext cx="762000" cy="259045"/>
    <xdr:sp macro="" textlink="">
      <xdr:nvSpPr>
        <xdr:cNvPr id="80" name="テキスト ボックス 79"/>
        <xdr:cNvSpPr txBox="1"/>
      </xdr:nvSpPr>
      <xdr:spPr>
        <a:xfrm>
          <a:off x="3225800" y="313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104823</xdr:rowOff>
    </xdr:from>
    <xdr:to>
      <xdr:col>15</xdr:col>
      <xdr:colOff>101600</xdr:colOff>
      <xdr:row>18</xdr:row>
      <xdr:rowOff>34973</xdr:rowOff>
    </xdr:to>
    <xdr:sp macro="" textlink="">
      <xdr:nvSpPr>
        <xdr:cNvPr id="81" name="楕円 80"/>
        <xdr:cNvSpPr/>
      </xdr:nvSpPr>
      <xdr:spPr bwMode="auto">
        <a:xfrm>
          <a:off x="2857500" y="3067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19750</xdr:rowOff>
    </xdr:from>
    <xdr:ext cx="762000" cy="259045"/>
    <xdr:sp macro="" textlink="">
      <xdr:nvSpPr>
        <xdr:cNvPr id="82" name="テキスト ボックス 81"/>
        <xdr:cNvSpPr txBox="1"/>
      </xdr:nvSpPr>
      <xdr:spPr>
        <a:xfrm>
          <a:off x="2527300" y="315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135785</xdr:rowOff>
    </xdr:from>
    <xdr:to>
      <xdr:col>29</xdr:col>
      <xdr:colOff>127000</xdr:colOff>
      <xdr:row>35</xdr:row>
      <xdr:rowOff>169291</xdr:rowOff>
    </xdr:to>
    <xdr:cxnSp macro="">
      <xdr:nvCxnSpPr>
        <xdr:cNvPr id="117" name="直線コネクタ 116"/>
        <xdr:cNvCxnSpPr/>
      </xdr:nvCxnSpPr>
      <xdr:spPr bwMode="auto">
        <a:xfrm flipV="1">
          <a:off x="5003800" y="6746135"/>
          <a:ext cx="647700" cy="33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191936</xdr:rowOff>
    </xdr:from>
    <xdr:ext cx="762000" cy="259045"/>
    <xdr:sp macro="" textlink="">
      <xdr:nvSpPr>
        <xdr:cNvPr id="118" name="人口1人当たり決算額の推移平均値テキスト445"/>
        <xdr:cNvSpPr txBox="1"/>
      </xdr:nvSpPr>
      <xdr:spPr>
        <a:xfrm>
          <a:off x="5740400" y="6802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169291</xdr:rowOff>
    </xdr:from>
    <xdr:to>
      <xdr:col>26</xdr:col>
      <xdr:colOff>50800</xdr:colOff>
      <xdr:row>35</xdr:row>
      <xdr:rowOff>197213</xdr:rowOff>
    </xdr:to>
    <xdr:cxnSp macro="">
      <xdr:nvCxnSpPr>
        <xdr:cNvPr id="120" name="直線コネクタ 119"/>
        <xdr:cNvCxnSpPr/>
      </xdr:nvCxnSpPr>
      <xdr:spPr bwMode="auto">
        <a:xfrm flipV="1">
          <a:off x="4305300" y="6779641"/>
          <a:ext cx="698500" cy="27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320377</xdr:rowOff>
    </xdr:from>
    <xdr:ext cx="736600" cy="259045"/>
    <xdr:sp macro="" textlink="">
      <xdr:nvSpPr>
        <xdr:cNvPr id="122" name="テキスト ボックス 121"/>
        <xdr:cNvSpPr txBox="1"/>
      </xdr:nvSpPr>
      <xdr:spPr>
        <a:xfrm>
          <a:off x="4622800" y="6930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197213</xdr:rowOff>
    </xdr:from>
    <xdr:to>
      <xdr:col>22</xdr:col>
      <xdr:colOff>114300</xdr:colOff>
      <xdr:row>35</xdr:row>
      <xdr:rowOff>249269</xdr:rowOff>
    </xdr:to>
    <xdr:cxnSp macro="">
      <xdr:nvCxnSpPr>
        <xdr:cNvPr id="123" name="直線コネクタ 122"/>
        <xdr:cNvCxnSpPr/>
      </xdr:nvCxnSpPr>
      <xdr:spPr bwMode="auto">
        <a:xfrm flipV="1">
          <a:off x="3606800" y="6807563"/>
          <a:ext cx="698500" cy="520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51413</xdr:rowOff>
    </xdr:from>
    <xdr:to>
      <xdr:col>22</xdr:col>
      <xdr:colOff>165100</xdr:colOff>
      <xdr:row>35</xdr:row>
      <xdr:rowOff>153013</xdr:rowOff>
    </xdr:to>
    <xdr:sp macro="" textlink="">
      <xdr:nvSpPr>
        <xdr:cNvPr id="124" name="フローチャート: 判断 123"/>
        <xdr:cNvSpPr/>
      </xdr:nvSpPr>
      <xdr:spPr bwMode="auto">
        <a:xfrm>
          <a:off x="4254500" y="6661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163190</xdr:rowOff>
    </xdr:from>
    <xdr:ext cx="762000" cy="259045"/>
    <xdr:sp macro="" textlink="">
      <xdr:nvSpPr>
        <xdr:cNvPr id="125" name="テキスト ボックス 124"/>
        <xdr:cNvSpPr txBox="1"/>
      </xdr:nvSpPr>
      <xdr:spPr>
        <a:xfrm>
          <a:off x="3924300" y="643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240059</xdr:rowOff>
    </xdr:from>
    <xdr:to>
      <xdr:col>18</xdr:col>
      <xdr:colOff>177800</xdr:colOff>
      <xdr:row>35</xdr:row>
      <xdr:rowOff>249269</xdr:rowOff>
    </xdr:to>
    <xdr:cxnSp macro="">
      <xdr:nvCxnSpPr>
        <xdr:cNvPr id="126" name="直線コネクタ 125"/>
        <xdr:cNvCxnSpPr/>
      </xdr:nvCxnSpPr>
      <xdr:spPr bwMode="auto">
        <a:xfrm>
          <a:off x="2908300" y="6850409"/>
          <a:ext cx="698500" cy="9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46123</xdr:rowOff>
    </xdr:from>
    <xdr:to>
      <xdr:col>19</xdr:col>
      <xdr:colOff>38100</xdr:colOff>
      <xdr:row>35</xdr:row>
      <xdr:rowOff>147723</xdr:rowOff>
    </xdr:to>
    <xdr:sp macro="" textlink="">
      <xdr:nvSpPr>
        <xdr:cNvPr id="127" name="フローチャート: 判断 126"/>
        <xdr:cNvSpPr/>
      </xdr:nvSpPr>
      <xdr:spPr bwMode="auto">
        <a:xfrm>
          <a:off x="3556000" y="665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157900</xdr:rowOff>
    </xdr:from>
    <xdr:ext cx="762000" cy="259045"/>
    <xdr:sp macro="" textlink="">
      <xdr:nvSpPr>
        <xdr:cNvPr id="128" name="テキスト ボックス 127"/>
        <xdr:cNvSpPr txBox="1"/>
      </xdr:nvSpPr>
      <xdr:spPr>
        <a:xfrm>
          <a:off x="3225800" y="642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60361</xdr:rowOff>
    </xdr:from>
    <xdr:to>
      <xdr:col>15</xdr:col>
      <xdr:colOff>101600</xdr:colOff>
      <xdr:row>35</xdr:row>
      <xdr:rowOff>161961</xdr:rowOff>
    </xdr:to>
    <xdr:sp macro="" textlink="">
      <xdr:nvSpPr>
        <xdr:cNvPr id="129" name="フローチャート: 判断 128"/>
        <xdr:cNvSpPr/>
      </xdr:nvSpPr>
      <xdr:spPr bwMode="auto">
        <a:xfrm>
          <a:off x="2857500" y="667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172138</xdr:rowOff>
    </xdr:from>
    <xdr:ext cx="762000" cy="259045"/>
    <xdr:sp macro="" textlink="">
      <xdr:nvSpPr>
        <xdr:cNvPr id="130" name="テキスト ボックス 129"/>
        <xdr:cNvSpPr txBox="1"/>
      </xdr:nvSpPr>
      <xdr:spPr>
        <a:xfrm>
          <a:off x="2527300" y="643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84985</xdr:rowOff>
    </xdr:from>
    <xdr:to>
      <xdr:col>29</xdr:col>
      <xdr:colOff>177800</xdr:colOff>
      <xdr:row>35</xdr:row>
      <xdr:rowOff>186585</xdr:rowOff>
    </xdr:to>
    <xdr:sp macro="" textlink="">
      <xdr:nvSpPr>
        <xdr:cNvPr id="136" name="楕円 135"/>
        <xdr:cNvSpPr/>
      </xdr:nvSpPr>
      <xdr:spPr bwMode="auto">
        <a:xfrm>
          <a:off x="5600700" y="6695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272962</xdr:rowOff>
    </xdr:from>
    <xdr:ext cx="762000" cy="259045"/>
    <xdr:sp macro="" textlink="">
      <xdr:nvSpPr>
        <xdr:cNvPr id="137" name="人口1人当たり決算額の推移該当値テキスト445"/>
        <xdr:cNvSpPr txBox="1"/>
      </xdr:nvSpPr>
      <xdr:spPr>
        <a:xfrm>
          <a:off x="5740400" y="654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118491</xdr:rowOff>
    </xdr:from>
    <xdr:to>
      <xdr:col>26</xdr:col>
      <xdr:colOff>101600</xdr:colOff>
      <xdr:row>35</xdr:row>
      <xdr:rowOff>220091</xdr:rowOff>
    </xdr:to>
    <xdr:sp macro="" textlink="">
      <xdr:nvSpPr>
        <xdr:cNvPr id="138" name="楕円 137"/>
        <xdr:cNvSpPr/>
      </xdr:nvSpPr>
      <xdr:spPr bwMode="auto">
        <a:xfrm>
          <a:off x="4953000" y="67288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230268</xdr:rowOff>
    </xdr:from>
    <xdr:ext cx="736600" cy="259045"/>
    <xdr:sp macro="" textlink="">
      <xdr:nvSpPr>
        <xdr:cNvPr id="139" name="テキスト ボックス 138"/>
        <xdr:cNvSpPr txBox="1"/>
      </xdr:nvSpPr>
      <xdr:spPr>
        <a:xfrm>
          <a:off x="4622800" y="6497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146413</xdr:rowOff>
    </xdr:from>
    <xdr:to>
      <xdr:col>22</xdr:col>
      <xdr:colOff>165100</xdr:colOff>
      <xdr:row>35</xdr:row>
      <xdr:rowOff>248013</xdr:rowOff>
    </xdr:to>
    <xdr:sp macro="" textlink="">
      <xdr:nvSpPr>
        <xdr:cNvPr id="140" name="楕円 139"/>
        <xdr:cNvSpPr/>
      </xdr:nvSpPr>
      <xdr:spPr bwMode="auto">
        <a:xfrm>
          <a:off x="4254500" y="6756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232790</xdr:rowOff>
    </xdr:from>
    <xdr:ext cx="762000" cy="259045"/>
    <xdr:sp macro="" textlink="">
      <xdr:nvSpPr>
        <xdr:cNvPr id="141" name="テキスト ボックス 140"/>
        <xdr:cNvSpPr txBox="1"/>
      </xdr:nvSpPr>
      <xdr:spPr>
        <a:xfrm>
          <a:off x="3924300" y="684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198469</xdr:rowOff>
    </xdr:from>
    <xdr:to>
      <xdr:col>19</xdr:col>
      <xdr:colOff>38100</xdr:colOff>
      <xdr:row>35</xdr:row>
      <xdr:rowOff>300069</xdr:rowOff>
    </xdr:to>
    <xdr:sp macro="" textlink="">
      <xdr:nvSpPr>
        <xdr:cNvPr id="142" name="楕円 141"/>
        <xdr:cNvSpPr/>
      </xdr:nvSpPr>
      <xdr:spPr bwMode="auto">
        <a:xfrm>
          <a:off x="3556000" y="6808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284846</xdr:rowOff>
    </xdr:from>
    <xdr:ext cx="762000" cy="259045"/>
    <xdr:sp macro="" textlink="">
      <xdr:nvSpPr>
        <xdr:cNvPr id="143" name="テキスト ボックス 142"/>
        <xdr:cNvSpPr txBox="1"/>
      </xdr:nvSpPr>
      <xdr:spPr>
        <a:xfrm>
          <a:off x="3225800" y="689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189259</xdr:rowOff>
    </xdr:from>
    <xdr:to>
      <xdr:col>15</xdr:col>
      <xdr:colOff>101600</xdr:colOff>
      <xdr:row>35</xdr:row>
      <xdr:rowOff>290859</xdr:rowOff>
    </xdr:to>
    <xdr:sp macro="" textlink="">
      <xdr:nvSpPr>
        <xdr:cNvPr id="144" name="楕円 143"/>
        <xdr:cNvSpPr/>
      </xdr:nvSpPr>
      <xdr:spPr bwMode="auto">
        <a:xfrm>
          <a:off x="2857500" y="6799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275636</xdr:rowOff>
    </xdr:from>
    <xdr:ext cx="762000" cy="259045"/>
    <xdr:sp macro="" textlink="">
      <xdr:nvSpPr>
        <xdr:cNvPr id="145" name="テキスト ボックス 144"/>
        <xdr:cNvSpPr txBox="1"/>
      </xdr:nvSpPr>
      <xdr:spPr>
        <a:xfrm>
          <a:off x="2527300" y="6885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64,290
63,612
210.94
48,871,056
46,989,602
1,601,478
17,844,757
28,307,198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138290</xdr:rowOff>
    </xdr:from>
    <xdr:to>
      <xdr:col>24</xdr:col>
      <xdr:colOff>63500</xdr:colOff>
      <xdr:row>34</xdr:row>
      <xdr:rowOff>42335</xdr:rowOff>
    </xdr:to>
    <xdr:cxnSp macro="">
      <xdr:nvCxnSpPr>
        <xdr:cNvPr id="61" name="直線コネクタ 60"/>
        <xdr:cNvCxnSpPr/>
      </xdr:nvCxnSpPr>
      <xdr:spPr>
        <a:xfrm flipV="1">
          <a:off x="3797300" y="5796140"/>
          <a:ext cx="838200" cy="7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4157</xdr:rowOff>
    </xdr:from>
    <xdr:ext cx="534377" cy="259045"/>
    <xdr:sp macro="" textlink="">
      <xdr:nvSpPr>
        <xdr:cNvPr id="62" name="人件費平均値テキスト"/>
        <xdr:cNvSpPr txBox="1"/>
      </xdr:nvSpPr>
      <xdr:spPr>
        <a:xfrm>
          <a:off x="4686300" y="6176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42335</xdr:rowOff>
    </xdr:from>
    <xdr:to>
      <xdr:col>19</xdr:col>
      <xdr:colOff>177800</xdr:colOff>
      <xdr:row>34</xdr:row>
      <xdr:rowOff>95276</xdr:rowOff>
    </xdr:to>
    <xdr:cxnSp macro="">
      <xdr:nvCxnSpPr>
        <xdr:cNvPr id="64" name="直線コネクタ 63"/>
        <xdr:cNvCxnSpPr/>
      </xdr:nvCxnSpPr>
      <xdr:spPr>
        <a:xfrm flipV="1">
          <a:off x="2908300" y="5871635"/>
          <a:ext cx="889000" cy="5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124001</xdr:rowOff>
    </xdr:from>
    <xdr:ext cx="534377" cy="259045"/>
    <xdr:sp macro="" textlink="">
      <xdr:nvSpPr>
        <xdr:cNvPr id="66" name="テキスト ボックス 65"/>
        <xdr:cNvSpPr txBox="1"/>
      </xdr:nvSpPr>
      <xdr:spPr>
        <a:xfrm>
          <a:off x="3530111" y="6296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95276</xdr:rowOff>
    </xdr:from>
    <xdr:to>
      <xdr:col>15</xdr:col>
      <xdr:colOff>50800</xdr:colOff>
      <xdr:row>35</xdr:row>
      <xdr:rowOff>116459</xdr:rowOff>
    </xdr:to>
    <xdr:cxnSp macro="">
      <xdr:nvCxnSpPr>
        <xdr:cNvPr id="67" name="直線コネクタ 66"/>
        <xdr:cNvCxnSpPr/>
      </xdr:nvCxnSpPr>
      <xdr:spPr>
        <a:xfrm flipV="1">
          <a:off x="2019300" y="5924576"/>
          <a:ext cx="889000" cy="19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66078</xdr:rowOff>
    </xdr:from>
    <xdr:to>
      <xdr:col>15</xdr:col>
      <xdr:colOff>101600</xdr:colOff>
      <xdr:row>34</xdr:row>
      <xdr:rowOff>167678</xdr:rowOff>
    </xdr:to>
    <xdr:sp macro="" textlink="">
      <xdr:nvSpPr>
        <xdr:cNvPr id="68" name="フローチャート: 判断 67"/>
        <xdr:cNvSpPr/>
      </xdr:nvSpPr>
      <xdr:spPr>
        <a:xfrm>
          <a:off x="2857500" y="58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158805</xdr:rowOff>
    </xdr:from>
    <xdr:ext cx="534377" cy="259045"/>
    <xdr:sp macro="" textlink="">
      <xdr:nvSpPr>
        <xdr:cNvPr id="69" name="テキスト ボックス 68"/>
        <xdr:cNvSpPr txBox="1"/>
      </xdr:nvSpPr>
      <xdr:spPr>
        <a:xfrm>
          <a:off x="2641111" y="59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116459</xdr:rowOff>
    </xdr:from>
    <xdr:to>
      <xdr:col>10</xdr:col>
      <xdr:colOff>114300</xdr:colOff>
      <xdr:row>35</xdr:row>
      <xdr:rowOff>128346</xdr:rowOff>
    </xdr:to>
    <xdr:cxnSp macro="">
      <xdr:nvCxnSpPr>
        <xdr:cNvPr id="70" name="直線コネクタ 69"/>
        <xdr:cNvCxnSpPr/>
      </xdr:nvCxnSpPr>
      <xdr:spPr>
        <a:xfrm flipV="1">
          <a:off x="1130300" y="6117209"/>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48571</xdr:rowOff>
    </xdr:from>
    <xdr:to>
      <xdr:col>10</xdr:col>
      <xdr:colOff>165100</xdr:colOff>
      <xdr:row>35</xdr:row>
      <xdr:rowOff>150171</xdr:rowOff>
    </xdr:to>
    <xdr:sp macro="" textlink="">
      <xdr:nvSpPr>
        <xdr:cNvPr id="71" name="フローチャート: 判断 70"/>
        <xdr:cNvSpPr/>
      </xdr:nvSpPr>
      <xdr:spPr>
        <a:xfrm>
          <a:off x="1968500" y="604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166698</xdr:rowOff>
    </xdr:from>
    <xdr:ext cx="534377" cy="259045"/>
    <xdr:sp macro="" textlink="">
      <xdr:nvSpPr>
        <xdr:cNvPr id="72" name="テキスト ボックス 71"/>
        <xdr:cNvSpPr txBox="1"/>
      </xdr:nvSpPr>
      <xdr:spPr>
        <a:xfrm>
          <a:off x="1752111" y="582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53619</xdr:rowOff>
    </xdr:from>
    <xdr:to>
      <xdr:col>6</xdr:col>
      <xdr:colOff>38100</xdr:colOff>
      <xdr:row>35</xdr:row>
      <xdr:rowOff>155219</xdr:rowOff>
    </xdr:to>
    <xdr:sp macro="" textlink="">
      <xdr:nvSpPr>
        <xdr:cNvPr id="73" name="フローチャート: 判断 72"/>
        <xdr:cNvSpPr/>
      </xdr:nvSpPr>
      <xdr:spPr>
        <a:xfrm>
          <a:off x="1079500" y="60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296</xdr:rowOff>
    </xdr:from>
    <xdr:ext cx="534377" cy="259045"/>
    <xdr:sp macro="" textlink="">
      <xdr:nvSpPr>
        <xdr:cNvPr id="74" name="テキスト ボックス 73"/>
        <xdr:cNvSpPr txBox="1"/>
      </xdr:nvSpPr>
      <xdr:spPr>
        <a:xfrm>
          <a:off x="863111" y="58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87490</xdr:rowOff>
    </xdr:from>
    <xdr:to>
      <xdr:col>24</xdr:col>
      <xdr:colOff>114300</xdr:colOff>
      <xdr:row>34</xdr:row>
      <xdr:rowOff>17640</xdr:rowOff>
    </xdr:to>
    <xdr:sp macro="" textlink="">
      <xdr:nvSpPr>
        <xdr:cNvPr id="80" name="楕円 79"/>
        <xdr:cNvSpPr/>
      </xdr:nvSpPr>
      <xdr:spPr>
        <a:xfrm>
          <a:off x="4584700" y="57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110367</xdr:rowOff>
    </xdr:from>
    <xdr:ext cx="534377" cy="259045"/>
    <xdr:sp macro="" textlink="">
      <xdr:nvSpPr>
        <xdr:cNvPr id="81" name="人件費該当値テキスト"/>
        <xdr:cNvSpPr txBox="1"/>
      </xdr:nvSpPr>
      <xdr:spPr>
        <a:xfrm>
          <a:off x="4686300" y="5596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162985</xdr:rowOff>
    </xdr:from>
    <xdr:to>
      <xdr:col>20</xdr:col>
      <xdr:colOff>38100</xdr:colOff>
      <xdr:row>34</xdr:row>
      <xdr:rowOff>93135</xdr:rowOff>
    </xdr:to>
    <xdr:sp macro="" textlink="">
      <xdr:nvSpPr>
        <xdr:cNvPr id="82" name="楕円 81"/>
        <xdr:cNvSpPr/>
      </xdr:nvSpPr>
      <xdr:spPr>
        <a:xfrm>
          <a:off x="3746500" y="582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109662</xdr:rowOff>
    </xdr:from>
    <xdr:ext cx="534377" cy="259045"/>
    <xdr:sp macro="" textlink="">
      <xdr:nvSpPr>
        <xdr:cNvPr id="83" name="テキスト ボックス 82"/>
        <xdr:cNvSpPr txBox="1"/>
      </xdr:nvSpPr>
      <xdr:spPr>
        <a:xfrm>
          <a:off x="3530111" y="559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44476</xdr:rowOff>
    </xdr:from>
    <xdr:to>
      <xdr:col>15</xdr:col>
      <xdr:colOff>101600</xdr:colOff>
      <xdr:row>34</xdr:row>
      <xdr:rowOff>146076</xdr:rowOff>
    </xdr:to>
    <xdr:sp macro="" textlink="">
      <xdr:nvSpPr>
        <xdr:cNvPr id="84" name="楕円 83"/>
        <xdr:cNvSpPr/>
      </xdr:nvSpPr>
      <xdr:spPr>
        <a:xfrm>
          <a:off x="2857500" y="58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162603</xdr:rowOff>
    </xdr:from>
    <xdr:ext cx="534377" cy="259045"/>
    <xdr:sp macro="" textlink="">
      <xdr:nvSpPr>
        <xdr:cNvPr id="85" name="テキスト ボックス 84"/>
        <xdr:cNvSpPr txBox="1"/>
      </xdr:nvSpPr>
      <xdr:spPr>
        <a:xfrm>
          <a:off x="2641111" y="564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65659</xdr:rowOff>
    </xdr:from>
    <xdr:to>
      <xdr:col>10</xdr:col>
      <xdr:colOff>165100</xdr:colOff>
      <xdr:row>35</xdr:row>
      <xdr:rowOff>167259</xdr:rowOff>
    </xdr:to>
    <xdr:sp macro="" textlink="">
      <xdr:nvSpPr>
        <xdr:cNvPr id="86" name="楕円 85"/>
        <xdr:cNvSpPr/>
      </xdr:nvSpPr>
      <xdr:spPr>
        <a:xfrm>
          <a:off x="1968500" y="60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158386</xdr:rowOff>
    </xdr:from>
    <xdr:ext cx="534377" cy="259045"/>
    <xdr:sp macro="" textlink="">
      <xdr:nvSpPr>
        <xdr:cNvPr id="87" name="テキスト ボックス 86"/>
        <xdr:cNvSpPr txBox="1"/>
      </xdr:nvSpPr>
      <xdr:spPr>
        <a:xfrm>
          <a:off x="1752111" y="615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77546</xdr:rowOff>
    </xdr:from>
    <xdr:to>
      <xdr:col>6</xdr:col>
      <xdr:colOff>38100</xdr:colOff>
      <xdr:row>36</xdr:row>
      <xdr:rowOff>7696</xdr:rowOff>
    </xdr:to>
    <xdr:sp macro="" textlink="">
      <xdr:nvSpPr>
        <xdr:cNvPr id="88" name="楕円 87"/>
        <xdr:cNvSpPr/>
      </xdr:nvSpPr>
      <xdr:spPr>
        <a:xfrm>
          <a:off x="1079500" y="607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170273</xdr:rowOff>
    </xdr:from>
    <xdr:ext cx="534377" cy="259045"/>
    <xdr:sp macro="" textlink="">
      <xdr:nvSpPr>
        <xdr:cNvPr id="89" name="テキスト ボックス 88"/>
        <xdr:cNvSpPr txBox="1"/>
      </xdr:nvSpPr>
      <xdr:spPr>
        <a:xfrm>
          <a:off x="863111" y="617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12446</xdr:rowOff>
    </xdr:from>
    <xdr:to>
      <xdr:col>24</xdr:col>
      <xdr:colOff>63500</xdr:colOff>
      <xdr:row>56</xdr:row>
      <xdr:rowOff>110287</xdr:rowOff>
    </xdr:to>
    <xdr:cxnSp macro="">
      <xdr:nvCxnSpPr>
        <xdr:cNvPr id="121" name="直線コネクタ 120"/>
        <xdr:cNvCxnSpPr/>
      </xdr:nvCxnSpPr>
      <xdr:spPr>
        <a:xfrm flipV="1">
          <a:off x="3797300" y="9613646"/>
          <a:ext cx="838200" cy="97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109879</xdr:rowOff>
    </xdr:from>
    <xdr:ext cx="534377" cy="259045"/>
    <xdr:sp macro="" textlink="">
      <xdr:nvSpPr>
        <xdr:cNvPr id="122" name="物件費平均値テキスト"/>
        <xdr:cNvSpPr txBox="1"/>
      </xdr:nvSpPr>
      <xdr:spPr>
        <a:xfrm>
          <a:off x="4686300" y="9711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110287</xdr:rowOff>
    </xdr:from>
    <xdr:to>
      <xdr:col>19</xdr:col>
      <xdr:colOff>177800</xdr:colOff>
      <xdr:row>56</xdr:row>
      <xdr:rowOff>165695</xdr:rowOff>
    </xdr:to>
    <xdr:cxnSp macro="">
      <xdr:nvCxnSpPr>
        <xdr:cNvPr id="124" name="直線コネクタ 123"/>
        <xdr:cNvCxnSpPr/>
      </xdr:nvCxnSpPr>
      <xdr:spPr>
        <a:xfrm flipV="1">
          <a:off x="2908300" y="9711487"/>
          <a:ext cx="889000" cy="5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165695</xdr:rowOff>
    </xdr:from>
    <xdr:to>
      <xdr:col>15</xdr:col>
      <xdr:colOff>50800</xdr:colOff>
      <xdr:row>57</xdr:row>
      <xdr:rowOff>59168</xdr:rowOff>
    </xdr:to>
    <xdr:cxnSp macro="">
      <xdr:nvCxnSpPr>
        <xdr:cNvPr id="127" name="直線コネクタ 126"/>
        <xdr:cNvCxnSpPr/>
      </xdr:nvCxnSpPr>
      <xdr:spPr>
        <a:xfrm flipV="1">
          <a:off x="2019300" y="9766895"/>
          <a:ext cx="8890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111586</xdr:rowOff>
    </xdr:from>
    <xdr:to>
      <xdr:col>15</xdr:col>
      <xdr:colOff>101600</xdr:colOff>
      <xdr:row>57</xdr:row>
      <xdr:rowOff>41736</xdr:rowOff>
    </xdr:to>
    <xdr:sp macro="" textlink="">
      <xdr:nvSpPr>
        <xdr:cNvPr id="128" name="フローチャート: 判断 127"/>
        <xdr:cNvSpPr/>
      </xdr:nvSpPr>
      <xdr:spPr>
        <a:xfrm>
          <a:off x="2857500" y="971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58263</xdr:rowOff>
    </xdr:from>
    <xdr:ext cx="534377" cy="259045"/>
    <xdr:sp macro="" textlink="">
      <xdr:nvSpPr>
        <xdr:cNvPr id="129" name="テキスト ボックス 128"/>
        <xdr:cNvSpPr txBox="1"/>
      </xdr:nvSpPr>
      <xdr:spPr>
        <a:xfrm>
          <a:off x="2641111" y="948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50045</xdr:rowOff>
    </xdr:from>
    <xdr:to>
      <xdr:col>10</xdr:col>
      <xdr:colOff>114300</xdr:colOff>
      <xdr:row>57</xdr:row>
      <xdr:rowOff>59168</xdr:rowOff>
    </xdr:to>
    <xdr:cxnSp macro="">
      <xdr:nvCxnSpPr>
        <xdr:cNvPr id="130" name="直線コネクタ 129"/>
        <xdr:cNvCxnSpPr/>
      </xdr:nvCxnSpPr>
      <xdr:spPr>
        <a:xfrm>
          <a:off x="1130300" y="9822695"/>
          <a:ext cx="889000" cy="9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143220</xdr:rowOff>
    </xdr:from>
    <xdr:to>
      <xdr:col>10</xdr:col>
      <xdr:colOff>165100</xdr:colOff>
      <xdr:row>57</xdr:row>
      <xdr:rowOff>73370</xdr:rowOff>
    </xdr:to>
    <xdr:sp macro="" textlink="">
      <xdr:nvSpPr>
        <xdr:cNvPr id="131" name="フローチャート: 判断 130"/>
        <xdr:cNvSpPr/>
      </xdr:nvSpPr>
      <xdr:spPr>
        <a:xfrm>
          <a:off x="1968500" y="974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89897</xdr:rowOff>
    </xdr:from>
    <xdr:ext cx="534377" cy="259045"/>
    <xdr:sp macro="" textlink="">
      <xdr:nvSpPr>
        <xdr:cNvPr id="132" name="テキスト ボックス 131"/>
        <xdr:cNvSpPr txBox="1"/>
      </xdr:nvSpPr>
      <xdr:spPr>
        <a:xfrm>
          <a:off x="1752111" y="95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21376</xdr:rowOff>
    </xdr:from>
    <xdr:to>
      <xdr:col>6</xdr:col>
      <xdr:colOff>38100</xdr:colOff>
      <xdr:row>57</xdr:row>
      <xdr:rowOff>122976</xdr:rowOff>
    </xdr:to>
    <xdr:sp macro="" textlink="">
      <xdr:nvSpPr>
        <xdr:cNvPr id="133" name="フローチャート: 判断 132"/>
        <xdr:cNvSpPr/>
      </xdr:nvSpPr>
      <xdr:spPr>
        <a:xfrm>
          <a:off x="1079500" y="979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114103</xdr:rowOff>
    </xdr:from>
    <xdr:ext cx="534377" cy="259045"/>
    <xdr:sp macro="" textlink="">
      <xdr:nvSpPr>
        <xdr:cNvPr id="134" name="テキスト ボックス 133"/>
        <xdr:cNvSpPr txBox="1"/>
      </xdr:nvSpPr>
      <xdr:spPr>
        <a:xfrm>
          <a:off x="863111" y="988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133096</xdr:rowOff>
    </xdr:from>
    <xdr:to>
      <xdr:col>24</xdr:col>
      <xdr:colOff>114300</xdr:colOff>
      <xdr:row>56</xdr:row>
      <xdr:rowOff>63246</xdr:rowOff>
    </xdr:to>
    <xdr:sp macro="" textlink="">
      <xdr:nvSpPr>
        <xdr:cNvPr id="140" name="楕円 139"/>
        <xdr:cNvSpPr/>
      </xdr:nvSpPr>
      <xdr:spPr>
        <a:xfrm>
          <a:off x="4584700" y="956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155973</xdr:rowOff>
    </xdr:from>
    <xdr:ext cx="534377" cy="259045"/>
    <xdr:sp macro="" textlink="">
      <xdr:nvSpPr>
        <xdr:cNvPr id="141" name="物件費該当値テキスト"/>
        <xdr:cNvSpPr txBox="1"/>
      </xdr:nvSpPr>
      <xdr:spPr>
        <a:xfrm>
          <a:off x="4686300" y="941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59487</xdr:rowOff>
    </xdr:from>
    <xdr:to>
      <xdr:col>20</xdr:col>
      <xdr:colOff>38100</xdr:colOff>
      <xdr:row>56</xdr:row>
      <xdr:rowOff>161087</xdr:rowOff>
    </xdr:to>
    <xdr:sp macro="" textlink="">
      <xdr:nvSpPr>
        <xdr:cNvPr id="142" name="楕円 141"/>
        <xdr:cNvSpPr/>
      </xdr:nvSpPr>
      <xdr:spPr>
        <a:xfrm>
          <a:off x="3746500" y="966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6164</xdr:rowOff>
    </xdr:from>
    <xdr:ext cx="534377" cy="259045"/>
    <xdr:sp macro="" textlink="">
      <xdr:nvSpPr>
        <xdr:cNvPr id="143" name="テキスト ボックス 142"/>
        <xdr:cNvSpPr txBox="1"/>
      </xdr:nvSpPr>
      <xdr:spPr>
        <a:xfrm>
          <a:off x="3530111" y="94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114895</xdr:rowOff>
    </xdr:from>
    <xdr:to>
      <xdr:col>15</xdr:col>
      <xdr:colOff>101600</xdr:colOff>
      <xdr:row>57</xdr:row>
      <xdr:rowOff>45045</xdr:rowOff>
    </xdr:to>
    <xdr:sp macro="" textlink="">
      <xdr:nvSpPr>
        <xdr:cNvPr id="144" name="楕円 143"/>
        <xdr:cNvSpPr/>
      </xdr:nvSpPr>
      <xdr:spPr>
        <a:xfrm>
          <a:off x="2857500" y="97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36172</xdr:rowOff>
    </xdr:from>
    <xdr:ext cx="534377" cy="259045"/>
    <xdr:sp macro="" textlink="">
      <xdr:nvSpPr>
        <xdr:cNvPr id="145" name="テキスト ボックス 144"/>
        <xdr:cNvSpPr txBox="1"/>
      </xdr:nvSpPr>
      <xdr:spPr>
        <a:xfrm>
          <a:off x="2641111" y="980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8368</xdr:rowOff>
    </xdr:from>
    <xdr:to>
      <xdr:col>10</xdr:col>
      <xdr:colOff>165100</xdr:colOff>
      <xdr:row>57</xdr:row>
      <xdr:rowOff>109968</xdr:rowOff>
    </xdr:to>
    <xdr:sp macro="" textlink="">
      <xdr:nvSpPr>
        <xdr:cNvPr id="146" name="楕円 145"/>
        <xdr:cNvSpPr/>
      </xdr:nvSpPr>
      <xdr:spPr>
        <a:xfrm>
          <a:off x="1968500" y="978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101095</xdr:rowOff>
    </xdr:from>
    <xdr:ext cx="534377" cy="259045"/>
    <xdr:sp macro="" textlink="">
      <xdr:nvSpPr>
        <xdr:cNvPr id="147" name="テキスト ボックス 146"/>
        <xdr:cNvSpPr txBox="1"/>
      </xdr:nvSpPr>
      <xdr:spPr>
        <a:xfrm>
          <a:off x="1752111" y="987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170695</xdr:rowOff>
    </xdr:from>
    <xdr:to>
      <xdr:col>6</xdr:col>
      <xdr:colOff>38100</xdr:colOff>
      <xdr:row>57</xdr:row>
      <xdr:rowOff>100845</xdr:rowOff>
    </xdr:to>
    <xdr:sp macro="" textlink="">
      <xdr:nvSpPr>
        <xdr:cNvPr id="148" name="楕円 147"/>
        <xdr:cNvSpPr/>
      </xdr:nvSpPr>
      <xdr:spPr>
        <a:xfrm>
          <a:off x="1079500" y="97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117372</xdr:rowOff>
    </xdr:from>
    <xdr:ext cx="534377" cy="259045"/>
    <xdr:sp macro="" textlink="">
      <xdr:nvSpPr>
        <xdr:cNvPr id="149" name="テキスト ボックス 148"/>
        <xdr:cNvSpPr txBox="1"/>
      </xdr:nvSpPr>
      <xdr:spPr>
        <a:xfrm>
          <a:off x="863111" y="954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170790</xdr:rowOff>
    </xdr:from>
    <xdr:to>
      <xdr:col>24</xdr:col>
      <xdr:colOff>63500</xdr:colOff>
      <xdr:row>77</xdr:row>
      <xdr:rowOff>95238</xdr:rowOff>
    </xdr:to>
    <xdr:cxnSp macro="">
      <xdr:nvCxnSpPr>
        <xdr:cNvPr id="178" name="直線コネクタ 177"/>
        <xdr:cNvCxnSpPr/>
      </xdr:nvCxnSpPr>
      <xdr:spPr>
        <a:xfrm flipV="1">
          <a:off x="3797300" y="13200990"/>
          <a:ext cx="838200" cy="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52223</xdr:rowOff>
    </xdr:from>
    <xdr:to>
      <xdr:col>19</xdr:col>
      <xdr:colOff>177800</xdr:colOff>
      <xdr:row>77</xdr:row>
      <xdr:rowOff>95238</xdr:rowOff>
    </xdr:to>
    <xdr:cxnSp macro="">
      <xdr:nvCxnSpPr>
        <xdr:cNvPr id="181" name="直線コネクタ 180"/>
        <xdr:cNvCxnSpPr/>
      </xdr:nvCxnSpPr>
      <xdr:spPr>
        <a:xfrm>
          <a:off x="2908300" y="13253873"/>
          <a:ext cx="889000" cy="4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52223</xdr:rowOff>
    </xdr:from>
    <xdr:to>
      <xdr:col>15</xdr:col>
      <xdr:colOff>50800</xdr:colOff>
      <xdr:row>77</xdr:row>
      <xdr:rowOff>76073</xdr:rowOff>
    </xdr:to>
    <xdr:cxnSp macro="">
      <xdr:nvCxnSpPr>
        <xdr:cNvPr id="184" name="直線コネクタ 183"/>
        <xdr:cNvCxnSpPr/>
      </xdr:nvCxnSpPr>
      <xdr:spPr>
        <a:xfrm flipV="1">
          <a:off x="2019300" y="13253873"/>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33007</xdr:rowOff>
    </xdr:from>
    <xdr:to>
      <xdr:col>15</xdr:col>
      <xdr:colOff>101600</xdr:colOff>
      <xdr:row>77</xdr:row>
      <xdr:rowOff>134607</xdr:rowOff>
    </xdr:to>
    <xdr:sp macro="" textlink="">
      <xdr:nvSpPr>
        <xdr:cNvPr id="185" name="フローチャート: 判断 184"/>
        <xdr:cNvSpPr/>
      </xdr:nvSpPr>
      <xdr:spPr>
        <a:xfrm>
          <a:off x="2857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125734</xdr:rowOff>
    </xdr:from>
    <xdr:ext cx="469744" cy="259045"/>
    <xdr:sp macro="" textlink="">
      <xdr:nvSpPr>
        <xdr:cNvPr id="186" name="テキスト ボックス 185"/>
        <xdr:cNvSpPr txBox="1"/>
      </xdr:nvSpPr>
      <xdr:spPr>
        <a:xfrm>
          <a:off x="2673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76073</xdr:rowOff>
    </xdr:from>
    <xdr:to>
      <xdr:col>10</xdr:col>
      <xdr:colOff>114300</xdr:colOff>
      <xdr:row>77</xdr:row>
      <xdr:rowOff>166675</xdr:rowOff>
    </xdr:to>
    <xdr:cxnSp macro="">
      <xdr:nvCxnSpPr>
        <xdr:cNvPr id="187" name="直線コネクタ 186"/>
        <xdr:cNvCxnSpPr/>
      </xdr:nvCxnSpPr>
      <xdr:spPr>
        <a:xfrm flipV="1">
          <a:off x="1130300" y="13277723"/>
          <a:ext cx="889000" cy="9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107798</xdr:rowOff>
    </xdr:from>
    <xdr:to>
      <xdr:col>10</xdr:col>
      <xdr:colOff>165100</xdr:colOff>
      <xdr:row>78</xdr:row>
      <xdr:rowOff>37948</xdr:rowOff>
    </xdr:to>
    <xdr:sp macro="" textlink="">
      <xdr:nvSpPr>
        <xdr:cNvPr id="188" name="フローチャート: 判断 187"/>
        <xdr:cNvSpPr/>
      </xdr:nvSpPr>
      <xdr:spPr>
        <a:xfrm>
          <a:off x="1968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29075</xdr:rowOff>
    </xdr:from>
    <xdr:ext cx="469744" cy="259045"/>
    <xdr:sp macro="" textlink="">
      <xdr:nvSpPr>
        <xdr:cNvPr id="189" name="テキスト ボックス 188"/>
        <xdr:cNvSpPr txBox="1"/>
      </xdr:nvSpPr>
      <xdr:spPr>
        <a:xfrm>
          <a:off x="1784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70459</xdr:rowOff>
    </xdr:from>
    <xdr:to>
      <xdr:col>6</xdr:col>
      <xdr:colOff>38100</xdr:colOff>
      <xdr:row>78</xdr:row>
      <xdr:rowOff>609</xdr:rowOff>
    </xdr:to>
    <xdr:sp macro="" textlink="">
      <xdr:nvSpPr>
        <xdr:cNvPr id="190" name="フローチャート: 判断 189"/>
        <xdr:cNvSpPr/>
      </xdr:nvSpPr>
      <xdr:spPr>
        <a:xfrm>
          <a:off x="1079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17136</xdr:rowOff>
    </xdr:from>
    <xdr:ext cx="469744" cy="259045"/>
    <xdr:sp macro="" textlink="">
      <xdr:nvSpPr>
        <xdr:cNvPr id="191" name="テキスト ボックス 190"/>
        <xdr:cNvSpPr txBox="1"/>
      </xdr:nvSpPr>
      <xdr:spPr>
        <a:xfrm>
          <a:off x="895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119990</xdr:rowOff>
    </xdr:from>
    <xdr:to>
      <xdr:col>24</xdr:col>
      <xdr:colOff>114300</xdr:colOff>
      <xdr:row>77</xdr:row>
      <xdr:rowOff>50140</xdr:rowOff>
    </xdr:to>
    <xdr:sp macro="" textlink="">
      <xdr:nvSpPr>
        <xdr:cNvPr id="197" name="楕円 196"/>
        <xdr:cNvSpPr/>
      </xdr:nvSpPr>
      <xdr:spPr>
        <a:xfrm>
          <a:off x="4584700" y="1315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142867</xdr:rowOff>
    </xdr:from>
    <xdr:ext cx="534377" cy="259045"/>
    <xdr:sp macro="" textlink="">
      <xdr:nvSpPr>
        <xdr:cNvPr id="198" name="維持補修費該当値テキスト"/>
        <xdr:cNvSpPr txBox="1"/>
      </xdr:nvSpPr>
      <xdr:spPr>
        <a:xfrm>
          <a:off x="4686300" y="1300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44438</xdr:rowOff>
    </xdr:from>
    <xdr:to>
      <xdr:col>20</xdr:col>
      <xdr:colOff>38100</xdr:colOff>
      <xdr:row>77</xdr:row>
      <xdr:rowOff>146038</xdr:rowOff>
    </xdr:to>
    <xdr:sp macro="" textlink="">
      <xdr:nvSpPr>
        <xdr:cNvPr id="199" name="楕円 198"/>
        <xdr:cNvSpPr/>
      </xdr:nvSpPr>
      <xdr:spPr>
        <a:xfrm>
          <a:off x="3746500" y="132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162565</xdr:rowOff>
    </xdr:from>
    <xdr:ext cx="469744" cy="259045"/>
    <xdr:sp macro="" textlink="">
      <xdr:nvSpPr>
        <xdr:cNvPr id="200" name="テキスト ボックス 199"/>
        <xdr:cNvSpPr txBox="1"/>
      </xdr:nvSpPr>
      <xdr:spPr>
        <a:xfrm>
          <a:off x="3562428" y="130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1423</xdr:rowOff>
    </xdr:from>
    <xdr:to>
      <xdr:col>15</xdr:col>
      <xdr:colOff>101600</xdr:colOff>
      <xdr:row>77</xdr:row>
      <xdr:rowOff>103023</xdr:rowOff>
    </xdr:to>
    <xdr:sp macro="" textlink="">
      <xdr:nvSpPr>
        <xdr:cNvPr id="201" name="楕円 200"/>
        <xdr:cNvSpPr/>
      </xdr:nvSpPr>
      <xdr:spPr>
        <a:xfrm>
          <a:off x="2857500" y="132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119550</xdr:rowOff>
    </xdr:from>
    <xdr:ext cx="469744" cy="259045"/>
    <xdr:sp macro="" textlink="">
      <xdr:nvSpPr>
        <xdr:cNvPr id="202" name="テキスト ボックス 201"/>
        <xdr:cNvSpPr txBox="1"/>
      </xdr:nvSpPr>
      <xdr:spPr>
        <a:xfrm>
          <a:off x="2673428" y="1297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25273</xdr:rowOff>
    </xdr:from>
    <xdr:to>
      <xdr:col>10</xdr:col>
      <xdr:colOff>165100</xdr:colOff>
      <xdr:row>77</xdr:row>
      <xdr:rowOff>126873</xdr:rowOff>
    </xdr:to>
    <xdr:sp macro="" textlink="">
      <xdr:nvSpPr>
        <xdr:cNvPr id="203" name="楕円 202"/>
        <xdr:cNvSpPr/>
      </xdr:nvSpPr>
      <xdr:spPr>
        <a:xfrm>
          <a:off x="1968500" y="132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143400</xdr:rowOff>
    </xdr:from>
    <xdr:ext cx="469744" cy="259045"/>
    <xdr:sp macro="" textlink="">
      <xdr:nvSpPr>
        <xdr:cNvPr id="204" name="テキスト ボックス 203"/>
        <xdr:cNvSpPr txBox="1"/>
      </xdr:nvSpPr>
      <xdr:spPr>
        <a:xfrm>
          <a:off x="1784428" y="1300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115875</xdr:rowOff>
    </xdr:from>
    <xdr:to>
      <xdr:col>6</xdr:col>
      <xdr:colOff>38100</xdr:colOff>
      <xdr:row>78</xdr:row>
      <xdr:rowOff>46025</xdr:rowOff>
    </xdr:to>
    <xdr:sp macro="" textlink="">
      <xdr:nvSpPr>
        <xdr:cNvPr id="205" name="楕円 204"/>
        <xdr:cNvSpPr/>
      </xdr:nvSpPr>
      <xdr:spPr>
        <a:xfrm>
          <a:off x="1079500" y="133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37152</xdr:rowOff>
    </xdr:from>
    <xdr:ext cx="469744" cy="259045"/>
    <xdr:sp macro="" textlink="">
      <xdr:nvSpPr>
        <xdr:cNvPr id="206" name="テキスト ボックス 205"/>
        <xdr:cNvSpPr txBox="1"/>
      </xdr:nvSpPr>
      <xdr:spPr>
        <a:xfrm>
          <a:off x="895428" y="1341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98834</xdr:rowOff>
    </xdr:from>
    <xdr:to>
      <xdr:col>24</xdr:col>
      <xdr:colOff>63500</xdr:colOff>
      <xdr:row>90</xdr:row>
      <xdr:rowOff>56762</xdr:rowOff>
    </xdr:to>
    <xdr:cxnSp macro="">
      <xdr:nvCxnSpPr>
        <xdr:cNvPr id="238" name="直線コネクタ 237"/>
        <xdr:cNvCxnSpPr/>
      </xdr:nvCxnSpPr>
      <xdr:spPr>
        <a:xfrm>
          <a:off x="3797300" y="15357884"/>
          <a:ext cx="838200" cy="12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98834</xdr:rowOff>
    </xdr:from>
    <xdr:to>
      <xdr:col>19</xdr:col>
      <xdr:colOff>177800</xdr:colOff>
      <xdr:row>91</xdr:row>
      <xdr:rowOff>99946</xdr:rowOff>
    </xdr:to>
    <xdr:cxnSp macro="">
      <xdr:nvCxnSpPr>
        <xdr:cNvPr id="241" name="直線コネクタ 240"/>
        <xdr:cNvCxnSpPr/>
      </xdr:nvCxnSpPr>
      <xdr:spPr>
        <a:xfrm flipV="1">
          <a:off x="2908300" y="15357884"/>
          <a:ext cx="889000" cy="34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102412</xdr:rowOff>
    </xdr:from>
    <xdr:ext cx="599010" cy="259045"/>
    <xdr:sp macro="" textlink="">
      <xdr:nvSpPr>
        <xdr:cNvPr id="243" name="テキスト ボックス 242"/>
        <xdr:cNvSpPr txBox="1"/>
      </xdr:nvSpPr>
      <xdr:spPr>
        <a:xfrm>
          <a:off x="3497795" y="1639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99946</xdr:rowOff>
    </xdr:from>
    <xdr:to>
      <xdr:col>15</xdr:col>
      <xdr:colOff>50800</xdr:colOff>
      <xdr:row>91</xdr:row>
      <xdr:rowOff>146090</xdr:rowOff>
    </xdr:to>
    <xdr:cxnSp macro="">
      <xdr:nvCxnSpPr>
        <xdr:cNvPr id="244" name="直線コネクタ 243"/>
        <xdr:cNvCxnSpPr/>
      </xdr:nvCxnSpPr>
      <xdr:spPr>
        <a:xfrm flipV="1">
          <a:off x="2019300" y="15701896"/>
          <a:ext cx="889000" cy="4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87354</xdr:rowOff>
    </xdr:from>
    <xdr:to>
      <xdr:col>15</xdr:col>
      <xdr:colOff>101600</xdr:colOff>
      <xdr:row>97</xdr:row>
      <xdr:rowOff>17504</xdr:rowOff>
    </xdr:to>
    <xdr:sp macro="" textlink="">
      <xdr:nvSpPr>
        <xdr:cNvPr id="245" name="フローチャート: 判断 244"/>
        <xdr:cNvSpPr/>
      </xdr:nvSpPr>
      <xdr:spPr>
        <a:xfrm>
          <a:off x="2857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8631</xdr:rowOff>
    </xdr:from>
    <xdr:ext cx="599010" cy="259045"/>
    <xdr:sp macro="" textlink="">
      <xdr:nvSpPr>
        <xdr:cNvPr id="246" name="テキスト ボックス 245"/>
        <xdr:cNvSpPr txBox="1"/>
      </xdr:nvSpPr>
      <xdr:spPr>
        <a:xfrm>
          <a:off x="2608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146090</xdr:rowOff>
    </xdr:from>
    <xdr:to>
      <xdr:col>10</xdr:col>
      <xdr:colOff>114300</xdr:colOff>
      <xdr:row>92</xdr:row>
      <xdr:rowOff>90573</xdr:rowOff>
    </xdr:to>
    <xdr:cxnSp macro="">
      <xdr:nvCxnSpPr>
        <xdr:cNvPr id="247" name="直線コネクタ 246"/>
        <xdr:cNvCxnSpPr/>
      </xdr:nvCxnSpPr>
      <xdr:spPr>
        <a:xfrm flipV="1">
          <a:off x="1130300" y="15748040"/>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8" name="フローチャート: 判断 247"/>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40820</xdr:rowOff>
    </xdr:from>
    <xdr:ext cx="599010" cy="259045"/>
    <xdr:sp macro="" textlink="">
      <xdr:nvSpPr>
        <xdr:cNvPr id="249" name="テキスト ボックス 248"/>
        <xdr:cNvSpPr txBox="1"/>
      </xdr:nvSpPr>
      <xdr:spPr>
        <a:xfrm>
          <a:off x="1719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50" name="フローチャート: 判断 249"/>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84190</xdr:rowOff>
    </xdr:from>
    <xdr:ext cx="534377" cy="259045"/>
    <xdr:sp macro="" textlink="">
      <xdr:nvSpPr>
        <xdr:cNvPr id="251" name="テキスト ボックス 250"/>
        <xdr:cNvSpPr txBox="1"/>
      </xdr:nvSpPr>
      <xdr:spPr>
        <a:xfrm>
          <a:off x="863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5962</xdr:rowOff>
    </xdr:from>
    <xdr:to>
      <xdr:col>24</xdr:col>
      <xdr:colOff>114300</xdr:colOff>
      <xdr:row>90</xdr:row>
      <xdr:rowOff>107562</xdr:rowOff>
    </xdr:to>
    <xdr:sp macro="" textlink="">
      <xdr:nvSpPr>
        <xdr:cNvPr id="257" name="楕円 256"/>
        <xdr:cNvSpPr/>
      </xdr:nvSpPr>
      <xdr:spPr>
        <a:xfrm>
          <a:off x="4584700" y="1543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130439</xdr:rowOff>
    </xdr:from>
    <xdr:ext cx="599010" cy="259045"/>
    <xdr:sp macro="" textlink="">
      <xdr:nvSpPr>
        <xdr:cNvPr id="258" name="扶助費該当値テキスト"/>
        <xdr:cNvSpPr txBox="1"/>
      </xdr:nvSpPr>
      <xdr:spPr>
        <a:xfrm>
          <a:off x="4686300" y="15389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48034</xdr:rowOff>
    </xdr:from>
    <xdr:to>
      <xdr:col>20</xdr:col>
      <xdr:colOff>38100</xdr:colOff>
      <xdr:row>89</xdr:row>
      <xdr:rowOff>149634</xdr:rowOff>
    </xdr:to>
    <xdr:sp macro="" textlink="">
      <xdr:nvSpPr>
        <xdr:cNvPr id="259" name="楕円 258"/>
        <xdr:cNvSpPr/>
      </xdr:nvSpPr>
      <xdr:spPr>
        <a:xfrm>
          <a:off x="3746500" y="1530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87</xdr:row>
      <xdr:rowOff>166161</xdr:rowOff>
    </xdr:from>
    <xdr:ext cx="599010" cy="259045"/>
    <xdr:sp macro="" textlink="">
      <xdr:nvSpPr>
        <xdr:cNvPr id="260" name="テキスト ボックス 259"/>
        <xdr:cNvSpPr txBox="1"/>
      </xdr:nvSpPr>
      <xdr:spPr>
        <a:xfrm>
          <a:off x="3497795" y="150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49146</xdr:rowOff>
    </xdr:from>
    <xdr:to>
      <xdr:col>15</xdr:col>
      <xdr:colOff>101600</xdr:colOff>
      <xdr:row>91</xdr:row>
      <xdr:rowOff>150746</xdr:rowOff>
    </xdr:to>
    <xdr:sp macro="" textlink="">
      <xdr:nvSpPr>
        <xdr:cNvPr id="261" name="楕円 260"/>
        <xdr:cNvSpPr/>
      </xdr:nvSpPr>
      <xdr:spPr>
        <a:xfrm>
          <a:off x="2857500" y="1565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167273</xdr:rowOff>
    </xdr:from>
    <xdr:ext cx="599010" cy="259045"/>
    <xdr:sp macro="" textlink="">
      <xdr:nvSpPr>
        <xdr:cNvPr id="262" name="テキスト ボックス 261"/>
        <xdr:cNvSpPr txBox="1"/>
      </xdr:nvSpPr>
      <xdr:spPr>
        <a:xfrm>
          <a:off x="2608795" y="154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95290</xdr:rowOff>
    </xdr:from>
    <xdr:to>
      <xdr:col>10</xdr:col>
      <xdr:colOff>165100</xdr:colOff>
      <xdr:row>92</xdr:row>
      <xdr:rowOff>25440</xdr:rowOff>
    </xdr:to>
    <xdr:sp macro="" textlink="">
      <xdr:nvSpPr>
        <xdr:cNvPr id="263" name="楕円 262"/>
        <xdr:cNvSpPr/>
      </xdr:nvSpPr>
      <xdr:spPr>
        <a:xfrm>
          <a:off x="1968500" y="1569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41967</xdr:rowOff>
    </xdr:from>
    <xdr:ext cx="599010" cy="259045"/>
    <xdr:sp macro="" textlink="">
      <xdr:nvSpPr>
        <xdr:cNvPr id="264" name="テキスト ボックス 263"/>
        <xdr:cNvSpPr txBox="1"/>
      </xdr:nvSpPr>
      <xdr:spPr>
        <a:xfrm>
          <a:off x="1719795" y="1547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39773</xdr:rowOff>
    </xdr:from>
    <xdr:to>
      <xdr:col>6</xdr:col>
      <xdr:colOff>38100</xdr:colOff>
      <xdr:row>92</xdr:row>
      <xdr:rowOff>141373</xdr:rowOff>
    </xdr:to>
    <xdr:sp macro="" textlink="">
      <xdr:nvSpPr>
        <xdr:cNvPr id="265" name="楕円 264"/>
        <xdr:cNvSpPr/>
      </xdr:nvSpPr>
      <xdr:spPr>
        <a:xfrm>
          <a:off x="1079500" y="1581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157900</xdr:rowOff>
    </xdr:from>
    <xdr:ext cx="599010" cy="259045"/>
    <xdr:sp macro="" textlink="">
      <xdr:nvSpPr>
        <xdr:cNvPr id="266" name="テキスト ボックス 265"/>
        <xdr:cNvSpPr txBox="1"/>
      </xdr:nvSpPr>
      <xdr:spPr>
        <a:xfrm>
          <a:off x="830795" y="1558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64971</xdr:rowOff>
    </xdr:from>
    <xdr:to>
      <xdr:col>54</xdr:col>
      <xdr:colOff>189865</xdr:colOff>
      <xdr:row>38</xdr:row>
      <xdr:rowOff>22451</xdr:rowOff>
    </xdr:to>
    <xdr:cxnSp macro="">
      <xdr:nvCxnSpPr>
        <xdr:cNvPr id="290" name="直線コネクタ 289"/>
        <xdr:cNvCxnSpPr/>
      </xdr:nvCxnSpPr>
      <xdr:spPr>
        <a:xfrm flipV="1">
          <a:off x="10475595" y="5551371"/>
          <a:ext cx="127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26278</xdr:rowOff>
    </xdr:from>
    <xdr:ext cx="534377" cy="259045"/>
    <xdr:sp macro="" textlink="">
      <xdr:nvSpPr>
        <xdr:cNvPr id="291" name="補助費等最小値テキスト"/>
        <xdr:cNvSpPr txBox="1"/>
      </xdr:nvSpPr>
      <xdr:spPr>
        <a:xfrm>
          <a:off x="10528300" y="654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22451</xdr:rowOff>
    </xdr:from>
    <xdr:to>
      <xdr:col>55</xdr:col>
      <xdr:colOff>88900</xdr:colOff>
      <xdr:row>38</xdr:row>
      <xdr:rowOff>22451</xdr:rowOff>
    </xdr:to>
    <xdr:cxnSp macro="">
      <xdr:nvCxnSpPr>
        <xdr:cNvPr id="292" name="直線コネクタ 291"/>
        <xdr:cNvCxnSpPr/>
      </xdr:nvCxnSpPr>
      <xdr:spPr>
        <a:xfrm>
          <a:off x="10388600" y="6537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11648</xdr:rowOff>
    </xdr:from>
    <xdr:ext cx="599010" cy="259045"/>
    <xdr:sp macro="" textlink="">
      <xdr:nvSpPr>
        <xdr:cNvPr id="293" name="補助費等最大値テキスト"/>
        <xdr:cNvSpPr txBox="1"/>
      </xdr:nvSpPr>
      <xdr:spPr>
        <a:xfrm>
          <a:off x="10528300" y="532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64971</xdr:rowOff>
    </xdr:from>
    <xdr:to>
      <xdr:col>55</xdr:col>
      <xdr:colOff>88900</xdr:colOff>
      <xdr:row>32</xdr:row>
      <xdr:rowOff>64971</xdr:rowOff>
    </xdr:to>
    <xdr:cxnSp macro="">
      <xdr:nvCxnSpPr>
        <xdr:cNvPr id="294" name="直線コネクタ 293"/>
        <xdr:cNvCxnSpPr/>
      </xdr:nvCxnSpPr>
      <xdr:spPr>
        <a:xfrm>
          <a:off x="10388600" y="555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158788</xdr:rowOff>
    </xdr:from>
    <xdr:to>
      <xdr:col>55</xdr:col>
      <xdr:colOff>0</xdr:colOff>
      <xdr:row>35</xdr:row>
      <xdr:rowOff>72172</xdr:rowOff>
    </xdr:to>
    <xdr:cxnSp macro="">
      <xdr:nvCxnSpPr>
        <xdr:cNvPr id="295" name="直線コネクタ 294"/>
        <xdr:cNvCxnSpPr/>
      </xdr:nvCxnSpPr>
      <xdr:spPr>
        <a:xfrm flipV="1">
          <a:off x="9639300" y="5988088"/>
          <a:ext cx="838200" cy="8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52057</xdr:rowOff>
    </xdr:from>
    <xdr:ext cx="534377" cy="259045"/>
    <xdr:sp macro="" textlink="">
      <xdr:nvSpPr>
        <xdr:cNvPr id="296" name="補助費等平均値テキスト"/>
        <xdr:cNvSpPr txBox="1"/>
      </xdr:nvSpPr>
      <xdr:spPr>
        <a:xfrm>
          <a:off x="10528300" y="6224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73630</xdr:rowOff>
    </xdr:from>
    <xdr:to>
      <xdr:col>55</xdr:col>
      <xdr:colOff>50800</xdr:colOff>
      <xdr:row>37</xdr:row>
      <xdr:rowOff>3780</xdr:rowOff>
    </xdr:to>
    <xdr:sp macro="" textlink="">
      <xdr:nvSpPr>
        <xdr:cNvPr id="297" name="フローチャート: 判断 296"/>
        <xdr:cNvSpPr/>
      </xdr:nvSpPr>
      <xdr:spPr>
        <a:xfrm>
          <a:off x="10426700" y="624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161173</xdr:rowOff>
    </xdr:from>
    <xdr:to>
      <xdr:col>50</xdr:col>
      <xdr:colOff>114300</xdr:colOff>
      <xdr:row>35</xdr:row>
      <xdr:rowOff>72172</xdr:rowOff>
    </xdr:to>
    <xdr:cxnSp macro="">
      <xdr:nvCxnSpPr>
        <xdr:cNvPr id="298" name="直線コネクタ 297"/>
        <xdr:cNvCxnSpPr/>
      </xdr:nvCxnSpPr>
      <xdr:spPr>
        <a:xfrm>
          <a:off x="8750300" y="5304673"/>
          <a:ext cx="889000" cy="76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113391</xdr:rowOff>
    </xdr:from>
    <xdr:to>
      <xdr:col>50</xdr:col>
      <xdr:colOff>165100</xdr:colOff>
      <xdr:row>37</xdr:row>
      <xdr:rowOff>43541</xdr:rowOff>
    </xdr:to>
    <xdr:sp macro="" textlink="">
      <xdr:nvSpPr>
        <xdr:cNvPr id="299" name="フローチャート: 判断 298"/>
        <xdr:cNvSpPr/>
      </xdr:nvSpPr>
      <xdr:spPr>
        <a:xfrm>
          <a:off x="9588500" y="62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34668</xdr:rowOff>
    </xdr:from>
    <xdr:ext cx="534377" cy="259045"/>
    <xdr:sp macro="" textlink="">
      <xdr:nvSpPr>
        <xdr:cNvPr id="300" name="テキスト ボックス 299"/>
        <xdr:cNvSpPr txBox="1"/>
      </xdr:nvSpPr>
      <xdr:spPr>
        <a:xfrm>
          <a:off x="9372111" y="637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161173</xdr:rowOff>
    </xdr:from>
    <xdr:to>
      <xdr:col>45</xdr:col>
      <xdr:colOff>177800</xdr:colOff>
      <xdr:row>36</xdr:row>
      <xdr:rowOff>4841</xdr:rowOff>
    </xdr:to>
    <xdr:cxnSp macro="">
      <xdr:nvCxnSpPr>
        <xdr:cNvPr id="301" name="直線コネクタ 300"/>
        <xdr:cNvCxnSpPr/>
      </xdr:nvCxnSpPr>
      <xdr:spPr>
        <a:xfrm flipV="1">
          <a:off x="7861300" y="5304673"/>
          <a:ext cx="889000" cy="87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34866</xdr:rowOff>
    </xdr:from>
    <xdr:to>
      <xdr:col>46</xdr:col>
      <xdr:colOff>38100</xdr:colOff>
      <xdr:row>31</xdr:row>
      <xdr:rowOff>136466</xdr:rowOff>
    </xdr:to>
    <xdr:sp macro="" textlink="">
      <xdr:nvSpPr>
        <xdr:cNvPr id="302" name="フローチャート: 判断 301"/>
        <xdr:cNvSpPr/>
      </xdr:nvSpPr>
      <xdr:spPr>
        <a:xfrm>
          <a:off x="8699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127593</xdr:rowOff>
    </xdr:from>
    <xdr:ext cx="599010" cy="259045"/>
    <xdr:sp macro="" textlink="">
      <xdr:nvSpPr>
        <xdr:cNvPr id="303" name="テキスト ボックス 302"/>
        <xdr:cNvSpPr txBox="1"/>
      </xdr:nvSpPr>
      <xdr:spPr>
        <a:xfrm>
          <a:off x="8450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4841</xdr:rowOff>
    </xdr:from>
    <xdr:to>
      <xdr:col>41</xdr:col>
      <xdr:colOff>50800</xdr:colOff>
      <xdr:row>36</xdr:row>
      <xdr:rowOff>25263</xdr:rowOff>
    </xdr:to>
    <xdr:cxnSp macro="">
      <xdr:nvCxnSpPr>
        <xdr:cNvPr id="304" name="直線コネクタ 303"/>
        <xdr:cNvCxnSpPr/>
      </xdr:nvCxnSpPr>
      <xdr:spPr>
        <a:xfrm flipV="1">
          <a:off x="6972300" y="6177041"/>
          <a:ext cx="889000" cy="2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92032</xdr:rowOff>
    </xdr:from>
    <xdr:to>
      <xdr:col>41</xdr:col>
      <xdr:colOff>101600</xdr:colOff>
      <xdr:row>37</xdr:row>
      <xdr:rowOff>22182</xdr:rowOff>
    </xdr:to>
    <xdr:sp macro="" textlink="">
      <xdr:nvSpPr>
        <xdr:cNvPr id="305" name="フローチャート: 判断 304"/>
        <xdr:cNvSpPr/>
      </xdr:nvSpPr>
      <xdr:spPr>
        <a:xfrm>
          <a:off x="7810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13309</xdr:rowOff>
    </xdr:from>
    <xdr:ext cx="534377" cy="259045"/>
    <xdr:sp macro="" textlink="">
      <xdr:nvSpPr>
        <xdr:cNvPr id="306" name="テキスト ボックス 305"/>
        <xdr:cNvSpPr txBox="1"/>
      </xdr:nvSpPr>
      <xdr:spPr>
        <a:xfrm>
          <a:off x="7594111" y="63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120904</xdr:rowOff>
    </xdr:from>
    <xdr:to>
      <xdr:col>36</xdr:col>
      <xdr:colOff>165100</xdr:colOff>
      <xdr:row>37</xdr:row>
      <xdr:rowOff>51054</xdr:rowOff>
    </xdr:to>
    <xdr:sp macro="" textlink="">
      <xdr:nvSpPr>
        <xdr:cNvPr id="307" name="フローチャート: 判断 306"/>
        <xdr:cNvSpPr/>
      </xdr:nvSpPr>
      <xdr:spPr>
        <a:xfrm>
          <a:off x="6921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42181</xdr:rowOff>
    </xdr:from>
    <xdr:ext cx="534377" cy="259045"/>
    <xdr:sp macro="" textlink="">
      <xdr:nvSpPr>
        <xdr:cNvPr id="308" name="テキスト ボックス 307"/>
        <xdr:cNvSpPr txBox="1"/>
      </xdr:nvSpPr>
      <xdr:spPr>
        <a:xfrm>
          <a:off x="6705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107988</xdr:rowOff>
    </xdr:from>
    <xdr:to>
      <xdr:col>55</xdr:col>
      <xdr:colOff>50800</xdr:colOff>
      <xdr:row>35</xdr:row>
      <xdr:rowOff>38138</xdr:rowOff>
    </xdr:to>
    <xdr:sp macro="" textlink="">
      <xdr:nvSpPr>
        <xdr:cNvPr id="314" name="楕円 313"/>
        <xdr:cNvSpPr/>
      </xdr:nvSpPr>
      <xdr:spPr>
        <a:xfrm>
          <a:off x="10426700" y="593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130865</xdr:rowOff>
    </xdr:from>
    <xdr:ext cx="534377" cy="259045"/>
    <xdr:sp macro="" textlink="">
      <xdr:nvSpPr>
        <xdr:cNvPr id="315" name="補助費等該当値テキスト"/>
        <xdr:cNvSpPr txBox="1"/>
      </xdr:nvSpPr>
      <xdr:spPr>
        <a:xfrm>
          <a:off x="10528300" y="578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21372</xdr:rowOff>
    </xdr:from>
    <xdr:to>
      <xdr:col>50</xdr:col>
      <xdr:colOff>165100</xdr:colOff>
      <xdr:row>35</xdr:row>
      <xdr:rowOff>122972</xdr:rowOff>
    </xdr:to>
    <xdr:sp macro="" textlink="">
      <xdr:nvSpPr>
        <xdr:cNvPr id="316" name="楕円 315"/>
        <xdr:cNvSpPr/>
      </xdr:nvSpPr>
      <xdr:spPr>
        <a:xfrm>
          <a:off x="9588500" y="60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139499</xdr:rowOff>
    </xdr:from>
    <xdr:ext cx="534377" cy="259045"/>
    <xdr:sp macro="" textlink="">
      <xdr:nvSpPr>
        <xdr:cNvPr id="317" name="テキスト ボックス 316"/>
        <xdr:cNvSpPr txBox="1"/>
      </xdr:nvSpPr>
      <xdr:spPr>
        <a:xfrm>
          <a:off x="9372111" y="579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110373</xdr:rowOff>
    </xdr:from>
    <xdr:to>
      <xdr:col>46</xdr:col>
      <xdr:colOff>38100</xdr:colOff>
      <xdr:row>31</xdr:row>
      <xdr:rowOff>40523</xdr:rowOff>
    </xdr:to>
    <xdr:sp macro="" textlink="">
      <xdr:nvSpPr>
        <xdr:cNvPr id="318" name="楕円 317"/>
        <xdr:cNvSpPr/>
      </xdr:nvSpPr>
      <xdr:spPr>
        <a:xfrm>
          <a:off x="8699500" y="525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57050</xdr:rowOff>
    </xdr:from>
    <xdr:ext cx="599010" cy="259045"/>
    <xdr:sp macro="" textlink="">
      <xdr:nvSpPr>
        <xdr:cNvPr id="319" name="テキスト ボックス 318"/>
        <xdr:cNvSpPr txBox="1"/>
      </xdr:nvSpPr>
      <xdr:spPr>
        <a:xfrm>
          <a:off x="8450795" y="502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125491</xdr:rowOff>
    </xdr:from>
    <xdr:to>
      <xdr:col>41</xdr:col>
      <xdr:colOff>101600</xdr:colOff>
      <xdr:row>36</xdr:row>
      <xdr:rowOff>55641</xdr:rowOff>
    </xdr:to>
    <xdr:sp macro="" textlink="">
      <xdr:nvSpPr>
        <xdr:cNvPr id="320" name="楕円 319"/>
        <xdr:cNvSpPr/>
      </xdr:nvSpPr>
      <xdr:spPr>
        <a:xfrm>
          <a:off x="7810500" y="61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72168</xdr:rowOff>
    </xdr:from>
    <xdr:ext cx="534377" cy="259045"/>
    <xdr:sp macro="" textlink="">
      <xdr:nvSpPr>
        <xdr:cNvPr id="321" name="テキスト ボックス 320"/>
        <xdr:cNvSpPr txBox="1"/>
      </xdr:nvSpPr>
      <xdr:spPr>
        <a:xfrm>
          <a:off x="7594111" y="590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145913</xdr:rowOff>
    </xdr:from>
    <xdr:to>
      <xdr:col>36</xdr:col>
      <xdr:colOff>165100</xdr:colOff>
      <xdr:row>36</xdr:row>
      <xdr:rowOff>76063</xdr:rowOff>
    </xdr:to>
    <xdr:sp macro="" textlink="">
      <xdr:nvSpPr>
        <xdr:cNvPr id="322" name="楕円 321"/>
        <xdr:cNvSpPr/>
      </xdr:nvSpPr>
      <xdr:spPr>
        <a:xfrm>
          <a:off x="6921500" y="614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92590</xdr:rowOff>
    </xdr:from>
    <xdr:ext cx="534377" cy="259045"/>
    <xdr:sp macro="" textlink="">
      <xdr:nvSpPr>
        <xdr:cNvPr id="323" name="テキスト ボックス 322"/>
        <xdr:cNvSpPr txBox="1"/>
      </xdr:nvSpPr>
      <xdr:spPr>
        <a:xfrm>
          <a:off x="6705111" y="592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7" name="直線コネクタ 346"/>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8" name="普通建設事業費最小値テキスト"/>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49" name="直線コネクタ 348"/>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0" name="普通建設事業費最大値テキスト"/>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1" name="直線コネクタ 350"/>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134267</xdr:rowOff>
    </xdr:from>
    <xdr:to>
      <xdr:col>55</xdr:col>
      <xdr:colOff>0</xdr:colOff>
      <xdr:row>55</xdr:row>
      <xdr:rowOff>67310</xdr:rowOff>
    </xdr:to>
    <xdr:cxnSp macro="">
      <xdr:nvCxnSpPr>
        <xdr:cNvPr id="352" name="直線コネクタ 351"/>
        <xdr:cNvCxnSpPr/>
      </xdr:nvCxnSpPr>
      <xdr:spPr>
        <a:xfrm flipV="1">
          <a:off x="9639300" y="9392567"/>
          <a:ext cx="838200" cy="10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3" name="普通建設事業費平均値テキスト"/>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4" name="フローチャート: 判断 353"/>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54646</xdr:rowOff>
    </xdr:from>
    <xdr:to>
      <xdr:col>50</xdr:col>
      <xdr:colOff>114300</xdr:colOff>
      <xdr:row>55</xdr:row>
      <xdr:rowOff>67310</xdr:rowOff>
    </xdr:to>
    <xdr:cxnSp macro="">
      <xdr:nvCxnSpPr>
        <xdr:cNvPr id="355" name="直線コネクタ 354"/>
        <xdr:cNvCxnSpPr/>
      </xdr:nvCxnSpPr>
      <xdr:spPr>
        <a:xfrm>
          <a:off x="8750300" y="9484396"/>
          <a:ext cx="889000" cy="1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6" name="フローチャート: 判断 355"/>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7" name="テキスト ボックス 356"/>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72697</xdr:rowOff>
    </xdr:from>
    <xdr:to>
      <xdr:col>45</xdr:col>
      <xdr:colOff>177800</xdr:colOff>
      <xdr:row>55</xdr:row>
      <xdr:rowOff>54646</xdr:rowOff>
    </xdr:to>
    <xdr:cxnSp macro="">
      <xdr:nvCxnSpPr>
        <xdr:cNvPr id="358" name="直線コネクタ 357"/>
        <xdr:cNvCxnSpPr/>
      </xdr:nvCxnSpPr>
      <xdr:spPr>
        <a:xfrm>
          <a:off x="7861300" y="9159547"/>
          <a:ext cx="889000" cy="32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143543</xdr:rowOff>
    </xdr:from>
    <xdr:to>
      <xdr:col>46</xdr:col>
      <xdr:colOff>38100</xdr:colOff>
      <xdr:row>56</xdr:row>
      <xdr:rowOff>73693</xdr:rowOff>
    </xdr:to>
    <xdr:sp macro="" textlink="">
      <xdr:nvSpPr>
        <xdr:cNvPr id="359" name="フローチャート: 判断 358"/>
        <xdr:cNvSpPr/>
      </xdr:nvSpPr>
      <xdr:spPr>
        <a:xfrm>
          <a:off x="8699500" y="957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64820</xdr:rowOff>
    </xdr:from>
    <xdr:ext cx="534377" cy="259045"/>
    <xdr:sp macro="" textlink="">
      <xdr:nvSpPr>
        <xdr:cNvPr id="360" name="テキスト ボックス 359"/>
        <xdr:cNvSpPr txBox="1"/>
      </xdr:nvSpPr>
      <xdr:spPr>
        <a:xfrm>
          <a:off x="8483111" y="966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72697</xdr:rowOff>
    </xdr:from>
    <xdr:to>
      <xdr:col>41</xdr:col>
      <xdr:colOff>50800</xdr:colOff>
      <xdr:row>53</xdr:row>
      <xdr:rowOff>96617</xdr:rowOff>
    </xdr:to>
    <xdr:cxnSp macro="">
      <xdr:nvCxnSpPr>
        <xdr:cNvPr id="361" name="直線コネクタ 360"/>
        <xdr:cNvCxnSpPr/>
      </xdr:nvCxnSpPr>
      <xdr:spPr>
        <a:xfrm flipV="1">
          <a:off x="6972300" y="9159547"/>
          <a:ext cx="889000" cy="2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144785</xdr:rowOff>
    </xdr:from>
    <xdr:to>
      <xdr:col>41</xdr:col>
      <xdr:colOff>101600</xdr:colOff>
      <xdr:row>56</xdr:row>
      <xdr:rowOff>74935</xdr:rowOff>
    </xdr:to>
    <xdr:sp macro="" textlink="">
      <xdr:nvSpPr>
        <xdr:cNvPr id="362" name="フローチャート: 判断 361"/>
        <xdr:cNvSpPr/>
      </xdr:nvSpPr>
      <xdr:spPr>
        <a:xfrm>
          <a:off x="7810500" y="957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66062</xdr:rowOff>
    </xdr:from>
    <xdr:ext cx="534377" cy="259045"/>
    <xdr:sp macro="" textlink="">
      <xdr:nvSpPr>
        <xdr:cNvPr id="363" name="テキスト ボックス 362"/>
        <xdr:cNvSpPr txBox="1"/>
      </xdr:nvSpPr>
      <xdr:spPr>
        <a:xfrm>
          <a:off x="7594111" y="966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152260</xdr:rowOff>
    </xdr:from>
    <xdr:to>
      <xdr:col>36</xdr:col>
      <xdr:colOff>165100</xdr:colOff>
      <xdr:row>56</xdr:row>
      <xdr:rowOff>82410</xdr:rowOff>
    </xdr:to>
    <xdr:sp macro="" textlink="">
      <xdr:nvSpPr>
        <xdr:cNvPr id="364" name="フローチャート: 判断 363"/>
        <xdr:cNvSpPr/>
      </xdr:nvSpPr>
      <xdr:spPr>
        <a:xfrm>
          <a:off x="6921500" y="958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73537</xdr:rowOff>
    </xdr:from>
    <xdr:ext cx="534377" cy="259045"/>
    <xdr:sp macro="" textlink="">
      <xdr:nvSpPr>
        <xdr:cNvPr id="365" name="テキスト ボックス 364"/>
        <xdr:cNvSpPr txBox="1"/>
      </xdr:nvSpPr>
      <xdr:spPr>
        <a:xfrm>
          <a:off x="6705111" y="967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83467</xdr:rowOff>
    </xdr:from>
    <xdr:to>
      <xdr:col>55</xdr:col>
      <xdr:colOff>50800</xdr:colOff>
      <xdr:row>55</xdr:row>
      <xdr:rowOff>13617</xdr:rowOff>
    </xdr:to>
    <xdr:sp macro="" textlink="">
      <xdr:nvSpPr>
        <xdr:cNvPr id="371" name="楕円 370"/>
        <xdr:cNvSpPr/>
      </xdr:nvSpPr>
      <xdr:spPr>
        <a:xfrm>
          <a:off x="10426700" y="934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106344</xdr:rowOff>
    </xdr:from>
    <xdr:ext cx="599010" cy="259045"/>
    <xdr:sp macro="" textlink="">
      <xdr:nvSpPr>
        <xdr:cNvPr id="372" name="普通建設事業費該当値テキスト"/>
        <xdr:cNvSpPr txBox="1"/>
      </xdr:nvSpPr>
      <xdr:spPr>
        <a:xfrm>
          <a:off x="10528300" y="919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16510</xdr:rowOff>
    </xdr:from>
    <xdr:to>
      <xdr:col>50</xdr:col>
      <xdr:colOff>165100</xdr:colOff>
      <xdr:row>55</xdr:row>
      <xdr:rowOff>118110</xdr:rowOff>
    </xdr:to>
    <xdr:sp macro="" textlink="">
      <xdr:nvSpPr>
        <xdr:cNvPr id="373" name="楕円 372"/>
        <xdr:cNvSpPr/>
      </xdr:nvSpPr>
      <xdr:spPr>
        <a:xfrm>
          <a:off x="9588500" y="944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134637</xdr:rowOff>
    </xdr:from>
    <xdr:ext cx="534377" cy="259045"/>
    <xdr:sp macro="" textlink="">
      <xdr:nvSpPr>
        <xdr:cNvPr id="374" name="テキスト ボックス 373"/>
        <xdr:cNvSpPr txBox="1"/>
      </xdr:nvSpPr>
      <xdr:spPr>
        <a:xfrm>
          <a:off x="9372111" y="922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3846</xdr:rowOff>
    </xdr:from>
    <xdr:to>
      <xdr:col>46</xdr:col>
      <xdr:colOff>38100</xdr:colOff>
      <xdr:row>55</xdr:row>
      <xdr:rowOff>105446</xdr:rowOff>
    </xdr:to>
    <xdr:sp macro="" textlink="">
      <xdr:nvSpPr>
        <xdr:cNvPr id="375" name="楕円 374"/>
        <xdr:cNvSpPr/>
      </xdr:nvSpPr>
      <xdr:spPr>
        <a:xfrm>
          <a:off x="8699500" y="943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121973</xdr:rowOff>
    </xdr:from>
    <xdr:ext cx="534377" cy="259045"/>
    <xdr:sp macro="" textlink="">
      <xdr:nvSpPr>
        <xdr:cNvPr id="376" name="テキスト ボックス 375"/>
        <xdr:cNvSpPr txBox="1"/>
      </xdr:nvSpPr>
      <xdr:spPr>
        <a:xfrm>
          <a:off x="8483111" y="920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21897</xdr:rowOff>
    </xdr:from>
    <xdr:to>
      <xdr:col>41</xdr:col>
      <xdr:colOff>101600</xdr:colOff>
      <xdr:row>53</xdr:row>
      <xdr:rowOff>123497</xdr:rowOff>
    </xdr:to>
    <xdr:sp macro="" textlink="">
      <xdr:nvSpPr>
        <xdr:cNvPr id="377" name="楕円 376"/>
        <xdr:cNvSpPr/>
      </xdr:nvSpPr>
      <xdr:spPr>
        <a:xfrm>
          <a:off x="7810500" y="910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140024</xdr:rowOff>
    </xdr:from>
    <xdr:ext cx="599010" cy="259045"/>
    <xdr:sp macro="" textlink="">
      <xdr:nvSpPr>
        <xdr:cNvPr id="378" name="テキスト ボックス 377"/>
        <xdr:cNvSpPr txBox="1"/>
      </xdr:nvSpPr>
      <xdr:spPr>
        <a:xfrm>
          <a:off x="7561795" y="888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45817</xdr:rowOff>
    </xdr:from>
    <xdr:to>
      <xdr:col>36</xdr:col>
      <xdr:colOff>165100</xdr:colOff>
      <xdr:row>53</xdr:row>
      <xdr:rowOff>147417</xdr:rowOff>
    </xdr:to>
    <xdr:sp macro="" textlink="">
      <xdr:nvSpPr>
        <xdr:cNvPr id="379" name="楕円 378"/>
        <xdr:cNvSpPr/>
      </xdr:nvSpPr>
      <xdr:spPr>
        <a:xfrm>
          <a:off x="6921500" y="913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163944</xdr:rowOff>
    </xdr:from>
    <xdr:ext cx="599010" cy="259045"/>
    <xdr:sp macro="" textlink="">
      <xdr:nvSpPr>
        <xdr:cNvPr id="380" name="テキスト ボックス 379"/>
        <xdr:cNvSpPr txBox="1"/>
      </xdr:nvSpPr>
      <xdr:spPr>
        <a:xfrm>
          <a:off x="6672795" y="890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4" name="直線コネクタ 403"/>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7" name="普通建設事業費 （ うち新規整備　）最大値テキスト"/>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8" name="直線コネクタ 407"/>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98755</xdr:rowOff>
    </xdr:from>
    <xdr:to>
      <xdr:col>55</xdr:col>
      <xdr:colOff>0</xdr:colOff>
      <xdr:row>77</xdr:row>
      <xdr:rowOff>103670</xdr:rowOff>
    </xdr:to>
    <xdr:cxnSp macro="">
      <xdr:nvCxnSpPr>
        <xdr:cNvPr id="409" name="直線コネクタ 408"/>
        <xdr:cNvCxnSpPr/>
      </xdr:nvCxnSpPr>
      <xdr:spPr>
        <a:xfrm flipV="1">
          <a:off x="9639300" y="13300405"/>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14851</xdr:rowOff>
    </xdr:from>
    <xdr:ext cx="534377" cy="259045"/>
    <xdr:sp macro="" textlink="">
      <xdr:nvSpPr>
        <xdr:cNvPr id="410" name="普通建設事業費 （ うち新規整備　）平均値テキスト"/>
        <xdr:cNvSpPr txBox="1"/>
      </xdr:nvSpPr>
      <xdr:spPr>
        <a:xfrm>
          <a:off x="10528300" y="13387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1" name="フローチャート: 判断 410"/>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125564</xdr:rowOff>
    </xdr:from>
    <xdr:to>
      <xdr:col>50</xdr:col>
      <xdr:colOff>114300</xdr:colOff>
      <xdr:row>77</xdr:row>
      <xdr:rowOff>103670</xdr:rowOff>
    </xdr:to>
    <xdr:cxnSp macro="">
      <xdr:nvCxnSpPr>
        <xdr:cNvPr id="412" name="直線コネクタ 411"/>
        <xdr:cNvCxnSpPr/>
      </xdr:nvCxnSpPr>
      <xdr:spPr>
        <a:xfrm>
          <a:off x="8750300" y="13155764"/>
          <a:ext cx="889000" cy="14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3" name="フローチャート: 判断 412"/>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114419</xdr:rowOff>
    </xdr:from>
    <xdr:ext cx="534377" cy="259045"/>
    <xdr:sp macro="" textlink="">
      <xdr:nvSpPr>
        <xdr:cNvPr id="414" name="テキスト ボックス 413"/>
        <xdr:cNvSpPr txBox="1"/>
      </xdr:nvSpPr>
      <xdr:spPr>
        <a:xfrm>
          <a:off x="9372111" y="1348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85280</xdr:rowOff>
    </xdr:from>
    <xdr:to>
      <xdr:col>45</xdr:col>
      <xdr:colOff>177800</xdr:colOff>
      <xdr:row>76</xdr:row>
      <xdr:rowOff>125564</xdr:rowOff>
    </xdr:to>
    <xdr:cxnSp macro="">
      <xdr:nvCxnSpPr>
        <xdr:cNvPr id="415" name="直線コネクタ 414"/>
        <xdr:cNvCxnSpPr/>
      </xdr:nvCxnSpPr>
      <xdr:spPr>
        <a:xfrm>
          <a:off x="7861300" y="13115480"/>
          <a:ext cx="889000" cy="4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107328</xdr:rowOff>
    </xdr:from>
    <xdr:to>
      <xdr:col>46</xdr:col>
      <xdr:colOff>38100</xdr:colOff>
      <xdr:row>78</xdr:row>
      <xdr:rowOff>37478</xdr:rowOff>
    </xdr:to>
    <xdr:sp macro="" textlink="">
      <xdr:nvSpPr>
        <xdr:cNvPr id="416" name="フローチャート: 判断 415"/>
        <xdr:cNvSpPr/>
      </xdr:nvSpPr>
      <xdr:spPr>
        <a:xfrm>
          <a:off x="8699500" y="1330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28605</xdr:rowOff>
    </xdr:from>
    <xdr:ext cx="534377" cy="259045"/>
    <xdr:sp macro="" textlink="">
      <xdr:nvSpPr>
        <xdr:cNvPr id="417" name="テキスト ボックス 416"/>
        <xdr:cNvSpPr txBox="1"/>
      </xdr:nvSpPr>
      <xdr:spPr>
        <a:xfrm>
          <a:off x="8483111" y="134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85280</xdr:rowOff>
    </xdr:from>
    <xdr:to>
      <xdr:col>41</xdr:col>
      <xdr:colOff>50800</xdr:colOff>
      <xdr:row>77</xdr:row>
      <xdr:rowOff>83705</xdr:rowOff>
    </xdr:to>
    <xdr:cxnSp macro="">
      <xdr:nvCxnSpPr>
        <xdr:cNvPr id="418" name="直線コネクタ 417"/>
        <xdr:cNvCxnSpPr/>
      </xdr:nvCxnSpPr>
      <xdr:spPr>
        <a:xfrm flipV="1">
          <a:off x="6972300" y="13115480"/>
          <a:ext cx="889000" cy="16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19" name="フローチャート: 判断 418"/>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20" name="テキスト ボックス 419"/>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1" name="フローチャート: 判断 420"/>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22" name="テキスト ボックス 421"/>
        <xdr:cNvSpPr txBox="1"/>
      </xdr:nvSpPr>
      <xdr:spPr>
        <a:xfrm>
          <a:off x="6705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47955</xdr:rowOff>
    </xdr:from>
    <xdr:to>
      <xdr:col>55</xdr:col>
      <xdr:colOff>50800</xdr:colOff>
      <xdr:row>77</xdr:row>
      <xdr:rowOff>149555</xdr:rowOff>
    </xdr:to>
    <xdr:sp macro="" textlink="">
      <xdr:nvSpPr>
        <xdr:cNvPr id="428" name="楕円 427"/>
        <xdr:cNvSpPr/>
      </xdr:nvSpPr>
      <xdr:spPr>
        <a:xfrm>
          <a:off x="10426700" y="132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70832</xdr:rowOff>
    </xdr:from>
    <xdr:ext cx="534377" cy="259045"/>
    <xdr:sp macro="" textlink="">
      <xdr:nvSpPr>
        <xdr:cNvPr id="429" name="普通建設事業費 （ うち新規整備　）該当値テキスト"/>
        <xdr:cNvSpPr txBox="1"/>
      </xdr:nvSpPr>
      <xdr:spPr>
        <a:xfrm>
          <a:off x="10528300" y="1310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52870</xdr:rowOff>
    </xdr:from>
    <xdr:to>
      <xdr:col>50</xdr:col>
      <xdr:colOff>165100</xdr:colOff>
      <xdr:row>77</xdr:row>
      <xdr:rowOff>154470</xdr:rowOff>
    </xdr:to>
    <xdr:sp macro="" textlink="">
      <xdr:nvSpPr>
        <xdr:cNvPr id="430" name="楕円 429"/>
        <xdr:cNvSpPr/>
      </xdr:nvSpPr>
      <xdr:spPr>
        <a:xfrm>
          <a:off x="9588500" y="132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170997</xdr:rowOff>
    </xdr:from>
    <xdr:ext cx="534377" cy="259045"/>
    <xdr:sp macro="" textlink="">
      <xdr:nvSpPr>
        <xdr:cNvPr id="431" name="テキスト ボックス 430"/>
        <xdr:cNvSpPr txBox="1"/>
      </xdr:nvSpPr>
      <xdr:spPr>
        <a:xfrm>
          <a:off x="9372111" y="1302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74764</xdr:rowOff>
    </xdr:from>
    <xdr:to>
      <xdr:col>46</xdr:col>
      <xdr:colOff>38100</xdr:colOff>
      <xdr:row>77</xdr:row>
      <xdr:rowOff>4914</xdr:rowOff>
    </xdr:to>
    <xdr:sp macro="" textlink="">
      <xdr:nvSpPr>
        <xdr:cNvPr id="432" name="楕円 431"/>
        <xdr:cNvSpPr/>
      </xdr:nvSpPr>
      <xdr:spPr>
        <a:xfrm>
          <a:off x="8699500" y="1310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21442</xdr:rowOff>
    </xdr:from>
    <xdr:ext cx="534377" cy="259045"/>
    <xdr:sp macro="" textlink="">
      <xdr:nvSpPr>
        <xdr:cNvPr id="433" name="テキスト ボックス 432"/>
        <xdr:cNvSpPr txBox="1"/>
      </xdr:nvSpPr>
      <xdr:spPr>
        <a:xfrm>
          <a:off x="8483111" y="1288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34480</xdr:rowOff>
    </xdr:from>
    <xdr:to>
      <xdr:col>41</xdr:col>
      <xdr:colOff>101600</xdr:colOff>
      <xdr:row>76</xdr:row>
      <xdr:rowOff>136080</xdr:rowOff>
    </xdr:to>
    <xdr:sp macro="" textlink="">
      <xdr:nvSpPr>
        <xdr:cNvPr id="434" name="楕円 433"/>
        <xdr:cNvSpPr/>
      </xdr:nvSpPr>
      <xdr:spPr>
        <a:xfrm>
          <a:off x="7810500" y="130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152608</xdr:rowOff>
    </xdr:from>
    <xdr:ext cx="534377" cy="259045"/>
    <xdr:sp macro="" textlink="">
      <xdr:nvSpPr>
        <xdr:cNvPr id="435" name="テキスト ボックス 434"/>
        <xdr:cNvSpPr txBox="1"/>
      </xdr:nvSpPr>
      <xdr:spPr>
        <a:xfrm>
          <a:off x="7594111" y="1283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32905</xdr:rowOff>
    </xdr:from>
    <xdr:to>
      <xdr:col>36</xdr:col>
      <xdr:colOff>165100</xdr:colOff>
      <xdr:row>77</xdr:row>
      <xdr:rowOff>134505</xdr:rowOff>
    </xdr:to>
    <xdr:sp macro="" textlink="">
      <xdr:nvSpPr>
        <xdr:cNvPr id="436" name="楕円 435"/>
        <xdr:cNvSpPr/>
      </xdr:nvSpPr>
      <xdr:spPr>
        <a:xfrm>
          <a:off x="6921500" y="1323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151032</xdr:rowOff>
    </xdr:from>
    <xdr:ext cx="534377" cy="259045"/>
    <xdr:sp macro="" textlink="">
      <xdr:nvSpPr>
        <xdr:cNvPr id="437" name="テキスト ボックス 436"/>
        <xdr:cNvSpPr txBox="1"/>
      </xdr:nvSpPr>
      <xdr:spPr>
        <a:xfrm>
          <a:off x="6705111" y="1300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1" name="直線コネクタ 460"/>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2" name="普通建設事業費 （ うち更新整備　）最小値テキスト"/>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3" name="直線コネクタ 462"/>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4" name="普通建設事業費 （ うち更新整備　）最大値テキスト"/>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5" name="直線コネクタ 464"/>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60795</xdr:rowOff>
    </xdr:from>
    <xdr:to>
      <xdr:col>55</xdr:col>
      <xdr:colOff>0</xdr:colOff>
      <xdr:row>95</xdr:row>
      <xdr:rowOff>152958</xdr:rowOff>
    </xdr:to>
    <xdr:cxnSp macro="">
      <xdr:nvCxnSpPr>
        <xdr:cNvPr id="466" name="直線コネクタ 465"/>
        <xdr:cNvCxnSpPr/>
      </xdr:nvCxnSpPr>
      <xdr:spPr>
        <a:xfrm flipV="1">
          <a:off x="9639300" y="16177095"/>
          <a:ext cx="838200" cy="26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7" name="普通建設事業費 （ うち更新整備　）平均値テキスト"/>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8" name="フローチャート: 判断 467"/>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152958</xdr:rowOff>
    </xdr:from>
    <xdr:to>
      <xdr:col>50</xdr:col>
      <xdr:colOff>114300</xdr:colOff>
      <xdr:row>96</xdr:row>
      <xdr:rowOff>32398</xdr:rowOff>
    </xdr:to>
    <xdr:cxnSp macro="">
      <xdr:nvCxnSpPr>
        <xdr:cNvPr id="469" name="直線コネクタ 468"/>
        <xdr:cNvCxnSpPr/>
      </xdr:nvCxnSpPr>
      <xdr:spPr>
        <a:xfrm flipV="1">
          <a:off x="8750300" y="16440708"/>
          <a:ext cx="889000" cy="5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0" name="フローチャート: 判断 469"/>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98620</xdr:rowOff>
    </xdr:from>
    <xdr:ext cx="534377" cy="259045"/>
    <xdr:sp macro="" textlink="">
      <xdr:nvSpPr>
        <xdr:cNvPr id="471" name="テキスト ボックス 470"/>
        <xdr:cNvSpPr txBox="1"/>
      </xdr:nvSpPr>
      <xdr:spPr>
        <a:xfrm>
          <a:off x="9372111" y="167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23444</xdr:rowOff>
    </xdr:from>
    <xdr:to>
      <xdr:col>45</xdr:col>
      <xdr:colOff>177800</xdr:colOff>
      <xdr:row>96</xdr:row>
      <xdr:rowOff>32398</xdr:rowOff>
    </xdr:to>
    <xdr:cxnSp macro="">
      <xdr:nvCxnSpPr>
        <xdr:cNvPr id="472" name="直線コネクタ 471"/>
        <xdr:cNvCxnSpPr/>
      </xdr:nvCxnSpPr>
      <xdr:spPr>
        <a:xfrm>
          <a:off x="7861300" y="15968294"/>
          <a:ext cx="889000" cy="5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161886</xdr:rowOff>
    </xdr:from>
    <xdr:to>
      <xdr:col>46</xdr:col>
      <xdr:colOff>38100</xdr:colOff>
      <xdr:row>96</xdr:row>
      <xdr:rowOff>92036</xdr:rowOff>
    </xdr:to>
    <xdr:sp macro="" textlink="">
      <xdr:nvSpPr>
        <xdr:cNvPr id="473" name="フローチャート: 判断 472"/>
        <xdr:cNvSpPr/>
      </xdr:nvSpPr>
      <xdr:spPr>
        <a:xfrm>
          <a:off x="8699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83163</xdr:rowOff>
    </xdr:from>
    <xdr:ext cx="534377" cy="259045"/>
    <xdr:sp macro="" textlink="">
      <xdr:nvSpPr>
        <xdr:cNvPr id="474" name="テキスト ボックス 473"/>
        <xdr:cNvSpPr txBox="1"/>
      </xdr:nvSpPr>
      <xdr:spPr>
        <a:xfrm>
          <a:off x="8483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14212</xdr:rowOff>
    </xdr:from>
    <xdr:to>
      <xdr:col>41</xdr:col>
      <xdr:colOff>50800</xdr:colOff>
      <xdr:row>93</xdr:row>
      <xdr:rowOff>23444</xdr:rowOff>
    </xdr:to>
    <xdr:cxnSp macro="">
      <xdr:nvCxnSpPr>
        <xdr:cNvPr id="475" name="直線コネクタ 474"/>
        <xdr:cNvCxnSpPr/>
      </xdr:nvCxnSpPr>
      <xdr:spPr>
        <a:xfrm>
          <a:off x="6972300" y="15787612"/>
          <a:ext cx="889000" cy="18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168263</xdr:rowOff>
    </xdr:from>
    <xdr:to>
      <xdr:col>41</xdr:col>
      <xdr:colOff>101600</xdr:colOff>
      <xdr:row>96</xdr:row>
      <xdr:rowOff>98413</xdr:rowOff>
    </xdr:to>
    <xdr:sp macro="" textlink="">
      <xdr:nvSpPr>
        <xdr:cNvPr id="476" name="フローチャート: 判断 475"/>
        <xdr:cNvSpPr/>
      </xdr:nvSpPr>
      <xdr:spPr>
        <a:xfrm>
          <a:off x="7810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89540</xdr:rowOff>
    </xdr:from>
    <xdr:ext cx="534377" cy="259045"/>
    <xdr:sp macro="" textlink="">
      <xdr:nvSpPr>
        <xdr:cNvPr id="477" name="テキスト ボックス 476"/>
        <xdr:cNvSpPr txBox="1"/>
      </xdr:nvSpPr>
      <xdr:spPr>
        <a:xfrm>
          <a:off x="7594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40081</xdr:rowOff>
    </xdr:from>
    <xdr:to>
      <xdr:col>36</xdr:col>
      <xdr:colOff>165100</xdr:colOff>
      <xdr:row>96</xdr:row>
      <xdr:rowOff>141681</xdr:rowOff>
    </xdr:to>
    <xdr:sp macro="" textlink="">
      <xdr:nvSpPr>
        <xdr:cNvPr id="478" name="フローチャート: 判断 477"/>
        <xdr:cNvSpPr/>
      </xdr:nvSpPr>
      <xdr:spPr>
        <a:xfrm>
          <a:off x="6921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132808</xdr:rowOff>
    </xdr:from>
    <xdr:ext cx="534377" cy="259045"/>
    <xdr:sp macro="" textlink="">
      <xdr:nvSpPr>
        <xdr:cNvPr id="479" name="テキスト ボックス 478"/>
        <xdr:cNvSpPr txBox="1"/>
      </xdr:nvSpPr>
      <xdr:spPr>
        <a:xfrm>
          <a:off x="6705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9995</xdr:rowOff>
    </xdr:from>
    <xdr:to>
      <xdr:col>55</xdr:col>
      <xdr:colOff>50800</xdr:colOff>
      <xdr:row>94</xdr:row>
      <xdr:rowOff>111595</xdr:rowOff>
    </xdr:to>
    <xdr:sp macro="" textlink="">
      <xdr:nvSpPr>
        <xdr:cNvPr id="485" name="楕円 484"/>
        <xdr:cNvSpPr/>
      </xdr:nvSpPr>
      <xdr:spPr>
        <a:xfrm>
          <a:off x="10426700" y="161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32872</xdr:rowOff>
    </xdr:from>
    <xdr:ext cx="534377" cy="259045"/>
    <xdr:sp macro="" textlink="">
      <xdr:nvSpPr>
        <xdr:cNvPr id="486" name="普通建設事業費 （ うち更新整備　）該当値テキスト"/>
        <xdr:cNvSpPr txBox="1"/>
      </xdr:nvSpPr>
      <xdr:spPr>
        <a:xfrm>
          <a:off x="10528300" y="1597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102158</xdr:rowOff>
    </xdr:from>
    <xdr:to>
      <xdr:col>50</xdr:col>
      <xdr:colOff>165100</xdr:colOff>
      <xdr:row>96</xdr:row>
      <xdr:rowOff>32308</xdr:rowOff>
    </xdr:to>
    <xdr:sp macro="" textlink="">
      <xdr:nvSpPr>
        <xdr:cNvPr id="487" name="楕円 486"/>
        <xdr:cNvSpPr/>
      </xdr:nvSpPr>
      <xdr:spPr>
        <a:xfrm>
          <a:off x="9588500" y="163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48835</xdr:rowOff>
    </xdr:from>
    <xdr:ext cx="534377" cy="259045"/>
    <xdr:sp macro="" textlink="">
      <xdr:nvSpPr>
        <xdr:cNvPr id="488" name="テキスト ボックス 487"/>
        <xdr:cNvSpPr txBox="1"/>
      </xdr:nvSpPr>
      <xdr:spPr>
        <a:xfrm>
          <a:off x="9372111" y="1616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153048</xdr:rowOff>
    </xdr:from>
    <xdr:to>
      <xdr:col>46</xdr:col>
      <xdr:colOff>38100</xdr:colOff>
      <xdr:row>96</xdr:row>
      <xdr:rowOff>83198</xdr:rowOff>
    </xdr:to>
    <xdr:sp macro="" textlink="">
      <xdr:nvSpPr>
        <xdr:cNvPr id="489" name="楕円 488"/>
        <xdr:cNvSpPr/>
      </xdr:nvSpPr>
      <xdr:spPr>
        <a:xfrm>
          <a:off x="8699500" y="164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99725</xdr:rowOff>
    </xdr:from>
    <xdr:ext cx="534377" cy="259045"/>
    <xdr:sp macro="" textlink="">
      <xdr:nvSpPr>
        <xdr:cNvPr id="490" name="テキスト ボックス 489"/>
        <xdr:cNvSpPr txBox="1"/>
      </xdr:nvSpPr>
      <xdr:spPr>
        <a:xfrm>
          <a:off x="8483111" y="1621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144094</xdr:rowOff>
    </xdr:from>
    <xdr:to>
      <xdr:col>41</xdr:col>
      <xdr:colOff>101600</xdr:colOff>
      <xdr:row>93</xdr:row>
      <xdr:rowOff>74244</xdr:rowOff>
    </xdr:to>
    <xdr:sp macro="" textlink="">
      <xdr:nvSpPr>
        <xdr:cNvPr id="491" name="楕円 490"/>
        <xdr:cNvSpPr/>
      </xdr:nvSpPr>
      <xdr:spPr>
        <a:xfrm>
          <a:off x="7810500" y="1591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90771</xdr:rowOff>
    </xdr:from>
    <xdr:ext cx="534377" cy="259045"/>
    <xdr:sp macro="" textlink="">
      <xdr:nvSpPr>
        <xdr:cNvPr id="492" name="テキスト ボックス 491"/>
        <xdr:cNvSpPr txBox="1"/>
      </xdr:nvSpPr>
      <xdr:spPr>
        <a:xfrm>
          <a:off x="7594111" y="1569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134862</xdr:rowOff>
    </xdr:from>
    <xdr:to>
      <xdr:col>36</xdr:col>
      <xdr:colOff>165100</xdr:colOff>
      <xdr:row>92</xdr:row>
      <xdr:rowOff>65012</xdr:rowOff>
    </xdr:to>
    <xdr:sp macro="" textlink="">
      <xdr:nvSpPr>
        <xdr:cNvPr id="493" name="楕円 492"/>
        <xdr:cNvSpPr/>
      </xdr:nvSpPr>
      <xdr:spPr>
        <a:xfrm>
          <a:off x="6921500" y="1573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81539</xdr:rowOff>
    </xdr:from>
    <xdr:ext cx="534377" cy="259045"/>
    <xdr:sp macro="" textlink="">
      <xdr:nvSpPr>
        <xdr:cNvPr id="494" name="テキスト ボックス 493"/>
        <xdr:cNvSpPr txBox="1"/>
      </xdr:nvSpPr>
      <xdr:spPr>
        <a:xfrm>
          <a:off x="6705111" y="155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6" name="直線コネクタ 515"/>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7" name="災害復旧事業費最小値テキスト"/>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19" name="災害復旧事業費最大値テキスト"/>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0" name="直線コネクタ 519"/>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102621</xdr:rowOff>
    </xdr:from>
    <xdr:to>
      <xdr:col>85</xdr:col>
      <xdr:colOff>127000</xdr:colOff>
      <xdr:row>38</xdr:row>
      <xdr:rowOff>119995</xdr:rowOff>
    </xdr:to>
    <xdr:cxnSp macro="">
      <xdr:nvCxnSpPr>
        <xdr:cNvPr id="521" name="直線コネクタ 520"/>
        <xdr:cNvCxnSpPr/>
      </xdr:nvCxnSpPr>
      <xdr:spPr>
        <a:xfrm>
          <a:off x="15481300" y="6617721"/>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2" name="災害復旧事業費平均値テキスト"/>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3" name="フローチャート: 判断 522"/>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97272</xdr:rowOff>
    </xdr:from>
    <xdr:to>
      <xdr:col>81</xdr:col>
      <xdr:colOff>50800</xdr:colOff>
      <xdr:row>38</xdr:row>
      <xdr:rowOff>102621</xdr:rowOff>
    </xdr:to>
    <xdr:cxnSp macro="">
      <xdr:nvCxnSpPr>
        <xdr:cNvPr id="524" name="直線コネクタ 523"/>
        <xdr:cNvCxnSpPr/>
      </xdr:nvCxnSpPr>
      <xdr:spPr>
        <a:xfrm>
          <a:off x="14592300" y="6612372"/>
          <a:ext cx="889000" cy="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5" name="フローチャート: 判断 524"/>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6" name="テキスト ボックス 525"/>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97272</xdr:rowOff>
    </xdr:from>
    <xdr:to>
      <xdr:col>76</xdr:col>
      <xdr:colOff>114300</xdr:colOff>
      <xdr:row>38</xdr:row>
      <xdr:rowOff>113045</xdr:rowOff>
    </xdr:to>
    <xdr:cxnSp macro="">
      <xdr:nvCxnSpPr>
        <xdr:cNvPr id="527" name="直線コネクタ 526"/>
        <xdr:cNvCxnSpPr/>
      </xdr:nvCxnSpPr>
      <xdr:spPr>
        <a:xfrm flipV="1">
          <a:off x="13703300" y="6612372"/>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75595</xdr:rowOff>
    </xdr:from>
    <xdr:to>
      <xdr:col>76</xdr:col>
      <xdr:colOff>165100</xdr:colOff>
      <xdr:row>37</xdr:row>
      <xdr:rowOff>5745</xdr:rowOff>
    </xdr:to>
    <xdr:sp macro="" textlink="">
      <xdr:nvSpPr>
        <xdr:cNvPr id="528" name="フローチャート: 判断 527"/>
        <xdr:cNvSpPr/>
      </xdr:nvSpPr>
      <xdr:spPr>
        <a:xfrm>
          <a:off x="14541500" y="624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22272</xdr:rowOff>
    </xdr:from>
    <xdr:ext cx="469744" cy="259045"/>
    <xdr:sp macro="" textlink="">
      <xdr:nvSpPr>
        <xdr:cNvPr id="529" name="テキスト ボックス 528"/>
        <xdr:cNvSpPr txBox="1"/>
      </xdr:nvSpPr>
      <xdr:spPr>
        <a:xfrm>
          <a:off x="14357428" y="602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113045</xdr:rowOff>
    </xdr:from>
    <xdr:to>
      <xdr:col>71</xdr:col>
      <xdr:colOff>177800</xdr:colOff>
      <xdr:row>38</xdr:row>
      <xdr:rowOff>120863</xdr:rowOff>
    </xdr:to>
    <xdr:cxnSp macro="">
      <xdr:nvCxnSpPr>
        <xdr:cNvPr id="530" name="直線コネクタ 529"/>
        <xdr:cNvCxnSpPr/>
      </xdr:nvCxnSpPr>
      <xdr:spPr>
        <a:xfrm flipV="1">
          <a:off x="12814300" y="6628145"/>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77058</xdr:rowOff>
    </xdr:from>
    <xdr:to>
      <xdr:col>72</xdr:col>
      <xdr:colOff>38100</xdr:colOff>
      <xdr:row>37</xdr:row>
      <xdr:rowOff>7208</xdr:rowOff>
    </xdr:to>
    <xdr:sp macro="" textlink="">
      <xdr:nvSpPr>
        <xdr:cNvPr id="531" name="フローチャート: 判断 530"/>
        <xdr:cNvSpPr/>
      </xdr:nvSpPr>
      <xdr:spPr>
        <a:xfrm>
          <a:off x="13652500" y="624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23735</xdr:rowOff>
    </xdr:from>
    <xdr:ext cx="469744" cy="259045"/>
    <xdr:sp macro="" textlink="">
      <xdr:nvSpPr>
        <xdr:cNvPr id="532" name="テキスト ボックス 531"/>
        <xdr:cNvSpPr txBox="1"/>
      </xdr:nvSpPr>
      <xdr:spPr>
        <a:xfrm>
          <a:off x="13468428" y="602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162601</xdr:rowOff>
    </xdr:from>
    <xdr:to>
      <xdr:col>67</xdr:col>
      <xdr:colOff>101600</xdr:colOff>
      <xdr:row>37</xdr:row>
      <xdr:rowOff>92751</xdr:rowOff>
    </xdr:to>
    <xdr:sp macro="" textlink="">
      <xdr:nvSpPr>
        <xdr:cNvPr id="533" name="フローチャート: 判断 532"/>
        <xdr:cNvSpPr/>
      </xdr:nvSpPr>
      <xdr:spPr>
        <a:xfrm>
          <a:off x="12763500" y="633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109278</xdr:rowOff>
    </xdr:from>
    <xdr:ext cx="469744" cy="259045"/>
    <xdr:sp macro="" textlink="">
      <xdr:nvSpPr>
        <xdr:cNvPr id="534" name="テキスト ボックス 533"/>
        <xdr:cNvSpPr txBox="1"/>
      </xdr:nvSpPr>
      <xdr:spPr>
        <a:xfrm>
          <a:off x="12579428" y="611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69195</xdr:rowOff>
    </xdr:from>
    <xdr:to>
      <xdr:col>85</xdr:col>
      <xdr:colOff>177800</xdr:colOff>
      <xdr:row>38</xdr:row>
      <xdr:rowOff>170795</xdr:rowOff>
    </xdr:to>
    <xdr:sp macro="" textlink="">
      <xdr:nvSpPr>
        <xdr:cNvPr id="540" name="楕円 539"/>
        <xdr:cNvSpPr/>
      </xdr:nvSpPr>
      <xdr:spPr>
        <a:xfrm>
          <a:off x="16268700" y="658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378565" cy="259045"/>
    <xdr:sp macro="" textlink="">
      <xdr:nvSpPr>
        <xdr:cNvPr id="541" name="災害復旧事業費該当値テキスト"/>
        <xdr:cNvSpPr txBox="1"/>
      </xdr:nvSpPr>
      <xdr:spPr>
        <a:xfrm>
          <a:off x="16370300" y="6535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51821</xdr:rowOff>
    </xdr:from>
    <xdr:to>
      <xdr:col>81</xdr:col>
      <xdr:colOff>101600</xdr:colOff>
      <xdr:row>38</xdr:row>
      <xdr:rowOff>153421</xdr:rowOff>
    </xdr:to>
    <xdr:sp macro="" textlink="">
      <xdr:nvSpPr>
        <xdr:cNvPr id="542" name="楕円 541"/>
        <xdr:cNvSpPr/>
      </xdr:nvSpPr>
      <xdr:spPr>
        <a:xfrm>
          <a:off x="15430500" y="656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144548</xdr:rowOff>
    </xdr:from>
    <xdr:ext cx="378565" cy="259045"/>
    <xdr:sp macro="" textlink="">
      <xdr:nvSpPr>
        <xdr:cNvPr id="543" name="テキスト ボックス 542"/>
        <xdr:cNvSpPr txBox="1"/>
      </xdr:nvSpPr>
      <xdr:spPr>
        <a:xfrm>
          <a:off x="15292017" y="6659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46472</xdr:rowOff>
    </xdr:from>
    <xdr:to>
      <xdr:col>76</xdr:col>
      <xdr:colOff>165100</xdr:colOff>
      <xdr:row>38</xdr:row>
      <xdr:rowOff>148072</xdr:rowOff>
    </xdr:to>
    <xdr:sp macro="" textlink="">
      <xdr:nvSpPr>
        <xdr:cNvPr id="544" name="楕円 543"/>
        <xdr:cNvSpPr/>
      </xdr:nvSpPr>
      <xdr:spPr>
        <a:xfrm>
          <a:off x="14541500" y="65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139199</xdr:rowOff>
    </xdr:from>
    <xdr:ext cx="378565" cy="259045"/>
    <xdr:sp macro="" textlink="">
      <xdr:nvSpPr>
        <xdr:cNvPr id="545" name="テキスト ボックス 544"/>
        <xdr:cNvSpPr txBox="1"/>
      </xdr:nvSpPr>
      <xdr:spPr>
        <a:xfrm>
          <a:off x="14403017" y="6654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62245</xdr:rowOff>
    </xdr:from>
    <xdr:to>
      <xdr:col>72</xdr:col>
      <xdr:colOff>38100</xdr:colOff>
      <xdr:row>38</xdr:row>
      <xdr:rowOff>163845</xdr:rowOff>
    </xdr:to>
    <xdr:sp macro="" textlink="">
      <xdr:nvSpPr>
        <xdr:cNvPr id="546" name="楕円 545"/>
        <xdr:cNvSpPr/>
      </xdr:nvSpPr>
      <xdr:spPr>
        <a:xfrm>
          <a:off x="13652500" y="657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154972</xdr:rowOff>
    </xdr:from>
    <xdr:ext cx="378565" cy="259045"/>
    <xdr:sp macro="" textlink="">
      <xdr:nvSpPr>
        <xdr:cNvPr id="547" name="テキスト ボックス 546"/>
        <xdr:cNvSpPr txBox="1"/>
      </xdr:nvSpPr>
      <xdr:spPr>
        <a:xfrm>
          <a:off x="13514017" y="6670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70063</xdr:rowOff>
    </xdr:from>
    <xdr:to>
      <xdr:col>67</xdr:col>
      <xdr:colOff>101600</xdr:colOff>
      <xdr:row>39</xdr:row>
      <xdr:rowOff>213</xdr:rowOff>
    </xdr:to>
    <xdr:sp macro="" textlink="">
      <xdr:nvSpPr>
        <xdr:cNvPr id="548" name="楕円 547"/>
        <xdr:cNvSpPr/>
      </xdr:nvSpPr>
      <xdr:spPr>
        <a:xfrm>
          <a:off x="12763500" y="658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162790</xdr:rowOff>
    </xdr:from>
    <xdr:ext cx="378565" cy="259045"/>
    <xdr:sp macro="" textlink="">
      <xdr:nvSpPr>
        <xdr:cNvPr id="549" name="テキスト ボックス 548"/>
        <xdr:cNvSpPr txBox="1"/>
      </xdr:nvSpPr>
      <xdr:spPr>
        <a:xfrm>
          <a:off x="12625017" y="6677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2" name="直線コネクタ 621"/>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3" name="公債費最小値テキスト"/>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4" name="直線コネクタ 623"/>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5" name="公債費最大値テキスト"/>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6" name="直線コネクタ 625"/>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76428</xdr:rowOff>
    </xdr:from>
    <xdr:to>
      <xdr:col>85</xdr:col>
      <xdr:colOff>127000</xdr:colOff>
      <xdr:row>76</xdr:row>
      <xdr:rowOff>86652</xdr:rowOff>
    </xdr:to>
    <xdr:cxnSp macro="">
      <xdr:nvCxnSpPr>
        <xdr:cNvPr id="627" name="直線コネクタ 626"/>
        <xdr:cNvCxnSpPr/>
      </xdr:nvCxnSpPr>
      <xdr:spPr>
        <a:xfrm flipV="1">
          <a:off x="15481300" y="13106628"/>
          <a:ext cx="8382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27081</xdr:rowOff>
    </xdr:from>
    <xdr:ext cx="534377" cy="259045"/>
    <xdr:sp macro="" textlink="">
      <xdr:nvSpPr>
        <xdr:cNvPr id="628" name="公債費平均値テキスト"/>
        <xdr:cNvSpPr txBox="1"/>
      </xdr:nvSpPr>
      <xdr:spPr>
        <a:xfrm>
          <a:off x="16370300" y="13057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29" name="フローチャート: 判断 628"/>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86652</xdr:rowOff>
    </xdr:from>
    <xdr:to>
      <xdr:col>81</xdr:col>
      <xdr:colOff>50800</xdr:colOff>
      <xdr:row>76</xdr:row>
      <xdr:rowOff>89585</xdr:rowOff>
    </xdr:to>
    <xdr:cxnSp macro="">
      <xdr:nvCxnSpPr>
        <xdr:cNvPr id="630" name="直線コネクタ 629"/>
        <xdr:cNvCxnSpPr/>
      </xdr:nvCxnSpPr>
      <xdr:spPr>
        <a:xfrm flipV="1">
          <a:off x="14592300" y="13116852"/>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1" name="フローチャート: 判断 630"/>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145814</xdr:rowOff>
    </xdr:from>
    <xdr:ext cx="534377" cy="259045"/>
    <xdr:sp macro="" textlink="">
      <xdr:nvSpPr>
        <xdr:cNvPr id="632" name="テキスト ボックス 631"/>
        <xdr:cNvSpPr txBox="1"/>
      </xdr:nvSpPr>
      <xdr:spPr>
        <a:xfrm>
          <a:off x="15214111" y="1317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89585</xdr:rowOff>
    </xdr:from>
    <xdr:to>
      <xdr:col>76</xdr:col>
      <xdr:colOff>114300</xdr:colOff>
      <xdr:row>76</xdr:row>
      <xdr:rowOff>103048</xdr:rowOff>
    </xdr:to>
    <xdr:cxnSp macro="">
      <xdr:nvCxnSpPr>
        <xdr:cNvPr id="633" name="直線コネクタ 632"/>
        <xdr:cNvCxnSpPr/>
      </xdr:nvCxnSpPr>
      <xdr:spPr>
        <a:xfrm flipV="1">
          <a:off x="13703300" y="13119785"/>
          <a:ext cx="889000" cy="1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154280</xdr:rowOff>
    </xdr:from>
    <xdr:to>
      <xdr:col>76</xdr:col>
      <xdr:colOff>165100</xdr:colOff>
      <xdr:row>75</xdr:row>
      <xdr:rowOff>84430</xdr:rowOff>
    </xdr:to>
    <xdr:sp macro="" textlink="">
      <xdr:nvSpPr>
        <xdr:cNvPr id="634" name="フローチャート: 判断 633"/>
        <xdr:cNvSpPr/>
      </xdr:nvSpPr>
      <xdr:spPr>
        <a:xfrm>
          <a:off x="14541500" y="1284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100957</xdr:rowOff>
    </xdr:from>
    <xdr:ext cx="534377" cy="259045"/>
    <xdr:sp macro="" textlink="">
      <xdr:nvSpPr>
        <xdr:cNvPr id="635" name="テキスト ボックス 634"/>
        <xdr:cNvSpPr txBox="1"/>
      </xdr:nvSpPr>
      <xdr:spPr>
        <a:xfrm>
          <a:off x="14325111" y="1261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101778</xdr:rowOff>
    </xdr:from>
    <xdr:to>
      <xdr:col>71</xdr:col>
      <xdr:colOff>177800</xdr:colOff>
      <xdr:row>76</xdr:row>
      <xdr:rowOff>103048</xdr:rowOff>
    </xdr:to>
    <xdr:cxnSp macro="">
      <xdr:nvCxnSpPr>
        <xdr:cNvPr id="636" name="直線コネクタ 635"/>
        <xdr:cNvCxnSpPr/>
      </xdr:nvCxnSpPr>
      <xdr:spPr>
        <a:xfrm>
          <a:off x="12814300" y="13131978"/>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158090</xdr:rowOff>
    </xdr:from>
    <xdr:to>
      <xdr:col>72</xdr:col>
      <xdr:colOff>38100</xdr:colOff>
      <xdr:row>75</xdr:row>
      <xdr:rowOff>88240</xdr:rowOff>
    </xdr:to>
    <xdr:sp macro="" textlink="">
      <xdr:nvSpPr>
        <xdr:cNvPr id="637" name="フローチャート: 判断 636"/>
        <xdr:cNvSpPr/>
      </xdr:nvSpPr>
      <xdr:spPr>
        <a:xfrm>
          <a:off x="13652500" y="1284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104767</xdr:rowOff>
    </xdr:from>
    <xdr:ext cx="534377" cy="259045"/>
    <xdr:sp macro="" textlink="">
      <xdr:nvSpPr>
        <xdr:cNvPr id="638" name="テキスト ボックス 637"/>
        <xdr:cNvSpPr txBox="1"/>
      </xdr:nvSpPr>
      <xdr:spPr>
        <a:xfrm>
          <a:off x="13436111" y="1262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162344</xdr:rowOff>
    </xdr:from>
    <xdr:to>
      <xdr:col>67</xdr:col>
      <xdr:colOff>101600</xdr:colOff>
      <xdr:row>75</xdr:row>
      <xdr:rowOff>92494</xdr:rowOff>
    </xdr:to>
    <xdr:sp macro="" textlink="">
      <xdr:nvSpPr>
        <xdr:cNvPr id="639" name="フローチャート: 判断 638"/>
        <xdr:cNvSpPr/>
      </xdr:nvSpPr>
      <xdr:spPr>
        <a:xfrm>
          <a:off x="127635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109021</xdr:rowOff>
    </xdr:from>
    <xdr:ext cx="534377" cy="259045"/>
    <xdr:sp macro="" textlink="">
      <xdr:nvSpPr>
        <xdr:cNvPr id="640" name="テキスト ボックス 639"/>
        <xdr:cNvSpPr txBox="1"/>
      </xdr:nvSpPr>
      <xdr:spPr>
        <a:xfrm>
          <a:off x="12547111" y="126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25628</xdr:rowOff>
    </xdr:from>
    <xdr:to>
      <xdr:col>85</xdr:col>
      <xdr:colOff>177800</xdr:colOff>
      <xdr:row>76</xdr:row>
      <xdr:rowOff>127228</xdr:rowOff>
    </xdr:to>
    <xdr:sp macro="" textlink="">
      <xdr:nvSpPr>
        <xdr:cNvPr id="646" name="楕円 645"/>
        <xdr:cNvSpPr/>
      </xdr:nvSpPr>
      <xdr:spPr>
        <a:xfrm>
          <a:off x="16268700" y="1305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48506</xdr:rowOff>
    </xdr:from>
    <xdr:ext cx="534377" cy="259045"/>
    <xdr:sp macro="" textlink="">
      <xdr:nvSpPr>
        <xdr:cNvPr id="647" name="公債費該当値テキスト"/>
        <xdr:cNvSpPr txBox="1"/>
      </xdr:nvSpPr>
      <xdr:spPr>
        <a:xfrm>
          <a:off x="16370300" y="1290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35852</xdr:rowOff>
    </xdr:from>
    <xdr:to>
      <xdr:col>81</xdr:col>
      <xdr:colOff>101600</xdr:colOff>
      <xdr:row>76</xdr:row>
      <xdr:rowOff>137452</xdr:rowOff>
    </xdr:to>
    <xdr:sp macro="" textlink="">
      <xdr:nvSpPr>
        <xdr:cNvPr id="648" name="楕円 647"/>
        <xdr:cNvSpPr/>
      </xdr:nvSpPr>
      <xdr:spPr>
        <a:xfrm>
          <a:off x="15430500" y="1306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153979</xdr:rowOff>
    </xdr:from>
    <xdr:ext cx="534377" cy="259045"/>
    <xdr:sp macro="" textlink="">
      <xdr:nvSpPr>
        <xdr:cNvPr id="649" name="テキスト ボックス 648"/>
        <xdr:cNvSpPr txBox="1"/>
      </xdr:nvSpPr>
      <xdr:spPr>
        <a:xfrm>
          <a:off x="15214111" y="1284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38785</xdr:rowOff>
    </xdr:from>
    <xdr:to>
      <xdr:col>76</xdr:col>
      <xdr:colOff>165100</xdr:colOff>
      <xdr:row>76</xdr:row>
      <xdr:rowOff>140385</xdr:rowOff>
    </xdr:to>
    <xdr:sp macro="" textlink="">
      <xdr:nvSpPr>
        <xdr:cNvPr id="650" name="楕円 649"/>
        <xdr:cNvSpPr/>
      </xdr:nvSpPr>
      <xdr:spPr>
        <a:xfrm>
          <a:off x="14541500" y="130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131512</xdr:rowOff>
    </xdr:from>
    <xdr:ext cx="534377" cy="259045"/>
    <xdr:sp macro="" textlink="">
      <xdr:nvSpPr>
        <xdr:cNvPr id="651" name="テキスト ボックス 650"/>
        <xdr:cNvSpPr txBox="1"/>
      </xdr:nvSpPr>
      <xdr:spPr>
        <a:xfrm>
          <a:off x="14325111" y="131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52248</xdr:rowOff>
    </xdr:from>
    <xdr:to>
      <xdr:col>72</xdr:col>
      <xdr:colOff>38100</xdr:colOff>
      <xdr:row>76</xdr:row>
      <xdr:rowOff>153848</xdr:rowOff>
    </xdr:to>
    <xdr:sp macro="" textlink="">
      <xdr:nvSpPr>
        <xdr:cNvPr id="652" name="楕円 651"/>
        <xdr:cNvSpPr/>
      </xdr:nvSpPr>
      <xdr:spPr>
        <a:xfrm>
          <a:off x="13652500" y="130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144975</xdr:rowOff>
    </xdr:from>
    <xdr:ext cx="534377" cy="259045"/>
    <xdr:sp macro="" textlink="">
      <xdr:nvSpPr>
        <xdr:cNvPr id="653" name="テキスト ボックス 652"/>
        <xdr:cNvSpPr txBox="1"/>
      </xdr:nvSpPr>
      <xdr:spPr>
        <a:xfrm>
          <a:off x="13436111" y="1317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50978</xdr:rowOff>
    </xdr:from>
    <xdr:to>
      <xdr:col>67</xdr:col>
      <xdr:colOff>101600</xdr:colOff>
      <xdr:row>76</xdr:row>
      <xdr:rowOff>152578</xdr:rowOff>
    </xdr:to>
    <xdr:sp macro="" textlink="">
      <xdr:nvSpPr>
        <xdr:cNvPr id="654" name="楕円 653"/>
        <xdr:cNvSpPr/>
      </xdr:nvSpPr>
      <xdr:spPr>
        <a:xfrm>
          <a:off x="12763500" y="130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143705</xdr:rowOff>
    </xdr:from>
    <xdr:ext cx="534377" cy="259045"/>
    <xdr:sp macro="" textlink="">
      <xdr:nvSpPr>
        <xdr:cNvPr id="655" name="テキスト ボックス 654"/>
        <xdr:cNvSpPr txBox="1"/>
      </xdr:nvSpPr>
      <xdr:spPr>
        <a:xfrm>
          <a:off x="12547111" y="1317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79" name="直線コネクタ 678"/>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0" name="積立金最小値テキスト"/>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1" name="直線コネクタ 680"/>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2" name="積立金最大値テキスト"/>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3" name="直線コネクタ 682"/>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75070</xdr:rowOff>
    </xdr:from>
    <xdr:to>
      <xdr:col>85</xdr:col>
      <xdr:colOff>127000</xdr:colOff>
      <xdr:row>95</xdr:row>
      <xdr:rowOff>26657</xdr:rowOff>
    </xdr:to>
    <xdr:cxnSp macro="">
      <xdr:nvCxnSpPr>
        <xdr:cNvPr id="684" name="直線コネクタ 683"/>
        <xdr:cNvCxnSpPr/>
      </xdr:nvCxnSpPr>
      <xdr:spPr>
        <a:xfrm flipV="1">
          <a:off x="15481300" y="16191370"/>
          <a:ext cx="838200" cy="12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50537</xdr:rowOff>
    </xdr:from>
    <xdr:ext cx="534377" cy="259045"/>
    <xdr:sp macro="" textlink="">
      <xdr:nvSpPr>
        <xdr:cNvPr id="685" name="積立金平均値テキスト"/>
        <xdr:cNvSpPr txBox="1"/>
      </xdr:nvSpPr>
      <xdr:spPr>
        <a:xfrm>
          <a:off x="16370300" y="16681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6" name="フローチャート: 判断 685"/>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26657</xdr:rowOff>
    </xdr:from>
    <xdr:to>
      <xdr:col>81</xdr:col>
      <xdr:colOff>50800</xdr:colOff>
      <xdr:row>95</xdr:row>
      <xdr:rowOff>136894</xdr:rowOff>
    </xdr:to>
    <xdr:cxnSp macro="">
      <xdr:nvCxnSpPr>
        <xdr:cNvPr id="687" name="直線コネクタ 686"/>
        <xdr:cNvCxnSpPr/>
      </xdr:nvCxnSpPr>
      <xdr:spPr>
        <a:xfrm flipV="1">
          <a:off x="14592300" y="16314407"/>
          <a:ext cx="889000" cy="11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8" name="フローチャート: 判断 687"/>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140580</xdr:rowOff>
    </xdr:from>
    <xdr:ext cx="534377" cy="259045"/>
    <xdr:sp macro="" textlink="">
      <xdr:nvSpPr>
        <xdr:cNvPr id="689" name="テキスト ボックス 688"/>
        <xdr:cNvSpPr txBox="1"/>
      </xdr:nvSpPr>
      <xdr:spPr>
        <a:xfrm>
          <a:off x="15214111" y="16771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136894</xdr:rowOff>
    </xdr:from>
    <xdr:to>
      <xdr:col>76</xdr:col>
      <xdr:colOff>114300</xdr:colOff>
      <xdr:row>95</xdr:row>
      <xdr:rowOff>144869</xdr:rowOff>
    </xdr:to>
    <xdr:cxnSp macro="">
      <xdr:nvCxnSpPr>
        <xdr:cNvPr id="690" name="直線コネクタ 689"/>
        <xdr:cNvCxnSpPr/>
      </xdr:nvCxnSpPr>
      <xdr:spPr>
        <a:xfrm flipV="1">
          <a:off x="13703300" y="16424644"/>
          <a:ext cx="889000" cy="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135573</xdr:rowOff>
    </xdr:from>
    <xdr:to>
      <xdr:col>76</xdr:col>
      <xdr:colOff>165100</xdr:colOff>
      <xdr:row>98</xdr:row>
      <xdr:rowOff>65723</xdr:rowOff>
    </xdr:to>
    <xdr:sp macro="" textlink="">
      <xdr:nvSpPr>
        <xdr:cNvPr id="691" name="フローチャート: 判断 690"/>
        <xdr:cNvSpPr/>
      </xdr:nvSpPr>
      <xdr:spPr>
        <a:xfrm>
          <a:off x="14541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56850</xdr:rowOff>
    </xdr:from>
    <xdr:ext cx="534377" cy="259045"/>
    <xdr:sp macro="" textlink="">
      <xdr:nvSpPr>
        <xdr:cNvPr id="692" name="テキスト ボックス 691"/>
        <xdr:cNvSpPr txBox="1"/>
      </xdr:nvSpPr>
      <xdr:spPr>
        <a:xfrm>
          <a:off x="14325111" y="168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117894</xdr:rowOff>
    </xdr:from>
    <xdr:to>
      <xdr:col>71</xdr:col>
      <xdr:colOff>177800</xdr:colOff>
      <xdr:row>95</xdr:row>
      <xdr:rowOff>144869</xdr:rowOff>
    </xdr:to>
    <xdr:cxnSp macro="">
      <xdr:nvCxnSpPr>
        <xdr:cNvPr id="693" name="直線コネクタ 692"/>
        <xdr:cNvCxnSpPr/>
      </xdr:nvCxnSpPr>
      <xdr:spPr>
        <a:xfrm>
          <a:off x="12814300" y="16234194"/>
          <a:ext cx="889000" cy="1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151905</xdr:rowOff>
    </xdr:from>
    <xdr:to>
      <xdr:col>72</xdr:col>
      <xdr:colOff>38100</xdr:colOff>
      <xdr:row>98</xdr:row>
      <xdr:rowOff>82055</xdr:rowOff>
    </xdr:to>
    <xdr:sp macro="" textlink="">
      <xdr:nvSpPr>
        <xdr:cNvPr id="694" name="フローチャート: 判断 693"/>
        <xdr:cNvSpPr/>
      </xdr:nvSpPr>
      <xdr:spPr>
        <a:xfrm>
          <a:off x="13652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73182</xdr:rowOff>
    </xdr:from>
    <xdr:ext cx="534377" cy="259045"/>
    <xdr:sp macro="" textlink="">
      <xdr:nvSpPr>
        <xdr:cNvPr id="695" name="テキスト ボックス 694"/>
        <xdr:cNvSpPr txBox="1"/>
      </xdr:nvSpPr>
      <xdr:spPr>
        <a:xfrm>
          <a:off x="13436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147841</xdr:rowOff>
    </xdr:from>
    <xdr:to>
      <xdr:col>67</xdr:col>
      <xdr:colOff>101600</xdr:colOff>
      <xdr:row>98</xdr:row>
      <xdr:rowOff>77991</xdr:rowOff>
    </xdr:to>
    <xdr:sp macro="" textlink="">
      <xdr:nvSpPr>
        <xdr:cNvPr id="696" name="フローチャート: 判断 695"/>
        <xdr:cNvSpPr/>
      </xdr:nvSpPr>
      <xdr:spPr>
        <a:xfrm>
          <a:off x="12763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69118</xdr:rowOff>
    </xdr:from>
    <xdr:ext cx="534377" cy="259045"/>
    <xdr:sp macro="" textlink="">
      <xdr:nvSpPr>
        <xdr:cNvPr id="697" name="テキスト ボックス 696"/>
        <xdr:cNvSpPr txBox="1"/>
      </xdr:nvSpPr>
      <xdr:spPr>
        <a:xfrm>
          <a:off x="12547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24270</xdr:rowOff>
    </xdr:from>
    <xdr:to>
      <xdr:col>85</xdr:col>
      <xdr:colOff>177800</xdr:colOff>
      <xdr:row>94</xdr:row>
      <xdr:rowOff>125870</xdr:rowOff>
    </xdr:to>
    <xdr:sp macro="" textlink="">
      <xdr:nvSpPr>
        <xdr:cNvPr id="703" name="楕円 702"/>
        <xdr:cNvSpPr/>
      </xdr:nvSpPr>
      <xdr:spPr>
        <a:xfrm>
          <a:off x="16268700" y="1614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47147</xdr:rowOff>
    </xdr:from>
    <xdr:ext cx="534377" cy="259045"/>
    <xdr:sp macro="" textlink="">
      <xdr:nvSpPr>
        <xdr:cNvPr id="704" name="積立金該当値テキスト"/>
        <xdr:cNvSpPr txBox="1"/>
      </xdr:nvSpPr>
      <xdr:spPr>
        <a:xfrm>
          <a:off x="16370300" y="1599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147307</xdr:rowOff>
    </xdr:from>
    <xdr:to>
      <xdr:col>81</xdr:col>
      <xdr:colOff>101600</xdr:colOff>
      <xdr:row>95</xdr:row>
      <xdr:rowOff>77457</xdr:rowOff>
    </xdr:to>
    <xdr:sp macro="" textlink="">
      <xdr:nvSpPr>
        <xdr:cNvPr id="705" name="楕円 704"/>
        <xdr:cNvSpPr/>
      </xdr:nvSpPr>
      <xdr:spPr>
        <a:xfrm>
          <a:off x="15430500" y="1626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93984</xdr:rowOff>
    </xdr:from>
    <xdr:ext cx="534377" cy="259045"/>
    <xdr:sp macro="" textlink="">
      <xdr:nvSpPr>
        <xdr:cNvPr id="706" name="テキスト ボックス 705"/>
        <xdr:cNvSpPr txBox="1"/>
      </xdr:nvSpPr>
      <xdr:spPr>
        <a:xfrm>
          <a:off x="15214111" y="16038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86094</xdr:rowOff>
    </xdr:from>
    <xdr:to>
      <xdr:col>76</xdr:col>
      <xdr:colOff>165100</xdr:colOff>
      <xdr:row>96</xdr:row>
      <xdr:rowOff>16244</xdr:rowOff>
    </xdr:to>
    <xdr:sp macro="" textlink="">
      <xdr:nvSpPr>
        <xdr:cNvPr id="707" name="楕円 706"/>
        <xdr:cNvSpPr/>
      </xdr:nvSpPr>
      <xdr:spPr>
        <a:xfrm>
          <a:off x="14541500" y="1637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32771</xdr:rowOff>
    </xdr:from>
    <xdr:ext cx="534377" cy="259045"/>
    <xdr:sp macro="" textlink="">
      <xdr:nvSpPr>
        <xdr:cNvPr id="708" name="テキスト ボックス 707"/>
        <xdr:cNvSpPr txBox="1"/>
      </xdr:nvSpPr>
      <xdr:spPr>
        <a:xfrm>
          <a:off x="14325111" y="1614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94069</xdr:rowOff>
    </xdr:from>
    <xdr:to>
      <xdr:col>72</xdr:col>
      <xdr:colOff>38100</xdr:colOff>
      <xdr:row>96</xdr:row>
      <xdr:rowOff>24219</xdr:rowOff>
    </xdr:to>
    <xdr:sp macro="" textlink="">
      <xdr:nvSpPr>
        <xdr:cNvPr id="709" name="楕円 708"/>
        <xdr:cNvSpPr/>
      </xdr:nvSpPr>
      <xdr:spPr>
        <a:xfrm>
          <a:off x="13652500" y="163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40746</xdr:rowOff>
    </xdr:from>
    <xdr:ext cx="534377" cy="259045"/>
    <xdr:sp macro="" textlink="">
      <xdr:nvSpPr>
        <xdr:cNvPr id="710" name="テキスト ボックス 709"/>
        <xdr:cNvSpPr txBox="1"/>
      </xdr:nvSpPr>
      <xdr:spPr>
        <a:xfrm>
          <a:off x="13436111" y="161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67094</xdr:rowOff>
    </xdr:from>
    <xdr:to>
      <xdr:col>67</xdr:col>
      <xdr:colOff>101600</xdr:colOff>
      <xdr:row>94</xdr:row>
      <xdr:rowOff>168694</xdr:rowOff>
    </xdr:to>
    <xdr:sp macro="" textlink="">
      <xdr:nvSpPr>
        <xdr:cNvPr id="711" name="楕円 710"/>
        <xdr:cNvSpPr/>
      </xdr:nvSpPr>
      <xdr:spPr>
        <a:xfrm>
          <a:off x="12763500" y="161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13771</xdr:rowOff>
    </xdr:from>
    <xdr:ext cx="534377" cy="259045"/>
    <xdr:sp macro="" textlink="">
      <xdr:nvSpPr>
        <xdr:cNvPr id="712" name="テキスト ボックス 711"/>
        <xdr:cNvSpPr txBox="1"/>
      </xdr:nvSpPr>
      <xdr:spPr>
        <a:xfrm>
          <a:off x="12547111" y="1595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8" name="直線コネクタ 737"/>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1" name="投資及び出資金最大値テキスト"/>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2" name="直線コネクタ 741"/>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4" name="投資及び出資金平均値テキスト"/>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5" name="フローチャート: 判断 744"/>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7" name="フローチャート: 判断 746"/>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48" name="テキスト ボックス 747"/>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141496</xdr:rowOff>
    </xdr:from>
    <xdr:to>
      <xdr:col>107</xdr:col>
      <xdr:colOff>50800</xdr:colOff>
      <xdr:row>39</xdr:row>
      <xdr:rowOff>98878</xdr:rowOff>
    </xdr:to>
    <xdr:cxnSp macro="">
      <xdr:nvCxnSpPr>
        <xdr:cNvPr id="749" name="直線コネクタ 748"/>
        <xdr:cNvCxnSpPr/>
      </xdr:nvCxnSpPr>
      <xdr:spPr>
        <a:xfrm>
          <a:off x="19545300" y="6656596"/>
          <a:ext cx="889000" cy="12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78123</xdr:rowOff>
    </xdr:from>
    <xdr:to>
      <xdr:col>107</xdr:col>
      <xdr:colOff>101600</xdr:colOff>
      <xdr:row>36</xdr:row>
      <xdr:rowOff>8273</xdr:rowOff>
    </xdr:to>
    <xdr:sp macro="" textlink="">
      <xdr:nvSpPr>
        <xdr:cNvPr id="750" name="フローチャート: 判断 749"/>
        <xdr:cNvSpPr/>
      </xdr:nvSpPr>
      <xdr:spPr>
        <a:xfrm>
          <a:off x="20383500" y="60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24800</xdr:rowOff>
    </xdr:from>
    <xdr:ext cx="469744" cy="259045"/>
    <xdr:sp macro="" textlink="">
      <xdr:nvSpPr>
        <xdr:cNvPr id="751" name="テキスト ボックス 750"/>
        <xdr:cNvSpPr txBox="1"/>
      </xdr:nvSpPr>
      <xdr:spPr>
        <a:xfrm>
          <a:off x="20199428" y="585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141006</xdr:rowOff>
    </xdr:from>
    <xdr:to>
      <xdr:col>102</xdr:col>
      <xdr:colOff>114300</xdr:colOff>
      <xdr:row>38</xdr:row>
      <xdr:rowOff>141496</xdr:rowOff>
    </xdr:to>
    <xdr:cxnSp macro="">
      <xdr:nvCxnSpPr>
        <xdr:cNvPr id="752" name="直線コネクタ 751"/>
        <xdr:cNvCxnSpPr/>
      </xdr:nvCxnSpPr>
      <xdr:spPr>
        <a:xfrm>
          <a:off x="18656300" y="6656106"/>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3175</xdr:rowOff>
    </xdr:from>
    <xdr:to>
      <xdr:col>102</xdr:col>
      <xdr:colOff>165100</xdr:colOff>
      <xdr:row>37</xdr:row>
      <xdr:rowOff>104775</xdr:rowOff>
    </xdr:to>
    <xdr:sp macro="" textlink="">
      <xdr:nvSpPr>
        <xdr:cNvPr id="753" name="フローチャート: 判断 752"/>
        <xdr:cNvSpPr/>
      </xdr:nvSpPr>
      <xdr:spPr>
        <a:xfrm>
          <a:off x="19494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121302</xdr:rowOff>
    </xdr:from>
    <xdr:ext cx="469744" cy="259045"/>
    <xdr:sp macro="" textlink="">
      <xdr:nvSpPr>
        <xdr:cNvPr id="754" name="テキスト ボックス 753"/>
        <xdr:cNvSpPr txBox="1"/>
      </xdr:nvSpPr>
      <xdr:spPr>
        <a:xfrm>
          <a:off x="19310428" y="612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54773</xdr:rowOff>
    </xdr:from>
    <xdr:to>
      <xdr:col>98</xdr:col>
      <xdr:colOff>38100</xdr:colOff>
      <xdr:row>37</xdr:row>
      <xdr:rowOff>156373</xdr:rowOff>
    </xdr:to>
    <xdr:sp macro="" textlink="">
      <xdr:nvSpPr>
        <xdr:cNvPr id="755" name="フローチャート: 判断 754"/>
        <xdr:cNvSpPr/>
      </xdr:nvSpPr>
      <xdr:spPr>
        <a:xfrm>
          <a:off x="18605500" y="639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1450</xdr:rowOff>
    </xdr:from>
    <xdr:ext cx="469744" cy="259045"/>
    <xdr:sp macro="" textlink="">
      <xdr:nvSpPr>
        <xdr:cNvPr id="756" name="テキスト ボックス 755"/>
        <xdr:cNvSpPr txBox="1"/>
      </xdr:nvSpPr>
      <xdr:spPr>
        <a:xfrm>
          <a:off x="18421428" y="61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90696</xdr:rowOff>
    </xdr:from>
    <xdr:to>
      <xdr:col>102</xdr:col>
      <xdr:colOff>165100</xdr:colOff>
      <xdr:row>39</xdr:row>
      <xdr:rowOff>20846</xdr:rowOff>
    </xdr:to>
    <xdr:sp macro="" textlink="">
      <xdr:nvSpPr>
        <xdr:cNvPr id="768" name="楕円 767"/>
        <xdr:cNvSpPr/>
      </xdr:nvSpPr>
      <xdr:spPr>
        <a:xfrm>
          <a:off x="19494500" y="660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11973</xdr:rowOff>
    </xdr:from>
    <xdr:ext cx="378565" cy="259045"/>
    <xdr:sp macro="" textlink="">
      <xdr:nvSpPr>
        <xdr:cNvPr id="769" name="テキスト ボックス 768"/>
        <xdr:cNvSpPr txBox="1"/>
      </xdr:nvSpPr>
      <xdr:spPr>
        <a:xfrm>
          <a:off x="19356017" y="669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90206</xdr:rowOff>
    </xdr:from>
    <xdr:to>
      <xdr:col>98</xdr:col>
      <xdr:colOff>38100</xdr:colOff>
      <xdr:row>39</xdr:row>
      <xdr:rowOff>20356</xdr:rowOff>
    </xdr:to>
    <xdr:sp macro="" textlink="">
      <xdr:nvSpPr>
        <xdr:cNvPr id="770" name="楕円 769"/>
        <xdr:cNvSpPr/>
      </xdr:nvSpPr>
      <xdr:spPr>
        <a:xfrm>
          <a:off x="18605500" y="660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11483</xdr:rowOff>
    </xdr:from>
    <xdr:ext cx="378565" cy="259045"/>
    <xdr:sp macro="" textlink="">
      <xdr:nvSpPr>
        <xdr:cNvPr id="771" name="テキスト ボックス 770"/>
        <xdr:cNvSpPr txBox="1"/>
      </xdr:nvSpPr>
      <xdr:spPr>
        <a:xfrm>
          <a:off x="18467017" y="6698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5" name="直線コネクタ 794"/>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8" name="貸付金最大値テキスト"/>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799" name="直線コネクタ 798"/>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40297</xdr:rowOff>
    </xdr:from>
    <xdr:to>
      <xdr:col>116</xdr:col>
      <xdr:colOff>63500</xdr:colOff>
      <xdr:row>59</xdr:row>
      <xdr:rowOff>40297</xdr:rowOff>
    </xdr:to>
    <xdr:cxnSp macro="">
      <xdr:nvCxnSpPr>
        <xdr:cNvPr id="800" name="直線コネクタ 799"/>
        <xdr:cNvCxnSpPr/>
      </xdr:nvCxnSpPr>
      <xdr:spPr>
        <a:xfrm>
          <a:off x="21323300" y="101558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1" name="貸付金平均値テキスト"/>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2" name="フローチャート: 判断 801"/>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40259</xdr:rowOff>
    </xdr:from>
    <xdr:to>
      <xdr:col>111</xdr:col>
      <xdr:colOff>177800</xdr:colOff>
      <xdr:row>59</xdr:row>
      <xdr:rowOff>40297</xdr:rowOff>
    </xdr:to>
    <xdr:cxnSp macro="">
      <xdr:nvCxnSpPr>
        <xdr:cNvPr id="803" name="直線コネクタ 802"/>
        <xdr:cNvCxnSpPr/>
      </xdr:nvCxnSpPr>
      <xdr:spPr>
        <a:xfrm>
          <a:off x="20434300" y="101558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4" name="フローチャート: 判断 803"/>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5" name="テキスト ボックス 804"/>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40259</xdr:rowOff>
    </xdr:from>
    <xdr:to>
      <xdr:col>107</xdr:col>
      <xdr:colOff>50800</xdr:colOff>
      <xdr:row>59</xdr:row>
      <xdr:rowOff>40259</xdr:rowOff>
    </xdr:to>
    <xdr:cxnSp macro="">
      <xdr:nvCxnSpPr>
        <xdr:cNvPr id="806" name="直線コネクタ 805"/>
        <xdr:cNvCxnSpPr/>
      </xdr:nvCxnSpPr>
      <xdr:spPr>
        <a:xfrm>
          <a:off x="19545300" y="101558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125171</xdr:rowOff>
    </xdr:from>
    <xdr:to>
      <xdr:col>107</xdr:col>
      <xdr:colOff>101600</xdr:colOff>
      <xdr:row>58</xdr:row>
      <xdr:rowOff>55321</xdr:rowOff>
    </xdr:to>
    <xdr:sp macro="" textlink="">
      <xdr:nvSpPr>
        <xdr:cNvPr id="807" name="フローチャート: 判断 806"/>
        <xdr:cNvSpPr/>
      </xdr:nvSpPr>
      <xdr:spPr>
        <a:xfrm>
          <a:off x="20383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71848</xdr:rowOff>
    </xdr:from>
    <xdr:ext cx="469744" cy="259045"/>
    <xdr:sp macro="" textlink="">
      <xdr:nvSpPr>
        <xdr:cNvPr id="808" name="テキスト ボックス 807"/>
        <xdr:cNvSpPr txBox="1"/>
      </xdr:nvSpPr>
      <xdr:spPr>
        <a:xfrm>
          <a:off x="20199428" y="967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40221</xdr:rowOff>
    </xdr:from>
    <xdr:to>
      <xdr:col>102</xdr:col>
      <xdr:colOff>114300</xdr:colOff>
      <xdr:row>59</xdr:row>
      <xdr:rowOff>40259</xdr:rowOff>
    </xdr:to>
    <xdr:cxnSp macro="">
      <xdr:nvCxnSpPr>
        <xdr:cNvPr id="809" name="直線コネクタ 808"/>
        <xdr:cNvCxnSpPr/>
      </xdr:nvCxnSpPr>
      <xdr:spPr>
        <a:xfrm>
          <a:off x="18656300" y="10155771"/>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134048</xdr:rowOff>
    </xdr:from>
    <xdr:to>
      <xdr:col>102</xdr:col>
      <xdr:colOff>165100</xdr:colOff>
      <xdr:row>58</xdr:row>
      <xdr:rowOff>64198</xdr:rowOff>
    </xdr:to>
    <xdr:sp macro="" textlink="">
      <xdr:nvSpPr>
        <xdr:cNvPr id="810" name="フローチャート: 判断 809"/>
        <xdr:cNvSpPr/>
      </xdr:nvSpPr>
      <xdr:spPr>
        <a:xfrm>
          <a:off x="19494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80725</xdr:rowOff>
    </xdr:from>
    <xdr:ext cx="469744" cy="259045"/>
    <xdr:sp macro="" textlink="">
      <xdr:nvSpPr>
        <xdr:cNvPr id="811" name="テキスト ボックス 810"/>
        <xdr:cNvSpPr txBox="1"/>
      </xdr:nvSpPr>
      <xdr:spPr>
        <a:xfrm>
          <a:off x="19310428" y="968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128943</xdr:rowOff>
    </xdr:from>
    <xdr:to>
      <xdr:col>98</xdr:col>
      <xdr:colOff>38100</xdr:colOff>
      <xdr:row>58</xdr:row>
      <xdr:rowOff>59093</xdr:rowOff>
    </xdr:to>
    <xdr:sp macro="" textlink="">
      <xdr:nvSpPr>
        <xdr:cNvPr id="812" name="フローチャート: 判断 811"/>
        <xdr:cNvSpPr/>
      </xdr:nvSpPr>
      <xdr:spPr>
        <a:xfrm>
          <a:off x="18605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75620</xdr:rowOff>
    </xdr:from>
    <xdr:ext cx="469744" cy="259045"/>
    <xdr:sp macro="" textlink="">
      <xdr:nvSpPr>
        <xdr:cNvPr id="813" name="テキスト ボックス 812"/>
        <xdr:cNvSpPr txBox="1"/>
      </xdr:nvSpPr>
      <xdr:spPr>
        <a:xfrm>
          <a:off x="18421428" y="967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160947</xdr:rowOff>
    </xdr:from>
    <xdr:to>
      <xdr:col>116</xdr:col>
      <xdr:colOff>114300</xdr:colOff>
      <xdr:row>59</xdr:row>
      <xdr:rowOff>91097</xdr:rowOff>
    </xdr:to>
    <xdr:sp macro="" textlink="">
      <xdr:nvSpPr>
        <xdr:cNvPr id="819" name="楕円 818"/>
        <xdr:cNvSpPr/>
      </xdr:nvSpPr>
      <xdr:spPr>
        <a:xfrm>
          <a:off x="22110700" y="101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75874</xdr:rowOff>
    </xdr:from>
    <xdr:ext cx="378565" cy="259045"/>
    <xdr:sp macro="" textlink="">
      <xdr:nvSpPr>
        <xdr:cNvPr id="820" name="貸付金該当値テキスト"/>
        <xdr:cNvSpPr txBox="1"/>
      </xdr:nvSpPr>
      <xdr:spPr>
        <a:xfrm>
          <a:off x="22212300" y="10019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160947</xdr:rowOff>
    </xdr:from>
    <xdr:to>
      <xdr:col>112</xdr:col>
      <xdr:colOff>38100</xdr:colOff>
      <xdr:row>59</xdr:row>
      <xdr:rowOff>91097</xdr:rowOff>
    </xdr:to>
    <xdr:sp macro="" textlink="">
      <xdr:nvSpPr>
        <xdr:cNvPr id="821" name="楕円 820"/>
        <xdr:cNvSpPr/>
      </xdr:nvSpPr>
      <xdr:spPr>
        <a:xfrm>
          <a:off x="21272500" y="1010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82224</xdr:rowOff>
    </xdr:from>
    <xdr:ext cx="378565" cy="259045"/>
    <xdr:sp macro="" textlink="">
      <xdr:nvSpPr>
        <xdr:cNvPr id="822" name="テキスト ボックス 821"/>
        <xdr:cNvSpPr txBox="1"/>
      </xdr:nvSpPr>
      <xdr:spPr>
        <a:xfrm>
          <a:off x="21134017" y="10197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160909</xdr:rowOff>
    </xdr:from>
    <xdr:to>
      <xdr:col>107</xdr:col>
      <xdr:colOff>101600</xdr:colOff>
      <xdr:row>59</xdr:row>
      <xdr:rowOff>91059</xdr:rowOff>
    </xdr:to>
    <xdr:sp macro="" textlink="">
      <xdr:nvSpPr>
        <xdr:cNvPr id="823" name="楕円 822"/>
        <xdr:cNvSpPr/>
      </xdr:nvSpPr>
      <xdr:spPr>
        <a:xfrm>
          <a:off x="203835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82186</xdr:rowOff>
    </xdr:from>
    <xdr:ext cx="378565" cy="259045"/>
    <xdr:sp macro="" textlink="">
      <xdr:nvSpPr>
        <xdr:cNvPr id="824" name="テキスト ボックス 823"/>
        <xdr:cNvSpPr txBox="1"/>
      </xdr:nvSpPr>
      <xdr:spPr>
        <a:xfrm>
          <a:off x="20245017" y="1019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160909</xdr:rowOff>
    </xdr:from>
    <xdr:to>
      <xdr:col>102</xdr:col>
      <xdr:colOff>165100</xdr:colOff>
      <xdr:row>59</xdr:row>
      <xdr:rowOff>91059</xdr:rowOff>
    </xdr:to>
    <xdr:sp macro="" textlink="">
      <xdr:nvSpPr>
        <xdr:cNvPr id="825" name="楕円 824"/>
        <xdr:cNvSpPr/>
      </xdr:nvSpPr>
      <xdr:spPr>
        <a:xfrm>
          <a:off x="194945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82186</xdr:rowOff>
    </xdr:from>
    <xdr:ext cx="378565" cy="259045"/>
    <xdr:sp macro="" textlink="">
      <xdr:nvSpPr>
        <xdr:cNvPr id="826" name="テキスト ボックス 825"/>
        <xdr:cNvSpPr txBox="1"/>
      </xdr:nvSpPr>
      <xdr:spPr>
        <a:xfrm>
          <a:off x="19356017" y="1019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160871</xdr:rowOff>
    </xdr:from>
    <xdr:to>
      <xdr:col>98</xdr:col>
      <xdr:colOff>38100</xdr:colOff>
      <xdr:row>59</xdr:row>
      <xdr:rowOff>91021</xdr:rowOff>
    </xdr:to>
    <xdr:sp macro="" textlink="">
      <xdr:nvSpPr>
        <xdr:cNvPr id="827" name="楕円 826"/>
        <xdr:cNvSpPr/>
      </xdr:nvSpPr>
      <xdr:spPr>
        <a:xfrm>
          <a:off x="18605500" y="101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82148</xdr:rowOff>
    </xdr:from>
    <xdr:ext cx="378565" cy="259045"/>
    <xdr:sp macro="" textlink="">
      <xdr:nvSpPr>
        <xdr:cNvPr id="828" name="テキスト ボックス 827"/>
        <xdr:cNvSpPr txBox="1"/>
      </xdr:nvSpPr>
      <xdr:spPr>
        <a:xfrm>
          <a:off x="18467017" y="10197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0" name="直線コネクタ 83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1" name="テキスト ボックス 84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2" name="直線コネクタ 84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3" name="テキスト ボックス 84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4" name="直線コネクタ 84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5" name="テキスト ボックス 84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6" name="直線コネクタ 84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7" name="テキスト ボックス 84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8" name="直線コネクタ 84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9" name="テキスト ボックス 84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0" name="直線コネクタ 84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1" name="テキスト ボックス 85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5" name="直線コネクタ 854"/>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6" name="繰出金最小値テキスト"/>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7" name="直線コネクタ 856"/>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8" name="繰出金最大値テキスト"/>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59" name="直線コネクタ 858"/>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133626</xdr:rowOff>
    </xdr:from>
    <xdr:to>
      <xdr:col>116</xdr:col>
      <xdr:colOff>63500</xdr:colOff>
      <xdr:row>75</xdr:row>
      <xdr:rowOff>163703</xdr:rowOff>
    </xdr:to>
    <xdr:cxnSp macro="">
      <xdr:nvCxnSpPr>
        <xdr:cNvPr id="860" name="直線コネクタ 859"/>
        <xdr:cNvCxnSpPr/>
      </xdr:nvCxnSpPr>
      <xdr:spPr>
        <a:xfrm>
          <a:off x="21323300" y="12992376"/>
          <a:ext cx="8382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169804</xdr:rowOff>
    </xdr:from>
    <xdr:ext cx="534377" cy="259045"/>
    <xdr:sp macro="" textlink="">
      <xdr:nvSpPr>
        <xdr:cNvPr id="861" name="繰出金平均値テキスト"/>
        <xdr:cNvSpPr txBox="1"/>
      </xdr:nvSpPr>
      <xdr:spPr>
        <a:xfrm>
          <a:off x="22212300" y="1302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2" name="フローチャート: 判断 861"/>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133626</xdr:rowOff>
    </xdr:from>
    <xdr:to>
      <xdr:col>111</xdr:col>
      <xdr:colOff>177800</xdr:colOff>
      <xdr:row>76</xdr:row>
      <xdr:rowOff>46268</xdr:rowOff>
    </xdr:to>
    <xdr:cxnSp macro="">
      <xdr:nvCxnSpPr>
        <xdr:cNvPr id="863" name="直線コネクタ 862"/>
        <xdr:cNvCxnSpPr/>
      </xdr:nvCxnSpPr>
      <xdr:spPr>
        <a:xfrm flipV="1">
          <a:off x="20434300" y="12992376"/>
          <a:ext cx="889000" cy="8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4" name="フローチャート: 判断 863"/>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141426</xdr:rowOff>
    </xdr:from>
    <xdr:ext cx="534377" cy="259045"/>
    <xdr:sp macro="" textlink="">
      <xdr:nvSpPr>
        <xdr:cNvPr id="865" name="テキスト ボックス 864"/>
        <xdr:cNvSpPr txBox="1"/>
      </xdr:nvSpPr>
      <xdr:spPr>
        <a:xfrm>
          <a:off x="21056111" y="131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61682</xdr:rowOff>
    </xdr:from>
    <xdr:to>
      <xdr:col>107</xdr:col>
      <xdr:colOff>50800</xdr:colOff>
      <xdr:row>76</xdr:row>
      <xdr:rowOff>46268</xdr:rowOff>
    </xdr:to>
    <xdr:cxnSp macro="">
      <xdr:nvCxnSpPr>
        <xdr:cNvPr id="866" name="直線コネクタ 865"/>
        <xdr:cNvCxnSpPr/>
      </xdr:nvCxnSpPr>
      <xdr:spPr>
        <a:xfrm>
          <a:off x="19545300" y="12748982"/>
          <a:ext cx="889000" cy="32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164926</xdr:rowOff>
    </xdr:from>
    <xdr:to>
      <xdr:col>107</xdr:col>
      <xdr:colOff>101600</xdr:colOff>
      <xdr:row>75</xdr:row>
      <xdr:rowOff>95076</xdr:rowOff>
    </xdr:to>
    <xdr:sp macro="" textlink="">
      <xdr:nvSpPr>
        <xdr:cNvPr id="867" name="フローチャート: 判断 866"/>
        <xdr:cNvSpPr/>
      </xdr:nvSpPr>
      <xdr:spPr>
        <a:xfrm>
          <a:off x="20383500" y="1285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111603</xdr:rowOff>
    </xdr:from>
    <xdr:ext cx="534377" cy="259045"/>
    <xdr:sp macro="" textlink="">
      <xdr:nvSpPr>
        <xdr:cNvPr id="868" name="テキスト ボックス 867"/>
        <xdr:cNvSpPr txBox="1"/>
      </xdr:nvSpPr>
      <xdr:spPr>
        <a:xfrm>
          <a:off x="20167111" y="1262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16844</xdr:rowOff>
    </xdr:from>
    <xdr:to>
      <xdr:col>102</xdr:col>
      <xdr:colOff>114300</xdr:colOff>
      <xdr:row>74</xdr:row>
      <xdr:rowOff>61682</xdr:rowOff>
    </xdr:to>
    <xdr:cxnSp macro="">
      <xdr:nvCxnSpPr>
        <xdr:cNvPr id="869" name="直線コネクタ 868"/>
        <xdr:cNvCxnSpPr/>
      </xdr:nvCxnSpPr>
      <xdr:spPr>
        <a:xfrm>
          <a:off x="18656300" y="12704144"/>
          <a:ext cx="889000" cy="4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144090</xdr:rowOff>
    </xdr:from>
    <xdr:to>
      <xdr:col>102</xdr:col>
      <xdr:colOff>165100</xdr:colOff>
      <xdr:row>74</xdr:row>
      <xdr:rowOff>74240</xdr:rowOff>
    </xdr:to>
    <xdr:sp macro="" textlink="">
      <xdr:nvSpPr>
        <xdr:cNvPr id="870" name="フローチャート: 判断 869"/>
        <xdr:cNvSpPr/>
      </xdr:nvSpPr>
      <xdr:spPr>
        <a:xfrm>
          <a:off x="19494500" y="1265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90767</xdr:rowOff>
    </xdr:from>
    <xdr:ext cx="534377" cy="259045"/>
    <xdr:sp macro="" textlink="">
      <xdr:nvSpPr>
        <xdr:cNvPr id="871" name="テキスト ボックス 870"/>
        <xdr:cNvSpPr txBox="1"/>
      </xdr:nvSpPr>
      <xdr:spPr>
        <a:xfrm>
          <a:off x="19278111" y="124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139976</xdr:rowOff>
    </xdr:from>
    <xdr:to>
      <xdr:col>98</xdr:col>
      <xdr:colOff>38100</xdr:colOff>
      <xdr:row>74</xdr:row>
      <xdr:rowOff>70126</xdr:rowOff>
    </xdr:to>
    <xdr:sp macro="" textlink="">
      <xdr:nvSpPr>
        <xdr:cNvPr id="872" name="フローチャート: 判断 871"/>
        <xdr:cNvSpPr/>
      </xdr:nvSpPr>
      <xdr:spPr>
        <a:xfrm>
          <a:off x="18605500" y="1265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61253</xdr:rowOff>
    </xdr:from>
    <xdr:ext cx="534377" cy="259045"/>
    <xdr:sp macro="" textlink="">
      <xdr:nvSpPr>
        <xdr:cNvPr id="873" name="テキスト ボックス 872"/>
        <xdr:cNvSpPr txBox="1"/>
      </xdr:nvSpPr>
      <xdr:spPr>
        <a:xfrm>
          <a:off x="18389111" y="1274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112903</xdr:rowOff>
    </xdr:from>
    <xdr:to>
      <xdr:col>116</xdr:col>
      <xdr:colOff>114300</xdr:colOff>
      <xdr:row>76</xdr:row>
      <xdr:rowOff>43053</xdr:rowOff>
    </xdr:to>
    <xdr:sp macro="" textlink="">
      <xdr:nvSpPr>
        <xdr:cNvPr id="879" name="楕円 878"/>
        <xdr:cNvSpPr/>
      </xdr:nvSpPr>
      <xdr:spPr>
        <a:xfrm>
          <a:off x="22110700" y="129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135780</xdr:rowOff>
    </xdr:from>
    <xdr:ext cx="534377" cy="259045"/>
    <xdr:sp macro="" textlink="">
      <xdr:nvSpPr>
        <xdr:cNvPr id="880" name="繰出金該当値テキスト"/>
        <xdr:cNvSpPr txBox="1"/>
      </xdr:nvSpPr>
      <xdr:spPr>
        <a:xfrm>
          <a:off x="22212300" y="1282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82826</xdr:rowOff>
    </xdr:from>
    <xdr:to>
      <xdr:col>112</xdr:col>
      <xdr:colOff>38100</xdr:colOff>
      <xdr:row>76</xdr:row>
      <xdr:rowOff>12976</xdr:rowOff>
    </xdr:to>
    <xdr:sp macro="" textlink="">
      <xdr:nvSpPr>
        <xdr:cNvPr id="881" name="楕円 880"/>
        <xdr:cNvSpPr/>
      </xdr:nvSpPr>
      <xdr:spPr>
        <a:xfrm>
          <a:off x="21272500" y="1294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29503</xdr:rowOff>
    </xdr:from>
    <xdr:ext cx="534377" cy="259045"/>
    <xdr:sp macro="" textlink="">
      <xdr:nvSpPr>
        <xdr:cNvPr id="882" name="テキスト ボックス 881"/>
        <xdr:cNvSpPr txBox="1"/>
      </xdr:nvSpPr>
      <xdr:spPr>
        <a:xfrm>
          <a:off x="21056111" y="1271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166918</xdr:rowOff>
    </xdr:from>
    <xdr:to>
      <xdr:col>107</xdr:col>
      <xdr:colOff>101600</xdr:colOff>
      <xdr:row>76</xdr:row>
      <xdr:rowOff>97068</xdr:rowOff>
    </xdr:to>
    <xdr:sp macro="" textlink="">
      <xdr:nvSpPr>
        <xdr:cNvPr id="883" name="楕円 882"/>
        <xdr:cNvSpPr/>
      </xdr:nvSpPr>
      <xdr:spPr>
        <a:xfrm>
          <a:off x="20383500" y="1302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88195</xdr:rowOff>
    </xdr:from>
    <xdr:ext cx="534377" cy="259045"/>
    <xdr:sp macro="" textlink="">
      <xdr:nvSpPr>
        <xdr:cNvPr id="884" name="テキスト ボックス 883"/>
        <xdr:cNvSpPr txBox="1"/>
      </xdr:nvSpPr>
      <xdr:spPr>
        <a:xfrm>
          <a:off x="20167111" y="1311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10882</xdr:rowOff>
    </xdr:from>
    <xdr:to>
      <xdr:col>102</xdr:col>
      <xdr:colOff>165100</xdr:colOff>
      <xdr:row>74</xdr:row>
      <xdr:rowOff>112482</xdr:rowOff>
    </xdr:to>
    <xdr:sp macro="" textlink="">
      <xdr:nvSpPr>
        <xdr:cNvPr id="885" name="楕円 884"/>
        <xdr:cNvSpPr/>
      </xdr:nvSpPr>
      <xdr:spPr>
        <a:xfrm>
          <a:off x="19494500" y="126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103609</xdr:rowOff>
    </xdr:from>
    <xdr:ext cx="534377" cy="259045"/>
    <xdr:sp macro="" textlink="">
      <xdr:nvSpPr>
        <xdr:cNvPr id="886" name="テキスト ボックス 885"/>
        <xdr:cNvSpPr txBox="1"/>
      </xdr:nvSpPr>
      <xdr:spPr>
        <a:xfrm>
          <a:off x="19278111" y="127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137494</xdr:rowOff>
    </xdr:from>
    <xdr:to>
      <xdr:col>98</xdr:col>
      <xdr:colOff>38100</xdr:colOff>
      <xdr:row>74</xdr:row>
      <xdr:rowOff>67644</xdr:rowOff>
    </xdr:to>
    <xdr:sp macro="" textlink="">
      <xdr:nvSpPr>
        <xdr:cNvPr id="887" name="楕円 886"/>
        <xdr:cNvSpPr/>
      </xdr:nvSpPr>
      <xdr:spPr>
        <a:xfrm>
          <a:off x="18605500" y="1265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84171</xdr:rowOff>
    </xdr:from>
    <xdr:ext cx="534377" cy="259045"/>
    <xdr:sp macro="" textlink="">
      <xdr:nvSpPr>
        <xdr:cNvPr id="888" name="テキスト ボックス 887"/>
        <xdr:cNvSpPr txBox="1"/>
      </xdr:nvSpPr>
      <xdr:spPr>
        <a:xfrm>
          <a:off x="18389111" y="1242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費目について住民一人当たりのコストが類似団体平均値と比較してかなり高い水準で推移している。特に、扶助費については、類似団体内順位が前年度以前に引き続き１位となっており、扶助費の増加抑制に努める必要があるものの、重点施策である子育て環境の充実化を図る取組みなどにより、今後も増加傾向が続くと見込まれるため、他の経費について見直しを図るなど、負担の増大に備える必要がある。</a:t>
          </a:r>
        </a:p>
        <a:p>
          <a:r>
            <a:rPr kumimoji="1" lang="ja-JP" altLang="en-US" sz="1300">
              <a:latin typeface="ＭＳ Ｐゴシック" panose="020B0600070205080204" pitchFamily="50" charset="-128"/>
              <a:ea typeface="ＭＳ Ｐゴシック" panose="020B0600070205080204" pitchFamily="50" charset="-128"/>
            </a:rPr>
            <a:t>　また、普通建設事業については、更新整備において特に高い水準となっており、新設廃棄物処理施設整備事業や博物館整備事業等の大型公共施設の建設事業が重なったことが要因と考えられる。</a:t>
          </a:r>
        </a:p>
        <a:p>
          <a:r>
            <a:rPr kumimoji="1" lang="ja-JP" altLang="en-US" sz="1300">
              <a:latin typeface="ＭＳ Ｐゴシック" panose="020B0600070205080204" pitchFamily="50" charset="-128"/>
              <a:ea typeface="ＭＳ Ｐゴシック" panose="020B0600070205080204" pitchFamily="50" charset="-128"/>
            </a:rPr>
            <a:t>　積立金については、普通交付税の増額分を財政調整基金に積み立てたことによる増が要因となっている。</a:t>
          </a:r>
        </a:p>
        <a:p>
          <a:r>
            <a:rPr kumimoji="1" lang="ja-JP" altLang="en-US" sz="1300">
              <a:latin typeface="ＭＳ Ｐゴシック" panose="020B0600070205080204" pitchFamily="50" charset="-128"/>
              <a:ea typeface="ＭＳ Ｐゴシック" panose="020B0600070205080204" pitchFamily="50" charset="-128"/>
            </a:rPr>
            <a:t>　公債費については、全国平均及び沖縄県平均よりも低い数値となっているが、類似団体平均値よりは少し高くなっている。今後は、これまでに発行した大型建設事業に伴う一般補助事業債などの償還が始まることから、公債費の増加が見込まれる。市債の新規発行に際しては、事業の重要性や緊急性等を十分に検討し、市債残高の増加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64,290
63,612
210.94
48,871,056
46,989,602
1,601,478
17,844,757
28,307,198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17.8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84836</xdr:rowOff>
    </xdr:from>
    <xdr:to>
      <xdr:col>24</xdr:col>
      <xdr:colOff>63500</xdr:colOff>
      <xdr:row>32</xdr:row>
      <xdr:rowOff>107239</xdr:rowOff>
    </xdr:to>
    <xdr:cxnSp macro="">
      <xdr:nvCxnSpPr>
        <xdr:cNvPr id="59" name="直線コネクタ 58"/>
        <xdr:cNvCxnSpPr/>
      </xdr:nvCxnSpPr>
      <xdr:spPr>
        <a:xfrm>
          <a:off x="3797300" y="5571236"/>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165303</xdr:rowOff>
    </xdr:from>
    <xdr:to>
      <xdr:col>19</xdr:col>
      <xdr:colOff>177800</xdr:colOff>
      <xdr:row>32</xdr:row>
      <xdr:rowOff>84836</xdr:rowOff>
    </xdr:to>
    <xdr:cxnSp macro="">
      <xdr:nvCxnSpPr>
        <xdr:cNvPr id="62" name="直線コネクタ 61"/>
        <xdr:cNvCxnSpPr/>
      </xdr:nvCxnSpPr>
      <xdr:spPr>
        <a:xfrm>
          <a:off x="2908300" y="5480253"/>
          <a:ext cx="889000" cy="90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134214</xdr:rowOff>
    </xdr:from>
    <xdr:to>
      <xdr:col>15</xdr:col>
      <xdr:colOff>50800</xdr:colOff>
      <xdr:row>31</xdr:row>
      <xdr:rowOff>165303</xdr:rowOff>
    </xdr:to>
    <xdr:cxnSp macro="">
      <xdr:nvCxnSpPr>
        <xdr:cNvPr id="65" name="直線コネクタ 64"/>
        <xdr:cNvCxnSpPr/>
      </xdr:nvCxnSpPr>
      <xdr:spPr>
        <a:xfrm>
          <a:off x="2019300" y="5449164"/>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141478</xdr:rowOff>
    </xdr:from>
    <xdr:to>
      <xdr:col>15</xdr:col>
      <xdr:colOff>101600</xdr:colOff>
      <xdr:row>35</xdr:row>
      <xdr:rowOff>71628</xdr:rowOff>
    </xdr:to>
    <xdr:sp macro="" textlink="">
      <xdr:nvSpPr>
        <xdr:cNvPr id="66" name="フローチャート: 判断 65"/>
        <xdr:cNvSpPr/>
      </xdr:nvSpPr>
      <xdr:spPr>
        <a:xfrm>
          <a:off x="2857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62755</xdr:rowOff>
    </xdr:from>
    <xdr:ext cx="469744" cy="259045"/>
    <xdr:sp macro="" textlink="">
      <xdr:nvSpPr>
        <xdr:cNvPr id="67" name="テキスト ボックス 66"/>
        <xdr:cNvSpPr txBox="1"/>
      </xdr:nvSpPr>
      <xdr:spPr>
        <a:xfrm>
          <a:off x="2673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103124</xdr:rowOff>
    </xdr:from>
    <xdr:to>
      <xdr:col>10</xdr:col>
      <xdr:colOff>114300</xdr:colOff>
      <xdr:row>31</xdr:row>
      <xdr:rowOff>134214</xdr:rowOff>
    </xdr:to>
    <xdr:cxnSp macro="">
      <xdr:nvCxnSpPr>
        <xdr:cNvPr id="68" name="直線コネクタ 67"/>
        <xdr:cNvCxnSpPr/>
      </xdr:nvCxnSpPr>
      <xdr:spPr>
        <a:xfrm>
          <a:off x="1130300" y="5418074"/>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94386</xdr:rowOff>
    </xdr:from>
    <xdr:to>
      <xdr:col>10</xdr:col>
      <xdr:colOff>165100</xdr:colOff>
      <xdr:row>35</xdr:row>
      <xdr:rowOff>24536</xdr:rowOff>
    </xdr:to>
    <xdr:sp macro="" textlink="">
      <xdr:nvSpPr>
        <xdr:cNvPr id="69" name="フローチャート: 判断 68"/>
        <xdr:cNvSpPr/>
      </xdr:nvSpPr>
      <xdr:spPr>
        <a:xfrm>
          <a:off x="1968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15663</xdr:rowOff>
    </xdr:from>
    <xdr:ext cx="469744" cy="259045"/>
    <xdr:sp macro="" textlink="">
      <xdr:nvSpPr>
        <xdr:cNvPr id="70" name="テキスト ボックス 69"/>
        <xdr:cNvSpPr txBox="1"/>
      </xdr:nvSpPr>
      <xdr:spPr>
        <a:xfrm>
          <a:off x="1784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83871</xdr:rowOff>
    </xdr:from>
    <xdr:to>
      <xdr:col>6</xdr:col>
      <xdr:colOff>38100</xdr:colOff>
      <xdr:row>35</xdr:row>
      <xdr:rowOff>14021</xdr:rowOff>
    </xdr:to>
    <xdr:sp macro="" textlink="">
      <xdr:nvSpPr>
        <xdr:cNvPr id="71" name="フローチャート: 判断 70"/>
        <xdr:cNvSpPr/>
      </xdr:nvSpPr>
      <xdr:spPr>
        <a:xfrm>
          <a:off x="1079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5148</xdr:rowOff>
    </xdr:from>
    <xdr:ext cx="469744" cy="259045"/>
    <xdr:sp macro="" textlink="">
      <xdr:nvSpPr>
        <xdr:cNvPr id="72" name="テキスト ボックス 71"/>
        <xdr:cNvSpPr txBox="1"/>
      </xdr:nvSpPr>
      <xdr:spPr>
        <a:xfrm>
          <a:off x="895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56439</xdr:rowOff>
    </xdr:from>
    <xdr:to>
      <xdr:col>24</xdr:col>
      <xdr:colOff>114300</xdr:colOff>
      <xdr:row>32</xdr:row>
      <xdr:rowOff>158039</xdr:rowOff>
    </xdr:to>
    <xdr:sp macro="" textlink="">
      <xdr:nvSpPr>
        <xdr:cNvPr id="78" name="楕円 77"/>
        <xdr:cNvSpPr/>
      </xdr:nvSpPr>
      <xdr:spPr>
        <a:xfrm>
          <a:off x="4584700" y="554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79316</xdr:rowOff>
    </xdr:from>
    <xdr:ext cx="469744" cy="259045"/>
    <xdr:sp macro="" textlink="">
      <xdr:nvSpPr>
        <xdr:cNvPr id="79" name="議会費該当値テキスト"/>
        <xdr:cNvSpPr txBox="1"/>
      </xdr:nvSpPr>
      <xdr:spPr>
        <a:xfrm>
          <a:off x="4686300" y="539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34036</xdr:rowOff>
    </xdr:from>
    <xdr:to>
      <xdr:col>20</xdr:col>
      <xdr:colOff>38100</xdr:colOff>
      <xdr:row>32</xdr:row>
      <xdr:rowOff>135636</xdr:rowOff>
    </xdr:to>
    <xdr:sp macro="" textlink="">
      <xdr:nvSpPr>
        <xdr:cNvPr id="80" name="楕円 79"/>
        <xdr:cNvSpPr/>
      </xdr:nvSpPr>
      <xdr:spPr>
        <a:xfrm>
          <a:off x="3746500" y="552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152163</xdr:rowOff>
    </xdr:from>
    <xdr:ext cx="469744" cy="259045"/>
    <xdr:sp macro="" textlink="">
      <xdr:nvSpPr>
        <xdr:cNvPr id="81" name="テキスト ボックス 80"/>
        <xdr:cNvSpPr txBox="1"/>
      </xdr:nvSpPr>
      <xdr:spPr>
        <a:xfrm>
          <a:off x="3562428" y="52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114503</xdr:rowOff>
    </xdr:from>
    <xdr:to>
      <xdr:col>15</xdr:col>
      <xdr:colOff>101600</xdr:colOff>
      <xdr:row>32</xdr:row>
      <xdr:rowOff>44653</xdr:rowOff>
    </xdr:to>
    <xdr:sp macro="" textlink="">
      <xdr:nvSpPr>
        <xdr:cNvPr id="82" name="楕円 81"/>
        <xdr:cNvSpPr/>
      </xdr:nvSpPr>
      <xdr:spPr>
        <a:xfrm>
          <a:off x="2857500" y="542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61180</xdr:rowOff>
    </xdr:from>
    <xdr:ext cx="469744" cy="259045"/>
    <xdr:sp macro="" textlink="">
      <xdr:nvSpPr>
        <xdr:cNvPr id="83" name="テキスト ボックス 82"/>
        <xdr:cNvSpPr txBox="1"/>
      </xdr:nvSpPr>
      <xdr:spPr>
        <a:xfrm>
          <a:off x="2673428" y="520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83414</xdr:rowOff>
    </xdr:from>
    <xdr:to>
      <xdr:col>10</xdr:col>
      <xdr:colOff>165100</xdr:colOff>
      <xdr:row>32</xdr:row>
      <xdr:rowOff>13564</xdr:rowOff>
    </xdr:to>
    <xdr:sp macro="" textlink="">
      <xdr:nvSpPr>
        <xdr:cNvPr id="84" name="楕円 83"/>
        <xdr:cNvSpPr/>
      </xdr:nvSpPr>
      <xdr:spPr>
        <a:xfrm>
          <a:off x="1968500" y="539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30091</xdr:rowOff>
    </xdr:from>
    <xdr:ext cx="469744" cy="259045"/>
    <xdr:sp macro="" textlink="">
      <xdr:nvSpPr>
        <xdr:cNvPr id="85" name="テキスト ボックス 84"/>
        <xdr:cNvSpPr txBox="1"/>
      </xdr:nvSpPr>
      <xdr:spPr>
        <a:xfrm>
          <a:off x="1784428" y="517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52324</xdr:rowOff>
    </xdr:from>
    <xdr:to>
      <xdr:col>6</xdr:col>
      <xdr:colOff>38100</xdr:colOff>
      <xdr:row>31</xdr:row>
      <xdr:rowOff>153924</xdr:rowOff>
    </xdr:to>
    <xdr:sp macro="" textlink="">
      <xdr:nvSpPr>
        <xdr:cNvPr id="86" name="楕円 85"/>
        <xdr:cNvSpPr/>
      </xdr:nvSpPr>
      <xdr:spPr>
        <a:xfrm>
          <a:off x="1079500" y="53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170451</xdr:rowOff>
    </xdr:from>
    <xdr:ext cx="469744" cy="259045"/>
    <xdr:sp macro="" textlink="">
      <xdr:nvSpPr>
        <xdr:cNvPr id="87" name="テキスト ボックス 86"/>
        <xdr:cNvSpPr txBox="1"/>
      </xdr:nvSpPr>
      <xdr:spPr>
        <a:xfrm>
          <a:off x="895428" y="51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40565</xdr:rowOff>
    </xdr:from>
    <xdr:to>
      <xdr:col>24</xdr:col>
      <xdr:colOff>62865</xdr:colOff>
      <xdr:row>57</xdr:row>
      <xdr:rowOff>162112</xdr:rowOff>
    </xdr:to>
    <xdr:cxnSp macro="">
      <xdr:nvCxnSpPr>
        <xdr:cNvPr id="109" name="直線コネクタ 108"/>
        <xdr:cNvCxnSpPr/>
      </xdr:nvCxnSpPr>
      <xdr:spPr>
        <a:xfrm flipV="1">
          <a:off x="4633595" y="9127415"/>
          <a:ext cx="1270" cy="80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165939</xdr:rowOff>
    </xdr:from>
    <xdr:ext cx="534377" cy="259045"/>
    <xdr:sp macro="" textlink="">
      <xdr:nvSpPr>
        <xdr:cNvPr id="110" name="総務費最小値テキスト"/>
        <xdr:cNvSpPr txBox="1"/>
      </xdr:nvSpPr>
      <xdr:spPr>
        <a:xfrm>
          <a:off x="4686300" y="993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162112</xdr:rowOff>
    </xdr:from>
    <xdr:to>
      <xdr:col>24</xdr:col>
      <xdr:colOff>152400</xdr:colOff>
      <xdr:row>57</xdr:row>
      <xdr:rowOff>162112</xdr:rowOff>
    </xdr:to>
    <xdr:cxnSp macro="">
      <xdr:nvCxnSpPr>
        <xdr:cNvPr id="111" name="直線コネクタ 110"/>
        <xdr:cNvCxnSpPr/>
      </xdr:nvCxnSpPr>
      <xdr:spPr>
        <a:xfrm>
          <a:off x="4546600" y="993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158692</xdr:rowOff>
    </xdr:from>
    <xdr:ext cx="599010" cy="259045"/>
    <xdr:sp macro="" textlink="">
      <xdr:nvSpPr>
        <xdr:cNvPr id="112" name="総務費最大値テキスト"/>
        <xdr:cNvSpPr txBox="1"/>
      </xdr:nvSpPr>
      <xdr:spPr>
        <a:xfrm>
          <a:off x="4686300" y="890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40565</xdr:rowOff>
    </xdr:from>
    <xdr:to>
      <xdr:col>24</xdr:col>
      <xdr:colOff>152400</xdr:colOff>
      <xdr:row>53</xdr:row>
      <xdr:rowOff>40565</xdr:rowOff>
    </xdr:to>
    <xdr:cxnSp macro="">
      <xdr:nvCxnSpPr>
        <xdr:cNvPr id="113" name="直線コネクタ 112"/>
        <xdr:cNvCxnSpPr/>
      </xdr:nvCxnSpPr>
      <xdr:spPr>
        <a:xfrm>
          <a:off x="4546600" y="912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138168</xdr:rowOff>
    </xdr:from>
    <xdr:to>
      <xdr:col>24</xdr:col>
      <xdr:colOff>63500</xdr:colOff>
      <xdr:row>54</xdr:row>
      <xdr:rowOff>52338</xdr:rowOff>
    </xdr:to>
    <xdr:cxnSp macro="">
      <xdr:nvCxnSpPr>
        <xdr:cNvPr id="114" name="直線コネクタ 113"/>
        <xdr:cNvCxnSpPr/>
      </xdr:nvCxnSpPr>
      <xdr:spPr>
        <a:xfrm flipV="1">
          <a:off x="3797300" y="9225018"/>
          <a:ext cx="838200" cy="8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104941</xdr:rowOff>
    </xdr:from>
    <xdr:ext cx="534377" cy="259045"/>
    <xdr:sp macro="" textlink="">
      <xdr:nvSpPr>
        <xdr:cNvPr id="115" name="総務費平均値テキスト"/>
        <xdr:cNvSpPr txBox="1"/>
      </xdr:nvSpPr>
      <xdr:spPr>
        <a:xfrm>
          <a:off x="4686300" y="9706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126514</xdr:rowOff>
    </xdr:from>
    <xdr:to>
      <xdr:col>24</xdr:col>
      <xdr:colOff>114300</xdr:colOff>
      <xdr:row>57</xdr:row>
      <xdr:rowOff>56664</xdr:rowOff>
    </xdr:to>
    <xdr:sp macro="" textlink="">
      <xdr:nvSpPr>
        <xdr:cNvPr id="116" name="フローチャート: 判断 115"/>
        <xdr:cNvSpPr/>
      </xdr:nvSpPr>
      <xdr:spPr>
        <a:xfrm>
          <a:off x="4584700" y="972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15364</xdr:rowOff>
    </xdr:from>
    <xdr:to>
      <xdr:col>19</xdr:col>
      <xdr:colOff>177800</xdr:colOff>
      <xdr:row>54</xdr:row>
      <xdr:rowOff>52338</xdr:rowOff>
    </xdr:to>
    <xdr:cxnSp macro="">
      <xdr:nvCxnSpPr>
        <xdr:cNvPr id="117" name="直線コネクタ 116"/>
        <xdr:cNvCxnSpPr/>
      </xdr:nvCxnSpPr>
      <xdr:spPr>
        <a:xfrm>
          <a:off x="2908300" y="8930764"/>
          <a:ext cx="889000" cy="37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123460</xdr:rowOff>
    </xdr:from>
    <xdr:to>
      <xdr:col>20</xdr:col>
      <xdr:colOff>38100</xdr:colOff>
      <xdr:row>57</xdr:row>
      <xdr:rowOff>53610</xdr:rowOff>
    </xdr:to>
    <xdr:sp macro="" textlink="">
      <xdr:nvSpPr>
        <xdr:cNvPr id="118" name="フローチャート: 判断 117"/>
        <xdr:cNvSpPr/>
      </xdr:nvSpPr>
      <xdr:spPr>
        <a:xfrm>
          <a:off x="37465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44737</xdr:rowOff>
    </xdr:from>
    <xdr:ext cx="534377" cy="259045"/>
    <xdr:sp macro="" textlink="">
      <xdr:nvSpPr>
        <xdr:cNvPr id="119" name="テキスト ボックス 118"/>
        <xdr:cNvSpPr txBox="1"/>
      </xdr:nvSpPr>
      <xdr:spPr>
        <a:xfrm>
          <a:off x="3530111" y="981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15364</xdr:rowOff>
    </xdr:from>
    <xdr:to>
      <xdr:col>15</xdr:col>
      <xdr:colOff>50800</xdr:colOff>
      <xdr:row>54</xdr:row>
      <xdr:rowOff>133203</xdr:rowOff>
    </xdr:to>
    <xdr:cxnSp macro="">
      <xdr:nvCxnSpPr>
        <xdr:cNvPr id="120" name="直線コネクタ 119"/>
        <xdr:cNvCxnSpPr/>
      </xdr:nvCxnSpPr>
      <xdr:spPr>
        <a:xfrm flipV="1">
          <a:off x="2019300" y="8930764"/>
          <a:ext cx="889000" cy="46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147010</xdr:rowOff>
    </xdr:from>
    <xdr:to>
      <xdr:col>15</xdr:col>
      <xdr:colOff>101600</xdr:colOff>
      <xdr:row>54</xdr:row>
      <xdr:rowOff>77160</xdr:rowOff>
    </xdr:to>
    <xdr:sp macro="" textlink="">
      <xdr:nvSpPr>
        <xdr:cNvPr id="121" name="フローチャート: 判断 120"/>
        <xdr:cNvSpPr/>
      </xdr:nvSpPr>
      <xdr:spPr>
        <a:xfrm>
          <a:off x="2857500" y="923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68287</xdr:rowOff>
    </xdr:from>
    <xdr:ext cx="599010" cy="259045"/>
    <xdr:sp macro="" textlink="">
      <xdr:nvSpPr>
        <xdr:cNvPr id="122" name="テキスト ボックス 121"/>
        <xdr:cNvSpPr txBox="1"/>
      </xdr:nvSpPr>
      <xdr:spPr>
        <a:xfrm>
          <a:off x="2608795" y="93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81452</xdr:rowOff>
    </xdr:from>
    <xdr:to>
      <xdr:col>10</xdr:col>
      <xdr:colOff>114300</xdr:colOff>
      <xdr:row>54</xdr:row>
      <xdr:rowOff>133203</xdr:rowOff>
    </xdr:to>
    <xdr:cxnSp macro="">
      <xdr:nvCxnSpPr>
        <xdr:cNvPr id="123" name="直線コネクタ 122"/>
        <xdr:cNvCxnSpPr/>
      </xdr:nvCxnSpPr>
      <xdr:spPr>
        <a:xfrm>
          <a:off x="1130300" y="9339752"/>
          <a:ext cx="889000" cy="5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115253</xdr:rowOff>
    </xdr:from>
    <xdr:to>
      <xdr:col>10</xdr:col>
      <xdr:colOff>165100</xdr:colOff>
      <xdr:row>57</xdr:row>
      <xdr:rowOff>45403</xdr:rowOff>
    </xdr:to>
    <xdr:sp macro="" textlink="">
      <xdr:nvSpPr>
        <xdr:cNvPr id="124" name="フローチャート: 判断 123"/>
        <xdr:cNvSpPr/>
      </xdr:nvSpPr>
      <xdr:spPr>
        <a:xfrm>
          <a:off x="1968500" y="97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36530</xdr:rowOff>
    </xdr:from>
    <xdr:ext cx="534377" cy="259045"/>
    <xdr:sp macro="" textlink="">
      <xdr:nvSpPr>
        <xdr:cNvPr id="125" name="テキスト ボックス 124"/>
        <xdr:cNvSpPr txBox="1"/>
      </xdr:nvSpPr>
      <xdr:spPr>
        <a:xfrm>
          <a:off x="1752111" y="980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129929</xdr:rowOff>
    </xdr:from>
    <xdr:to>
      <xdr:col>6</xdr:col>
      <xdr:colOff>38100</xdr:colOff>
      <xdr:row>57</xdr:row>
      <xdr:rowOff>60079</xdr:rowOff>
    </xdr:to>
    <xdr:sp macro="" textlink="">
      <xdr:nvSpPr>
        <xdr:cNvPr id="126" name="フローチャート: 判断 125"/>
        <xdr:cNvSpPr/>
      </xdr:nvSpPr>
      <xdr:spPr>
        <a:xfrm>
          <a:off x="1079500" y="97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51206</xdr:rowOff>
    </xdr:from>
    <xdr:ext cx="534377" cy="259045"/>
    <xdr:sp macro="" textlink="">
      <xdr:nvSpPr>
        <xdr:cNvPr id="127" name="テキスト ボックス 126"/>
        <xdr:cNvSpPr txBox="1"/>
      </xdr:nvSpPr>
      <xdr:spPr>
        <a:xfrm>
          <a:off x="863111" y="982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87368</xdr:rowOff>
    </xdr:from>
    <xdr:to>
      <xdr:col>24</xdr:col>
      <xdr:colOff>114300</xdr:colOff>
      <xdr:row>54</xdr:row>
      <xdr:rowOff>17518</xdr:rowOff>
    </xdr:to>
    <xdr:sp macro="" textlink="">
      <xdr:nvSpPr>
        <xdr:cNvPr id="133" name="楕円 132"/>
        <xdr:cNvSpPr/>
      </xdr:nvSpPr>
      <xdr:spPr>
        <a:xfrm>
          <a:off x="4584700" y="917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2295</xdr:rowOff>
    </xdr:from>
    <xdr:ext cx="599010" cy="259045"/>
    <xdr:sp macro="" textlink="">
      <xdr:nvSpPr>
        <xdr:cNvPr id="134" name="総務費該当値テキスト"/>
        <xdr:cNvSpPr txBox="1"/>
      </xdr:nvSpPr>
      <xdr:spPr>
        <a:xfrm>
          <a:off x="4686300" y="9089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1538</xdr:rowOff>
    </xdr:from>
    <xdr:to>
      <xdr:col>20</xdr:col>
      <xdr:colOff>38100</xdr:colOff>
      <xdr:row>54</xdr:row>
      <xdr:rowOff>103138</xdr:rowOff>
    </xdr:to>
    <xdr:sp macro="" textlink="">
      <xdr:nvSpPr>
        <xdr:cNvPr id="135" name="楕円 134"/>
        <xdr:cNvSpPr/>
      </xdr:nvSpPr>
      <xdr:spPr>
        <a:xfrm>
          <a:off x="3746500" y="925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119665</xdr:rowOff>
    </xdr:from>
    <xdr:ext cx="599010" cy="259045"/>
    <xdr:sp macro="" textlink="">
      <xdr:nvSpPr>
        <xdr:cNvPr id="136" name="テキスト ボックス 135"/>
        <xdr:cNvSpPr txBox="1"/>
      </xdr:nvSpPr>
      <xdr:spPr>
        <a:xfrm>
          <a:off x="3497795" y="903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136014</xdr:rowOff>
    </xdr:from>
    <xdr:to>
      <xdr:col>15</xdr:col>
      <xdr:colOff>101600</xdr:colOff>
      <xdr:row>52</xdr:row>
      <xdr:rowOff>66164</xdr:rowOff>
    </xdr:to>
    <xdr:sp macro="" textlink="">
      <xdr:nvSpPr>
        <xdr:cNvPr id="137" name="楕円 136"/>
        <xdr:cNvSpPr/>
      </xdr:nvSpPr>
      <xdr:spPr>
        <a:xfrm>
          <a:off x="2857500" y="887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82691</xdr:rowOff>
    </xdr:from>
    <xdr:ext cx="599010" cy="259045"/>
    <xdr:sp macro="" textlink="">
      <xdr:nvSpPr>
        <xdr:cNvPr id="138" name="テキスト ボックス 137"/>
        <xdr:cNvSpPr txBox="1"/>
      </xdr:nvSpPr>
      <xdr:spPr>
        <a:xfrm>
          <a:off x="2608795" y="8655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82403</xdr:rowOff>
    </xdr:from>
    <xdr:to>
      <xdr:col>10</xdr:col>
      <xdr:colOff>165100</xdr:colOff>
      <xdr:row>55</xdr:row>
      <xdr:rowOff>12553</xdr:rowOff>
    </xdr:to>
    <xdr:sp macro="" textlink="">
      <xdr:nvSpPr>
        <xdr:cNvPr id="139" name="楕円 138"/>
        <xdr:cNvSpPr/>
      </xdr:nvSpPr>
      <xdr:spPr>
        <a:xfrm>
          <a:off x="1968500" y="934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29080</xdr:rowOff>
    </xdr:from>
    <xdr:ext cx="599010" cy="259045"/>
    <xdr:sp macro="" textlink="">
      <xdr:nvSpPr>
        <xdr:cNvPr id="140" name="テキスト ボックス 139"/>
        <xdr:cNvSpPr txBox="1"/>
      </xdr:nvSpPr>
      <xdr:spPr>
        <a:xfrm>
          <a:off x="1719795" y="911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30652</xdr:rowOff>
    </xdr:from>
    <xdr:to>
      <xdr:col>6</xdr:col>
      <xdr:colOff>38100</xdr:colOff>
      <xdr:row>54</xdr:row>
      <xdr:rowOff>132252</xdr:rowOff>
    </xdr:to>
    <xdr:sp macro="" textlink="">
      <xdr:nvSpPr>
        <xdr:cNvPr id="141" name="楕円 140"/>
        <xdr:cNvSpPr/>
      </xdr:nvSpPr>
      <xdr:spPr>
        <a:xfrm>
          <a:off x="1079500" y="928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148779</xdr:rowOff>
    </xdr:from>
    <xdr:ext cx="599010" cy="259045"/>
    <xdr:sp macro="" textlink="">
      <xdr:nvSpPr>
        <xdr:cNvPr id="142" name="テキスト ボックス 141"/>
        <xdr:cNvSpPr txBox="1"/>
      </xdr:nvSpPr>
      <xdr:spPr>
        <a:xfrm>
          <a:off x="830795" y="9064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7" name="直線コネクタ 166"/>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68" name="民生費最小値テキスト"/>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69" name="直線コネクタ 168"/>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0" name="民生費最大値テキスト"/>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1" name="直線コネクタ 170"/>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145087</xdr:rowOff>
    </xdr:from>
    <xdr:to>
      <xdr:col>24</xdr:col>
      <xdr:colOff>63500</xdr:colOff>
      <xdr:row>71</xdr:row>
      <xdr:rowOff>43215</xdr:rowOff>
    </xdr:to>
    <xdr:cxnSp macro="">
      <xdr:nvCxnSpPr>
        <xdr:cNvPr id="172" name="直線コネクタ 171"/>
        <xdr:cNvCxnSpPr/>
      </xdr:nvCxnSpPr>
      <xdr:spPr>
        <a:xfrm>
          <a:off x="3797300" y="12146587"/>
          <a:ext cx="838200" cy="6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3" name="民生費平均値テキスト"/>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4" name="フローチャート: 判断 173"/>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145087</xdr:rowOff>
    </xdr:from>
    <xdr:to>
      <xdr:col>19</xdr:col>
      <xdr:colOff>177800</xdr:colOff>
      <xdr:row>72</xdr:row>
      <xdr:rowOff>135029</xdr:rowOff>
    </xdr:to>
    <xdr:cxnSp macro="">
      <xdr:nvCxnSpPr>
        <xdr:cNvPr id="175" name="直線コネクタ 174"/>
        <xdr:cNvCxnSpPr/>
      </xdr:nvCxnSpPr>
      <xdr:spPr>
        <a:xfrm flipV="1">
          <a:off x="2908300" y="12146587"/>
          <a:ext cx="889000" cy="3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6" name="フローチャート: 判断 175"/>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7" name="テキスト ボックス 176"/>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135029</xdr:rowOff>
    </xdr:from>
    <xdr:to>
      <xdr:col>15</xdr:col>
      <xdr:colOff>50800</xdr:colOff>
      <xdr:row>73</xdr:row>
      <xdr:rowOff>27747</xdr:rowOff>
    </xdr:to>
    <xdr:cxnSp macro="">
      <xdr:nvCxnSpPr>
        <xdr:cNvPr id="178" name="直線コネクタ 177"/>
        <xdr:cNvCxnSpPr/>
      </xdr:nvCxnSpPr>
      <xdr:spPr>
        <a:xfrm flipV="1">
          <a:off x="2019300" y="12479429"/>
          <a:ext cx="889000" cy="6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103446</xdr:rowOff>
    </xdr:from>
    <xdr:to>
      <xdr:col>15</xdr:col>
      <xdr:colOff>101600</xdr:colOff>
      <xdr:row>76</xdr:row>
      <xdr:rowOff>33596</xdr:rowOff>
    </xdr:to>
    <xdr:sp macro="" textlink="">
      <xdr:nvSpPr>
        <xdr:cNvPr id="179" name="フローチャート: 判断 178"/>
        <xdr:cNvSpPr/>
      </xdr:nvSpPr>
      <xdr:spPr>
        <a:xfrm>
          <a:off x="2857500" y="1296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24723</xdr:rowOff>
    </xdr:from>
    <xdr:ext cx="599010" cy="259045"/>
    <xdr:sp macro="" textlink="">
      <xdr:nvSpPr>
        <xdr:cNvPr id="180" name="テキスト ボックス 179"/>
        <xdr:cNvSpPr txBox="1"/>
      </xdr:nvSpPr>
      <xdr:spPr>
        <a:xfrm>
          <a:off x="2608795" y="1305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27747</xdr:rowOff>
    </xdr:from>
    <xdr:to>
      <xdr:col>10</xdr:col>
      <xdr:colOff>114300</xdr:colOff>
      <xdr:row>73</xdr:row>
      <xdr:rowOff>76271</xdr:rowOff>
    </xdr:to>
    <xdr:cxnSp macro="">
      <xdr:nvCxnSpPr>
        <xdr:cNvPr id="181" name="直線コネクタ 180"/>
        <xdr:cNvCxnSpPr/>
      </xdr:nvCxnSpPr>
      <xdr:spPr>
        <a:xfrm flipV="1">
          <a:off x="1130300" y="12543597"/>
          <a:ext cx="889000" cy="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144122</xdr:rowOff>
    </xdr:from>
    <xdr:to>
      <xdr:col>10</xdr:col>
      <xdr:colOff>165100</xdr:colOff>
      <xdr:row>76</xdr:row>
      <xdr:rowOff>74271</xdr:rowOff>
    </xdr:to>
    <xdr:sp macro="" textlink="">
      <xdr:nvSpPr>
        <xdr:cNvPr id="182" name="フローチャート: 判断 181"/>
        <xdr:cNvSpPr/>
      </xdr:nvSpPr>
      <xdr:spPr>
        <a:xfrm>
          <a:off x="1968500" y="130028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65398</xdr:rowOff>
    </xdr:from>
    <xdr:ext cx="599010" cy="259045"/>
    <xdr:sp macro="" textlink="">
      <xdr:nvSpPr>
        <xdr:cNvPr id="183" name="テキスト ボックス 182"/>
        <xdr:cNvSpPr txBox="1"/>
      </xdr:nvSpPr>
      <xdr:spPr>
        <a:xfrm>
          <a:off x="1719795" y="1309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14749</xdr:rowOff>
    </xdr:from>
    <xdr:to>
      <xdr:col>6</xdr:col>
      <xdr:colOff>38100</xdr:colOff>
      <xdr:row>76</xdr:row>
      <xdr:rowOff>116349</xdr:rowOff>
    </xdr:to>
    <xdr:sp macro="" textlink="">
      <xdr:nvSpPr>
        <xdr:cNvPr id="184" name="フローチャート: 判断 183"/>
        <xdr:cNvSpPr/>
      </xdr:nvSpPr>
      <xdr:spPr>
        <a:xfrm>
          <a:off x="1079500" y="130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107476</xdr:rowOff>
    </xdr:from>
    <xdr:ext cx="599010" cy="259045"/>
    <xdr:sp macro="" textlink="">
      <xdr:nvSpPr>
        <xdr:cNvPr id="185" name="テキスト ボックス 184"/>
        <xdr:cNvSpPr txBox="1"/>
      </xdr:nvSpPr>
      <xdr:spPr>
        <a:xfrm>
          <a:off x="830795" y="1313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163865</xdr:rowOff>
    </xdr:from>
    <xdr:to>
      <xdr:col>24</xdr:col>
      <xdr:colOff>114300</xdr:colOff>
      <xdr:row>71</xdr:row>
      <xdr:rowOff>94015</xdr:rowOff>
    </xdr:to>
    <xdr:sp macro="" textlink="">
      <xdr:nvSpPr>
        <xdr:cNvPr id="191" name="楕円 190"/>
        <xdr:cNvSpPr/>
      </xdr:nvSpPr>
      <xdr:spPr>
        <a:xfrm>
          <a:off x="4584700" y="1216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116892</xdr:rowOff>
    </xdr:from>
    <xdr:ext cx="599010" cy="259045"/>
    <xdr:sp macro="" textlink="">
      <xdr:nvSpPr>
        <xdr:cNvPr id="192" name="民生費該当値テキスト"/>
        <xdr:cNvSpPr txBox="1"/>
      </xdr:nvSpPr>
      <xdr:spPr>
        <a:xfrm>
          <a:off x="4686300" y="1211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94287</xdr:rowOff>
    </xdr:from>
    <xdr:to>
      <xdr:col>20</xdr:col>
      <xdr:colOff>38100</xdr:colOff>
      <xdr:row>71</xdr:row>
      <xdr:rowOff>24437</xdr:rowOff>
    </xdr:to>
    <xdr:sp macro="" textlink="">
      <xdr:nvSpPr>
        <xdr:cNvPr id="193" name="楕円 192"/>
        <xdr:cNvSpPr/>
      </xdr:nvSpPr>
      <xdr:spPr>
        <a:xfrm>
          <a:off x="3746500" y="12095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40964</xdr:rowOff>
    </xdr:from>
    <xdr:ext cx="599010" cy="259045"/>
    <xdr:sp macro="" textlink="">
      <xdr:nvSpPr>
        <xdr:cNvPr id="194" name="テキスト ボックス 193"/>
        <xdr:cNvSpPr txBox="1"/>
      </xdr:nvSpPr>
      <xdr:spPr>
        <a:xfrm>
          <a:off x="3497795" y="1187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84229</xdr:rowOff>
    </xdr:from>
    <xdr:to>
      <xdr:col>15</xdr:col>
      <xdr:colOff>101600</xdr:colOff>
      <xdr:row>73</xdr:row>
      <xdr:rowOff>14379</xdr:rowOff>
    </xdr:to>
    <xdr:sp macro="" textlink="">
      <xdr:nvSpPr>
        <xdr:cNvPr id="195" name="楕円 194"/>
        <xdr:cNvSpPr/>
      </xdr:nvSpPr>
      <xdr:spPr>
        <a:xfrm>
          <a:off x="2857500" y="1242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30906</xdr:rowOff>
    </xdr:from>
    <xdr:ext cx="599010" cy="259045"/>
    <xdr:sp macro="" textlink="">
      <xdr:nvSpPr>
        <xdr:cNvPr id="196" name="テキスト ボックス 195"/>
        <xdr:cNvSpPr txBox="1"/>
      </xdr:nvSpPr>
      <xdr:spPr>
        <a:xfrm>
          <a:off x="2608795" y="1220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148397</xdr:rowOff>
    </xdr:from>
    <xdr:to>
      <xdr:col>10</xdr:col>
      <xdr:colOff>165100</xdr:colOff>
      <xdr:row>73</xdr:row>
      <xdr:rowOff>78547</xdr:rowOff>
    </xdr:to>
    <xdr:sp macro="" textlink="">
      <xdr:nvSpPr>
        <xdr:cNvPr id="197" name="楕円 196"/>
        <xdr:cNvSpPr/>
      </xdr:nvSpPr>
      <xdr:spPr>
        <a:xfrm>
          <a:off x="1968500" y="1249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95074</xdr:rowOff>
    </xdr:from>
    <xdr:ext cx="599010" cy="259045"/>
    <xdr:sp macro="" textlink="">
      <xdr:nvSpPr>
        <xdr:cNvPr id="198" name="テキスト ボックス 197"/>
        <xdr:cNvSpPr txBox="1"/>
      </xdr:nvSpPr>
      <xdr:spPr>
        <a:xfrm>
          <a:off x="1719795" y="12268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25471</xdr:rowOff>
    </xdr:from>
    <xdr:to>
      <xdr:col>6</xdr:col>
      <xdr:colOff>38100</xdr:colOff>
      <xdr:row>73</xdr:row>
      <xdr:rowOff>127071</xdr:rowOff>
    </xdr:to>
    <xdr:sp macro="" textlink="">
      <xdr:nvSpPr>
        <xdr:cNvPr id="199" name="楕円 198"/>
        <xdr:cNvSpPr/>
      </xdr:nvSpPr>
      <xdr:spPr>
        <a:xfrm>
          <a:off x="1079500" y="1254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143598</xdr:rowOff>
    </xdr:from>
    <xdr:ext cx="599010" cy="259045"/>
    <xdr:sp macro="" textlink="">
      <xdr:nvSpPr>
        <xdr:cNvPr id="200" name="テキスト ボックス 199"/>
        <xdr:cNvSpPr txBox="1"/>
      </xdr:nvSpPr>
      <xdr:spPr>
        <a:xfrm>
          <a:off x="830795" y="1231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7" name="直線コネクタ 226"/>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28" name="衛生費最小値テキスト"/>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29" name="直線コネクタ 228"/>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0" name="衛生費最大値テキスト"/>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1" name="直線コネクタ 230"/>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25716</xdr:rowOff>
    </xdr:from>
    <xdr:to>
      <xdr:col>24</xdr:col>
      <xdr:colOff>63500</xdr:colOff>
      <xdr:row>98</xdr:row>
      <xdr:rowOff>46039</xdr:rowOff>
    </xdr:to>
    <xdr:cxnSp macro="">
      <xdr:nvCxnSpPr>
        <xdr:cNvPr id="232" name="直線コネクタ 231"/>
        <xdr:cNvCxnSpPr/>
      </xdr:nvCxnSpPr>
      <xdr:spPr>
        <a:xfrm>
          <a:off x="3797300" y="16827816"/>
          <a:ext cx="838200"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36129</xdr:rowOff>
    </xdr:from>
    <xdr:ext cx="534377" cy="259045"/>
    <xdr:sp macro="" textlink="">
      <xdr:nvSpPr>
        <xdr:cNvPr id="233" name="衛生費平均値テキスト"/>
        <xdr:cNvSpPr txBox="1"/>
      </xdr:nvSpPr>
      <xdr:spPr>
        <a:xfrm>
          <a:off x="4686300" y="16838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4" name="フローチャート: 判断 233"/>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25716</xdr:rowOff>
    </xdr:from>
    <xdr:to>
      <xdr:col>19</xdr:col>
      <xdr:colOff>177800</xdr:colOff>
      <xdr:row>99</xdr:row>
      <xdr:rowOff>117787</xdr:rowOff>
    </xdr:to>
    <xdr:cxnSp macro="">
      <xdr:nvCxnSpPr>
        <xdr:cNvPr id="235" name="直線コネクタ 234"/>
        <xdr:cNvCxnSpPr/>
      </xdr:nvCxnSpPr>
      <xdr:spPr>
        <a:xfrm flipV="1">
          <a:off x="2908300" y="16827816"/>
          <a:ext cx="889000" cy="26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6" name="フローチャート: 判断 235"/>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7" name="テキスト ボックス 236"/>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117787</xdr:rowOff>
    </xdr:from>
    <xdr:to>
      <xdr:col>15</xdr:col>
      <xdr:colOff>50800</xdr:colOff>
      <xdr:row>99</xdr:row>
      <xdr:rowOff>117852</xdr:rowOff>
    </xdr:to>
    <xdr:cxnSp macro="">
      <xdr:nvCxnSpPr>
        <xdr:cNvPr id="238" name="直線コネクタ 237"/>
        <xdr:cNvCxnSpPr/>
      </xdr:nvCxnSpPr>
      <xdr:spPr>
        <a:xfrm flipV="1">
          <a:off x="2019300" y="17091337"/>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44084</xdr:rowOff>
    </xdr:from>
    <xdr:to>
      <xdr:col>15</xdr:col>
      <xdr:colOff>101600</xdr:colOff>
      <xdr:row>98</xdr:row>
      <xdr:rowOff>145684</xdr:rowOff>
    </xdr:to>
    <xdr:sp macro="" textlink="">
      <xdr:nvSpPr>
        <xdr:cNvPr id="239" name="フローチャート: 判断 238"/>
        <xdr:cNvSpPr/>
      </xdr:nvSpPr>
      <xdr:spPr>
        <a:xfrm>
          <a:off x="2857500" y="1684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162211</xdr:rowOff>
    </xdr:from>
    <xdr:ext cx="534377" cy="259045"/>
    <xdr:sp macro="" textlink="">
      <xdr:nvSpPr>
        <xdr:cNvPr id="240" name="テキスト ボックス 239"/>
        <xdr:cNvSpPr txBox="1"/>
      </xdr:nvSpPr>
      <xdr:spPr>
        <a:xfrm>
          <a:off x="2641111" y="1662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117852</xdr:rowOff>
    </xdr:from>
    <xdr:to>
      <xdr:col>10</xdr:col>
      <xdr:colOff>114300</xdr:colOff>
      <xdr:row>99</xdr:row>
      <xdr:rowOff>154603</xdr:rowOff>
    </xdr:to>
    <xdr:cxnSp macro="">
      <xdr:nvCxnSpPr>
        <xdr:cNvPr id="241" name="直線コネクタ 240"/>
        <xdr:cNvCxnSpPr/>
      </xdr:nvCxnSpPr>
      <xdr:spPr>
        <a:xfrm flipV="1">
          <a:off x="1130300" y="17091402"/>
          <a:ext cx="889000" cy="3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79702</xdr:rowOff>
    </xdr:from>
    <xdr:to>
      <xdr:col>10</xdr:col>
      <xdr:colOff>165100</xdr:colOff>
      <xdr:row>99</xdr:row>
      <xdr:rowOff>9852</xdr:rowOff>
    </xdr:to>
    <xdr:sp macro="" textlink="">
      <xdr:nvSpPr>
        <xdr:cNvPr id="242" name="フローチャート: 判断 241"/>
        <xdr:cNvSpPr/>
      </xdr:nvSpPr>
      <xdr:spPr>
        <a:xfrm>
          <a:off x="1968500" y="1688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26379</xdr:rowOff>
    </xdr:from>
    <xdr:ext cx="534377" cy="259045"/>
    <xdr:sp macro="" textlink="">
      <xdr:nvSpPr>
        <xdr:cNvPr id="243" name="テキスト ボックス 242"/>
        <xdr:cNvSpPr txBox="1"/>
      </xdr:nvSpPr>
      <xdr:spPr>
        <a:xfrm>
          <a:off x="1752111" y="1665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101440</xdr:rowOff>
    </xdr:from>
    <xdr:to>
      <xdr:col>6</xdr:col>
      <xdr:colOff>38100</xdr:colOff>
      <xdr:row>99</xdr:row>
      <xdr:rowOff>31590</xdr:rowOff>
    </xdr:to>
    <xdr:sp macro="" textlink="">
      <xdr:nvSpPr>
        <xdr:cNvPr id="244" name="フローチャート: 判断 243"/>
        <xdr:cNvSpPr/>
      </xdr:nvSpPr>
      <xdr:spPr>
        <a:xfrm>
          <a:off x="1079500" y="1690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48117</xdr:rowOff>
    </xdr:from>
    <xdr:ext cx="534377" cy="259045"/>
    <xdr:sp macro="" textlink="">
      <xdr:nvSpPr>
        <xdr:cNvPr id="245" name="テキスト ボックス 244"/>
        <xdr:cNvSpPr txBox="1"/>
      </xdr:nvSpPr>
      <xdr:spPr>
        <a:xfrm>
          <a:off x="863111" y="1667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166689</xdr:rowOff>
    </xdr:from>
    <xdr:to>
      <xdr:col>24</xdr:col>
      <xdr:colOff>114300</xdr:colOff>
      <xdr:row>98</xdr:row>
      <xdr:rowOff>96839</xdr:rowOff>
    </xdr:to>
    <xdr:sp macro="" textlink="">
      <xdr:nvSpPr>
        <xdr:cNvPr id="251" name="楕円 250"/>
        <xdr:cNvSpPr/>
      </xdr:nvSpPr>
      <xdr:spPr>
        <a:xfrm>
          <a:off x="4584700" y="1679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18116</xdr:rowOff>
    </xdr:from>
    <xdr:ext cx="534377" cy="259045"/>
    <xdr:sp macro="" textlink="">
      <xdr:nvSpPr>
        <xdr:cNvPr id="252" name="衛生費該当値テキスト"/>
        <xdr:cNvSpPr txBox="1"/>
      </xdr:nvSpPr>
      <xdr:spPr>
        <a:xfrm>
          <a:off x="4686300" y="1664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146366</xdr:rowOff>
    </xdr:from>
    <xdr:to>
      <xdr:col>20</xdr:col>
      <xdr:colOff>38100</xdr:colOff>
      <xdr:row>98</xdr:row>
      <xdr:rowOff>76516</xdr:rowOff>
    </xdr:to>
    <xdr:sp macro="" textlink="">
      <xdr:nvSpPr>
        <xdr:cNvPr id="253" name="楕円 252"/>
        <xdr:cNvSpPr/>
      </xdr:nvSpPr>
      <xdr:spPr>
        <a:xfrm>
          <a:off x="3746500" y="167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93043</xdr:rowOff>
    </xdr:from>
    <xdr:ext cx="534377" cy="259045"/>
    <xdr:sp macro="" textlink="">
      <xdr:nvSpPr>
        <xdr:cNvPr id="254" name="テキスト ボックス 253"/>
        <xdr:cNvSpPr txBox="1"/>
      </xdr:nvSpPr>
      <xdr:spPr>
        <a:xfrm>
          <a:off x="3530111" y="1655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66987</xdr:rowOff>
    </xdr:from>
    <xdr:to>
      <xdr:col>15</xdr:col>
      <xdr:colOff>101600</xdr:colOff>
      <xdr:row>99</xdr:row>
      <xdr:rowOff>168587</xdr:rowOff>
    </xdr:to>
    <xdr:sp macro="" textlink="">
      <xdr:nvSpPr>
        <xdr:cNvPr id="255" name="楕円 254"/>
        <xdr:cNvSpPr/>
      </xdr:nvSpPr>
      <xdr:spPr>
        <a:xfrm>
          <a:off x="2857500" y="1704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159714</xdr:rowOff>
    </xdr:from>
    <xdr:ext cx="534377" cy="259045"/>
    <xdr:sp macro="" textlink="">
      <xdr:nvSpPr>
        <xdr:cNvPr id="256" name="テキスト ボックス 255"/>
        <xdr:cNvSpPr txBox="1"/>
      </xdr:nvSpPr>
      <xdr:spPr>
        <a:xfrm>
          <a:off x="2641111" y="1713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67052</xdr:rowOff>
    </xdr:from>
    <xdr:to>
      <xdr:col>10</xdr:col>
      <xdr:colOff>165100</xdr:colOff>
      <xdr:row>99</xdr:row>
      <xdr:rowOff>168652</xdr:rowOff>
    </xdr:to>
    <xdr:sp macro="" textlink="">
      <xdr:nvSpPr>
        <xdr:cNvPr id="257" name="楕円 256"/>
        <xdr:cNvSpPr/>
      </xdr:nvSpPr>
      <xdr:spPr>
        <a:xfrm>
          <a:off x="1968500" y="1704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159779</xdr:rowOff>
    </xdr:from>
    <xdr:ext cx="534377" cy="259045"/>
    <xdr:sp macro="" textlink="">
      <xdr:nvSpPr>
        <xdr:cNvPr id="258" name="テキスト ボックス 257"/>
        <xdr:cNvSpPr txBox="1"/>
      </xdr:nvSpPr>
      <xdr:spPr>
        <a:xfrm>
          <a:off x="1752111" y="171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103803</xdr:rowOff>
    </xdr:from>
    <xdr:to>
      <xdr:col>6</xdr:col>
      <xdr:colOff>38100</xdr:colOff>
      <xdr:row>100</xdr:row>
      <xdr:rowOff>33953</xdr:rowOff>
    </xdr:to>
    <xdr:sp macro="" textlink="">
      <xdr:nvSpPr>
        <xdr:cNvPr id="259" name="楕円 258"/>
        <xdr:cNvSpPr/>
      </xdr:nvSpPr>
      <xdr:spPr>
        <a:xfrm>
          <a:off x="1079500" y="1707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25080</xdr:rowOff>
    </xdr:from>
    <xdr:ext cx="534377" cy="259045"/>
    <xdr:sp macro="" textlink="">
      <xdr:nvSpPr>
        <xdr:cNvPr id="260" name="テキスト ボックス 259"/>
        <xdr:cNvSpPr txBox="1"/>
      </xdr:nvSpPr>
      <xdr:spPr>
        <a:xfrm>
          <a:off x="863111" y="1717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4" name="直線コネクタ 283"/>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7" name="労働費最大値テキスト"/>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88" name="直線コネクタ 287"/>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6350</xdr:rowOff>
    </xdr:from>
    <xdr:to>
      <xdr:col>55</xdr:col>
      <xdr:colOff>0</xdr:colOff>
      <xdr:row>39</xdr:row>
      <xdr:rowOff>13589</xdr:rowOff>
    </xdr:to>
    <xdr:cxnSp macro="">
      <xdr:nvCxnSpPr>
        <xdr:cNvPr id="289" name="直線コネクタ 288"/>
        <xdr:cNvCxnSpPr/>
      </xdr:nvCxnSpPr>
      <xdr:spPr>
        <a:xfrm>
          <a:off x="9639300" y="6692900"/>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0" name="労働費平均値テキスト"/>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1" name="フローチャート: 判断 290"/>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6350</xdr:rowOff>
    </xdr:from>
    <xdr:to>
      <xdr:col>50</xdr:col>
      <xdr:colOff>114300</xdr:colOff>
      <xdr:row>39</xdr:row>
      <xdr:rowOff>19304</xdr:rowOff>
    </xdr:to>
    <xdr:cxnSp macro="">
      <xdr:nvCxnSpPr>
        <xdr:cNvPr id="292" name="直線コネクタ 291"/>
        <xdr:cNvCxnSpPr/>
      </xdr:nvCxnSpPr>
      <xdr:spPr>
        <a:xfrm flipV="1">
          <a:off x="8750300" y="6692900"/>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3" name="フローチャート: 判断 292"/>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4" name="テキスト ボックス 293"/>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19304</xdr:rowOff>
    </xdr:from>
    <xdr:to>
      <xdr:col>45</xdr:col>
      <xdr:colOff>177800</xdr:colOff>
      <xdr:row>39</xdr:row>
      <xdr:rowOff>19304</xdr:rowOff>
    </xdr:to>
    <xdr:cxnSp macro="">
      <xdr:nvCxnSpPr>
        <xdr:cNvPr id="295" name="直線コネクタ 294"/>
        <xdr:cNvCxnSpPr/>
      </xdr:nvCxnSpPr>
      <xdr:spPr>
        <a:xfrm>
          <a:off x="7861300" y="67058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159385</xdr:rowOff>
    </xdr:from>
    <xdr:to>
      <xdr:col>46</xdr:col>
      <xdr:colOff>38100</xdr:colOff>
      <xdr:row>37</xdr:row>
      <xdr:rowOff>89535</xdr:rowOff>
    </xdr:to>
    <xdr:sp macro="" textlink="">
      <xdr:nvSpPr>
        <xdr:cNvPr id="296" name="フローチャート: 判断 295"/>
        <xdr:cNvSpPr/>
      </xdr:nvSpPr>
      <xdr:spPr>
        <a:xfrm>
          <a:off x="8699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106062</xdr:rowOff>
    </xdr:from>
    <xdr:ext cx="378565" cy="259045"/>
    <xdr:sp macro="" textlink="">
      <xdr:nvSpPr>
        <xdr:cNvPr id="297" name="テキスト ボックス 296"/>
        <xdr:cNvSpPr txBox="1"/>
      </xdr:nvSpPr>
      <xdr:spPr>
        <a:xfrm>
          <a:off x="8561017" y="610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18161</xdr:rowOff>
    </xdr:from>
    <xdr:to>
      <xdr:col>41</xdr:col>
      <xdr:colOff>50800</xdr:colOff>
      <xdr:row>39</xdr:row>
      <xdr:rowOff>19304</xdr:rowOff>
    </xdr:to>
    <xdr:cxnSp macro="">
      <xdr:nvCxnSpPr>
        <xdr:cNvPr id="298" name="直線コネクタ 297"/>
        <xdr:cNvCxnSpPr/>
      </xdr:nvCxnSpPr>
      <xdr:spPr>
        <a:xfrm>
          <a:off x="6972300" y="670471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66421</xdr:rowOff>
    </xdr:from>
    <xdr:to>
      <xdr:col>41</xdr:col>
      <xdr:colOff>101600</xdr:colOff>
      <xdr:row>37</xdr:row>
      <xdr:rowOff>168021</xdr:rowOff>
    </xdr:to>
    <xdr:sp macro="" textlink="">
      <xdr:nvSpPr>
        <xdr:cNvPr id="299" name="フローチャート: 判断 298"/>
        <xdr:cNvSpPr/>
      </xdr:nvSpPr>
      <xdr:spPr>
        <a:xfrm>
          <a:off x="7810500" y="641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13098</xdr:rowOff>
    </xdr:from>
    <xdr:ext cx="378565" cy="259045"/>
    <xdr:sp macro="" textlink="">
      <xdr:nvSpPr>
        <xdr:cNvPr id="300" name="テキスト ボックス 299"/>
        <xdr:cNvSpPr txBox="1"/>
      </xdr:nvSpPr>
      <xdr:spPr>
        <a:xfrm>
          <a:off x="7672017" y="618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77089</xdr:rowOff>
    </xdr:from>
    <xdr:to>
      <xdr:col>36</xdr:col>
      <xdr:colOff>165100</xdr:colOff>
      <xdr:row>38</xdr:row>
      <xdr:rowOff>7239</xdr:rowOff>
    </xdr:to>
    <xdr:sp macro="" textlink="">
      <xdr:nvSpPr>
        <xdr:cNvPr id="301" name="フローチャート: 判断 300"/>
        <xdr:cNvSpPr/>
      </xdr:nvSpPr>
      <xdr:spPr>
        <a:xfrm>
          <a:off x="6921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23766</xdr:rowOff>
    </xdr:from>
    <xdr:ext cx="378565" cy="259045"/>
    <xdr:sp macro="" textlink="">
      <xdr:nvSpPr>
        <xdr:cNvPr id="302" name="テキスト ボックス 301"/>
        <xdr:cNvSpPr txBox="1"/>
      </xdr:nvSpPr>
      <xdr:spPr>
        <a:xfrm>
          <a:off x="6783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134239</xdr:rowOff>
    </xdr:from>
    <xdr:to>
      <xdr:col>55</xdr:col>
      <xdr:colOff>50800</xdr:colOff>
      <xdr:row>39</xdr:row>
      <xdr:rowOff>64389</xdr:rowOff>
    </xdr:to>
    <xdr:sp macro="" textlink="">
      <xdr:nvSpPr>
        <xdr:cNvPr id="308" name="楕円 307"/>
        <xdr:cNvSpPr/>
      </xdr:nvSpPr>
      <xdr:spPr>
        <a:xfrm>
          <a:off x="10426700" y="664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49166</xdr:rowOff>
    </xdr:from>
    <xdr:ext cx="313932" cy="259045"/>
    <xdr:sp macro="" textlink="">
      <xdr:nvSpPr>
        <xdr:cNvPr id="309" name="労働費該当値テキスト"/>
        <xdr:cNvSpPr txBox="1"/>
      </xdr:nvSpPr>
      <xdr:spPr>
        <a:xfrm>
          <a:off x="10528300" y="6564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127000</xdr:rowOff>
    </xdr:from>
    <xdr:to>
      <xdr:col>50</xdr:col>
      <xdr:colOff>165100</xdr:colOff>
      <xdr:row>39</xdr:row>
      <xdr:rowOff>57150</xdr:rowOff>
    </xdr:to>
    <xdr:sp macro="" textlink="">
      <xdr:nvSpPr>
        <xdr:cNvPr id="310" name="楕円 309"/>
        <xdr:cNvSpPr/>
      </xdr:nvSpPr>
      <xdr:spPr>
        <a:xfrm>
          <a:off x="9588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48277</xdr:rowOff>
    </xdr:from>
    <xdr:ext cx="378565" cy="259045"/>
    <xdr:sp macro="" textlink="">
      <xdr:nvSpPr>
        <xdr:cNvPr id="311" name="テキスト ボックス 310"/>
        <xdr:cNvSpPr txBox="1"/>
      </xdr:nvSpPr>
      <xdr:spPr>
        <a:xfrm>
          <a:off x="9450017" y="6734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139954</xdr:rowOff>
    </xdr:from>
    <xdr:to>
      <xdr:col>46</xdr:col>
      <xdr:colOff>38100</xdr:colOff>
      <xdr:row>39</xdr:row>
      <xdr:rowOff>70104</xdr:rowOff>
    </xdr:to>
    <xdr:sp macro="" textlink="">
      <xdr:nvSpPr>
        <xdr:cNvPr id="312" name="楕円 311"/>
        <xdr:cNvSpPr/>
      </xdr:nvSpPr>
      <xdr:spPr>
        <a:xfrm>
          <a:off x="8699500" y="66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61231</xdr:rowOff>
    </xdr:from>
    <xdr:ext cx="313932" cy="259045"/>
    <xdr:sp macro="" textlink="">
      <xdr:nvSpPr>
        <xdr:cNvPr id="313" name="テキスト ボックス 312"/>
        <xdr:cNvSpPr txBox="1"/>
      </xdr:nvSpPr>
      <xdr:spPr>
        <a:xfrm>
          <a:off x="8593333" y="6747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139954</xdr:rowOff>
    </xdr:from>
    <xdr:to>
      <xdr:col>41</xdr:col>
      <xdr:colOff>101600</xdr:colOff>
      <xdr:row>39</xdr:row>
      <xdr:rowOff>70104</xdr:rowOff>
    </xdr:to>
    <xdr:sp macro="" textlink="">
      <xdr:nvSpPr>
        <xdr:cNvPr id="314" name="楕円 313"/>
        <xdr:cNvSpPr/>
      </xdr:nvSpPr>
      <xdr:spPr>
        <a:xfrm>
          <a:off x="7810500" y="66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61231</xdr:rowOff>
    </xdr:from>
    <xdr:ext cx="313932" cy="259045"/>
    <xdr:sp macro="" textlink="">
      <xdr:nvSpPr>
        <xdr:cNvPr id="315" name="テキスト ボックス 314"/>
        <xdr:cNvSpPr txBox="1"/>
      </xdr:nvSpPr>
      <xdr:spPr>
        <a:xfrm>
          <a:off x="7704333" y="6747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138811</xdr:rowOff>
    </xdr:from>
    <xdr:to>
      <xdr:col>36</xdr:col>
      <xdr:colOff>165100</xdr:colOff>
      <xdr:row>39</xdr:row>
      <xdr:rowOff>68961</xdr:rowOff>
    </xdr:to>
    <xdr:sp macro="" textlink="">
      <xdr:nvSpPr>
        <xdr:cNvPr id="316" name="楕円 315"/>
        <xdr:cNvSpPr/>
      </xdr:nvSpPr>
      <xdr:spPr>
        <a:xfrm>
          <a:off x="6921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60088</xdr:rowOff>
    </xdr:from>
    <xdr:ext cx="313932" cy="259045"/>
    <xdr:sp macro="" textlink="">
      <xdr:nvSpPr>
        <xdr:cNvPr id="317" name="テキスト ボックス 316"/>
        <xdr:cNvSpPr txBox="1"/>
      </xdr:nvSpPr>
      <xdr:spPr>
        <a:xfrm>
          <a:off x="6815333" y="6746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1" name="直線コネクタ 340"/>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2" name="農林水産業費最小値テキスト"/>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3" name="直線コネクタ 342"/>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4" name="農林水産業費最大値テキスト"/>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5" name="直線コネクタ 344"/>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84493</xdr:rowOff>
    </xdr:from>
    <xdr:to>
      <xdr:col>55</xdr:col>
      <xdr:colOff>0</xdr:colOff>
      <xdr:row>56</xdr:row>
      <xdr:rowOff>169018</xdr:rowOff>
    </xdr:to>
    <xdr:cxnSp macro="">
      <xdr:nvCxnSpPr>
        <xdr:cNvPr id="346" name="直線コネクタ 345"/>
        <xdr:cNvCxnSpPr/>
      </xdr:nvCxnSpPr>
      <xdr:spPr>
        <a:xfrm flipV="1">
          <a:off x="9639300" y="9685693"/>
          <a:ext cx="838200" cy="8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24445</xdr:rowOff>
    </xdr:from>
    <xdr:ext cx="469744" cy="259045"/>
    <xdr:sp macro="" textlink="">
      <xdr:nvSpPr>
        <xdr:cNvPr id="347" name="農林水産業費平均値テキスト"/>
        <xdr:cNvSpPr txBox="1"/>
      </xdr:nvSpPr>
      <xdr:spPr>
        <a:xfrm>
          <a:off x="10528300" y="9968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48" name="フローチャート: 判断 347"/>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87770</xdr:rowOff>
    </xdr:from>
    <xdr:to>
      <xdr:col>50</xdr:col>
      <xdr:colOff>114300</xdr:colOff>
      <xdr:row>56</xdr:row>
      <xdr:rowOff>169018</xdr:rowOff>
    </xdr:to>
    <xdr:cxnSp macro="">
      <xdr:nvCxnSpPr>
        <xdr:cNvPr id="349" name="直線コネクタ 348"/>
        <xdr:cNvCxnSpPr/>
      </xdr:nvCxnSpPr>
      <xdr:spPr>
        <a:xfrm>
          <a:off x="8750300" y="9688970"/>
          <a:ext cx="889000" cy="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0" name="フローチャート: 判断 349"/>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134878</xdr:rowOff>
    </xdr:from>
    <xdr:ext cx="469744" cy="259045"/>
    <xdr:sp macro="" textlink="">
      <xdr:nvSpPr>
        <xdr:cNvPr id="351" name="テキスト ボックス 350"/>
        <xdr:cNvSpPr txBox="1"/>
      </xdr:nvSpPr>
      <xdr:spPr>
        <a:xfrm>
          <a:off x="9404428" y="100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41935</xdr:rowOff>
    </xdr:from>
    <xdr:to>
      <xdr:col>45</xdr:col>
      <xdr:colOff>177800</xdr:colOff>
      <xdr:row>56</xdr:row>
      <xdr:rowOff>87770</xdr:rowOff>
    </xdr:to>
    <xdr:cxnSp macro="">
      <xdr:nvCxnSpPr>
        <xdr:cNvPr id="352" name="直線コネクタ 351"/>
        <xdr:cNvCxnSpPr/>
      </xdr:nvCxnSpPr>
      <xdr:spPr>
        <a:xfrm>
          <a:off x="7861300" y="9300235"/>
          <a:ext cx="889000" cy="38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46057</xdr:rowOff>
    </xdr:from>
    <xdr:to>
      <xdr:col>46</xdr:col>
      <xdr:colOff>38100</xdr:colOff>
      <xdr:row>56</xdr:row>
      <xdr:rowOff>147657</xdr:rowOff>
    </xdr:to>
    <xdr:sp macro="" textlink="">
      <xdr:nvSpPr>
        <xdr:cNvPr id="353" name="フローチャート: 判断 352"/>
        <xdr:cNvSpPr/>
      </xdr:nvSpPr>
      <xdr:spPr>
        <a:xfrm>
          <a:off x="8699500" y="964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138784</xdr:rowOff>
    </xdr:from>
    <xdr:ext cx="534377" cy="259045"/>
    <xdr:sp macro="" textlink="">
      <xdr:nvSpPr>
        <xdr:cNvPr id="354" name="テキスト ボックス 353"/>
        <xdr:cNvSpPr txBox="1"/>
      </xdr:nvSpPr>
      <xdr:spPr>
        <a:xfrm>
          <a:off x="8483111"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134118</xdr:rowOff>
    </xdr:from>
    <xdr:to>
      <xdr:col>41</xdr:col>
      <xdr:colOff>50800</xdr:colOff>
      <xdr:row>54</xdr:row>
      <xdr:rowOff>41935</xdr:rowOff>
    </xdr:to>
    <xdr:cxnSp macro="">
      <xdr:nvCxnSpPr>
        <xdr:cNvPr id="355" name="直線コネクタ 354"/>
        <xdr:cNvCxnSpPr/>
      </xdr:nvCxnSpPr>
      <xdr:spPr>
        <a:xfrm>
          <a:off x="6972300" y="9049518"/>
          <a:ext cx="889000" cy="25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63735</xdr:rowOff>
    </xdr:from>
    <xdr:to>
      <xdr:col>41</xdr:col>
      <xdr:colOff>101600</xdr:colOff>
      <xdr:row>56</xdr:row>
      <xdr:rowOff>165335</xdr:rowOff>
    </xdr:to>
    <xdr:sp macro="" textlink="">
      <xdr:nvSpPr>
        <xdr:cNvPr id="356" name="フローチャート: 判断 355"/>
        <xdr:cNvSpPr/>
      </xdr:nvSpPr>
      <xdr:spPr>
        <a:xfrm>
          <a:off x="7810500" y="966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156462</xdr:rowOff>
    </xdr:from>
    <xdr:ext cx="534377" cy="259045"/>
    <xdr:sp macro="" textlink="">
      <xdr:nvSpPr>
        <xdr:cNvPr id="357" name="テキスト ボックス 356"/>
        <xdr:cNvSpPr txBox="1"/>
      </xdr:nvSpPr>
      <xdr:spPr>
        <a:xfrm>
          <a:off x="7594111" y="9757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59792</xdr:rowOff>
    </xdr:from>
    <xdr:to>
      <xdr:col>36</xdr:col>
      <xdr:colOff>165100</xdr:colOff>
      <xdr:row>56</xdr:row>
      <xdr:rowOff>161392</xdr:rowOff>
    </xdr:to>
    <xdr:sp macro="" textlink="">
      <xdr:nvSpPr>
        <xdr:cNvPr id="358" name="フローチャート: 判断 357"/>
        <xdr:cNvSpPr/>
      </xdr:nvSpPr>
      <xdr:spPr>
        <a:xfrm>
          <a:off x="69215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152519</xdr:rowOff>
    </xdr:from>
    <xdr:ext cx="534377" cy="259045"/>
    <xdr:sp macro="" textlink="">
      <xdr:nvSpPr>
        <xdr:cNvPr id="359" name="テキスト ボックス 358"/>
        <xdr:cNvSpPr txBox="1"/>
      </xdr:nvSpPr>
      <xdr:spPr>
        <a:xfrm>
          <a:off x="6705111" y="9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33693</xdr:rowOff>
    </xdr:from>
    <xdr:to>
      <xdr:col>55</xdr:col>
      <xdr:colOff>50800</xdr:colOff>
      <xdr:row>56</xdr:row>
      <xdr:rowOff>135293</xdr:rowOff>
    </xdr:to>
    <xdr:sp macro="" textlink="">
      <xdr:nvSpPr>
        <xdr:cNvPr id="365" name="楕円 364"/>
        <xdr:cNvSpPr/>
      </xdr:nvSpPr>
      <xdr:spPr>
        <a:xfrm>
          <a:off x="10426700" y="96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56570</xdr:rowOff>
    </xdr:from>
    <xdr:ext cx="534377" cy="259045"/>
    <xdr:sp macro="" textlink="">
      <xdr:nvSpPr>
        <xdr:cNvPr id="366" name="農林水産業費該当値テキスト"/>
        <xdr:cNvSpPr txBox="1"/>
      </xdr:nvSpPr>
      <xdr:spPr>
        <a:xfrm>
          <a:off x="10528300" y="948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118218</xdr:rowOff>
    </xdr:from>
    <xdr:to>
      <xdr:col>50</xdr:col>
      <xdr:colOff>165100</xdr:colOff>
      <xdr:row>57</xdr:row>
      <xdr:rowOff>48368</xdr:rowOff>
    </xdr:to>
    <xdr:sp macro="" textlink="">
      <xdr:nvSpPr>
        <xdr:cNvPr id="367" name="楕円 366"/>
        <xdr:cNvSpPr/>
      </xdr:nvSpPr>
      <xdr:spPr>
        <a:xfrm>
          <a:off x="9588500" y="97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64895</xdr:rowOff>
    </xdr:from>
    <xdr:ext cx="534377" cy="259045"/>
    <xdr:sp macro="" textlink="">
      <xdr:nvSpPr>
        <xdr:cNvPr id="368" name="テキスト ボックス 367"/>
        <xdr:cNvSpPr txBox="1"/>
      </xdr:nvSpPr>
      <xdr:spPr>
        <a:xfrm>
          <a:off x="9372111" y="949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36970</xdr:rowOff>
    </xdr:from>
    <xdr:to>
      <xdr:col>46</xdr:col>
      <xdr:colOff>38100</xdr:colOff>
      <xdr:row>56</xdr:row>
      <xdr:rowOff>138570</xdr:rowOff>
    </xdr:to>
    <xdr:sp macro="" textlink="">
      <xdr:nvSpPr>
        <xdr:cNvPr id="369" name="楕円 368"/>
        <xdr:cNvSpPr/>
      </xdr:nvSpPr>
      <xdr:spPr>
        <a:xfrm>
          <a:off x="8699500" y="963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155097</xdr:rowOff>
    </xdr:from>
    <xdr:ext cx="534377" cy="259045"/>
    <xdr:sp macro="" textlink="">
      <xdr:nvSpPr>
        <xdr:cNvPr id="370" name="テキスト ボックス 369"/>
        <xdr:cNvSpPr txBox="1"/>
      </xdr:nvSpPr>
      <xdr:spPr>
        <a:xfrm>
          <a:off x="8483111" y="941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162585</xdr:rowOff>
    </xdr:from>
    <xdr:to>
      <xdr:col>41</xdr:col>
      <xdr:colOff>101600</xdr:colOff>
      <xdr:row>54</xdr:row>
      <xdr:rowOff>92735</xdr:rowOff>
    </xdr:to>
    <xdr:sp macro="" textlink="">
      <xdr:nvSpPr>
        <xdr:cNvPr id="371" name="楕円 370"/>
        <xdr:cNvSpPr/>
      </xdr:nvSpPr>
      <xdr:spPr>
        <a:xfrm>
          <a:off x="7810500" y="924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109262</xdr:rowOff>
    </xdr:from>
    <xdr:ext cx="534377" cy="259045"/>
    <xdr:sp macro="" textlink="">
      <xdr:nvSpPr>
        <xdr:cNvPr id="372" name="テキスト ボックス 371"/>
        <xdr:cNvSpPr txBox="1"/>
      </xdr:nvSpPr>
      <xdr:spPr>
        <a:xfrm>
          <a:off x="7594111" y="90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83318</xdr:rowOff>
    </xdr:from>
    <xdr:to>
      <xdr:col>36</xdr:col>
      <xdr:colOff>165100</xdr:colOff>
      <xdr:row>53</xdr:row>
      <xdr:rowOff>13468</xdr:rowOff>
    </xdr:to>
    <xdr:sp macro="" textlink="">
      <xdr:nvSpPr>
        <xdr:cNvPr id="373" name="楕円 372"/>
        <xdr:cNvSpPr/>
      </xdr:nvSpPr>
      <xdr:spPr>
        <a:xfrm>
          <a:off x="6921500" y="8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29995</xdr:rowOff>
    </xdr:from>
    <xdr:ext cx="534377" cy="259045"/>
    <xdr:sp macro="" textlink="">
      <xdr:nvSpPr>
        <xdr:cNvPr id="374" name="テキスト ボックス 373"/>
        <xdr:cNvSpPr txBox="1"/>
      </xdr:nvSpPr>
      <xdr:spPr>
        <a:xfrm>
          <a:off x="6705111" y="877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398" name="直線コネクタ 397"/>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399" name="商工費最小値テキスト"/>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0" name="直線コネクタ 399"/>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1" name="商工費最大値テキスト"/>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2" name="直線コネクタ 401"/>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158789</xdr:rowOff>
    </xdr:from>
    <xdr:to>
      <xdr:col>55</xdr:col>
      <xdr:colOff>0</xdr:colOff>
      <xdr:row>76</xdr:row>
      <xdr:rowOff>59537</xdr:rowOff>
    </xdr:to>
    <xdr:cxnSp macro="">
      <xdr:nvCxnSpPr>
        <xdr:cNvPr id="403" name="直線コネクタ 402"/>
        <xdr:cNvCxnSpPr/>
      </xdr:nvCxnSpPr>
      <xdr:spPr>
        <a:xfrm flipV="1">
          <a:off x="9639300" y="13017539"/>
          <a:ext cx="838200" cy="7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106608</xdr:rowOff>
    </xdr:from>
    <xdr:ext cx="469744" cy="259045"/>
    <xdr:sp macro="" textlink="">
      <xdr:nvSpPr>
        <xdr:cNvPr id="404" name="商工費平均値テキスト"/>
        <xdr:cNvSpPr txBox="1"/>
      </xdr:nvSpPr>
      <xdr:spPr>
        <a:xfrm>
          <a:off x="10528300" y="13136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5" name="フローチャート: 判断 404"/>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152844</xdr:rowOff>
    </xdr:from>
    <xdr:to>
      <xdr:col>50</xdr:col>
      <xdr:colOff>114300</xdr:colOff>
      <xdr:row>76</xdr:row>
      <xdr:rowOff>59537</xdr:rowOff>
    </xdr:to>
    <xdr:cxnSp macro="">
      <xdr:nvCxnSpPr>
        <xdr:cNvPr id="406" name="直線コネクタ 405"/>
        <xdr:cNvCxnSpPr/>
      </xdr:nvCxnSpPr>
      <xdr:spPr>
        <a:xfrm>
          <a:off x="8750300" y="12840144"/>
          <a:ext cx="889000" cy="24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7" name="フローチャート: 判断 406"/>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50677</xdr:rowOff>
    </xdr:from>
    <xdr:ext cx="469744" cy="259045"/>
    <xdr:sp macro="" textlink="">
      <xdr:nvSpPr>
        <xdr:cNvPr id="408" name="テキスト ボックス 407"/>
        <xdr:cNvSpPr txBox="1"/>
      </xdr:nvSpPr>
      <xdr:spPr>
        <a:xfrm>
          <a:off x="9404428" y="132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152844</xdr:rowOff>
    </xdr:from>
    <xdr:to>
      <xdr:col>45</xdr:col>
      <xdr:colOff>177800</xdr:colOff>
      <xdr:row>77</xdr:row>
      <xdr:rowOff>144196</xdr:rowOff>
    </xdr:to>
    <xdr:cxnSp macro="">
      <xdr:nvCxnSpPr>
        <xdr:cNvPr id="409" name="直線コネクタ 408"/>
        <xdr:cNvCxnSpPr/>
      </xdr:nvCxnSpPr>
      <xdr:spPr>
        <a:xfrm flipV="1">
          <a:off x="7861300" y="12840144"/>
          <a:ext cx="889000" cy="50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8395</xdr:rowOff>
    </xdr:from>
    <xdr:to>
      <xdr:col>46</xdr:col>
      <xdr:colOff>38100</xdr:colOff>
      <xdr:row>74</xdr:row>
      <xdr:rowOff>109995</xdr:rowOff>
    </xdr:to>
    <xdr:sp macro="" textlink="">
      <xdr:nvSpPr>
        <xdr:cNvPr id="410" name="フローチャート: 判断 409"/>
        <xdr:cNvSpPr/>
      </xdr:nvSpPr>
      <xdr:spPr>
        <a:xfrm>
          <a:off x="8699500" y="1269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126522</xdr:rowOff>
    </xdr:from>
    <xdr:ext cx="534377" cy="259045"/>
    <xdr:sp macro="" textlink="">
      <xdr:nvSpPr>
        <xdr:cNvPr id="411" name="テキスト ボックス 410"/>
        <xdr:cNvSpPr txBox="1"/>
      </xdr:nvSpPr>
      <xdr:spPr>
        <a:xfrm>
          <a:off x="8483111" y="1247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144196</xdr:rowOff>
    </xdr:from>
    <xdr:to>
      <xdr:col>41</xdr:col>
      <xdr:colOff>50800</xdr:colOff>
      <xdr:row>78</xdr:row>
      <xdr:rowOff>47003</xdr:rowOff>
    </xdr:to>
    <xdr:cxnSp macro="">
      <xdr:nvCxnSpPr>
        <xdr:cNvPr id="412" name="直線コネクタ 411"/>
        <xdr:cNvCxnSpPr/>
      </xdr:nvCxnSpPr>
      <xdr:spPr>
        <a:xfrm flipV="1">
          <a:off x="6972300" y="13345846"/>
          <a:ext cx="889000" cy="7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22225</xdr:rowOff>
    </xdr:from>
    <xdr:to>
      <xdr:col>41</xdr:col>
      <xdr:colOff>101600</xdr:colOff>
      <xdr:row>76</xdr:row>
      <xdr:rowOff>123825</xdr:rowOff>
    </xdr:to>
    <xdr:sp macro="" textlink="">
      <xdr:nvSpPr>
        <xdr:cNvPr id="413" name="フローチャート: 判断 412"/>
        <xdr:cNvSpPr/>
      </xdr:nvSpPr>
      <xdr:spPr>
        <a:xfrm>
          <a:off x="7810500" y="1305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140352</xdr:rowOff>
    </xdr:from>
    <xdr:ext cx="534377" cy="259045"/>
    <xdr:sp macro="" textlink="">
      <xdr:nvSpPr>
        <xdr:cNvPr id="414" name="テキスト ボックス 413"/>
        <xdr:cNvSpPr txBox="1"/>
      </xdr:nvSpPr>
      <xdr:spPr>
        <a:xfrm>
          <a:off x="7594111" y="1282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18986</xdr:rowOff>
    </xdr:from>
    <xdr:to>
      <xdr:col>36</xdr:col>
      <xdr:colOff>165100</xdr:colOff>
      <xdr:row>76</xdr:row>
      <xdr:rowOff>120586</xdr:rowOff>
    </xdr:to>
    <xdr:sp macro="" textlink="">
      <xdr:nvSpPr>
        <xdr:cNvPr id="415" name="フローチャート: 判断 414"/>
        <xdr:cNvSpPr/>
      </xdr:nvSpPr>
      <xdr:spPr>
        <a:xfrm>
          <a:off x="6921500" y="1304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137113</xdr:rowOff>
    </xdr:from>
    <xdr:ext cx="534377" cy="259045"/>
    <xdr:sp macro="" textlink="">
      <xdr:nvSpPr>
        <xdr:cNvPr id="416" name="テキスト ボックス 415"/>
        <xdr:cNvSpPr txBox="1"/>
      </xdr:nvSpPr>
      <xdr:spPr>
        <a:xfrm>
          <a:off x="6705111" y="1282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107988</xdr:rowOff>
    </xdr:from>
    <xdr:to>
      <xdr:col>55</xdr:col>
      <xdr:colOff>50800</xdr:colOff>
      <xdr:row>76</xdr:row>
      <xdr:rowOff>38137</xdr:rowOff>
    </xdr:to>
    <xdr:sp macro="" textlink="">
      <xdr:nvSpPr>
        <xdr:cNvPr id="422" name="楕円 421"/>
        <xdr:cNvSpPr/>
      </xdr:nvSpPr>
      <xdr:spPr>
        <a:xfrm>
          <a:off x="10426700" y="129667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130865</xdr:rowOff>
    </xdr:from>
    <xdr:ext cx="534377" cy="259045"/>
    <xdr:sp macro="" textlink="">
      <xdr:nvSpPr>
        <xdr:cNvPr id="423" name="商工費該当値テキスト"/>
        <xdr:cNvSpPr txBox="1"/>
      </xdr:nvSpPr>
      <xdr:spPr>
        <a:xfrm>
          <a:off x="10528300" y="1281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8737</xdr:rowOff>
    </xdr:from>
    <xdr:to>
      <xdr:col>50</xdr:col>
      <xdr:colOff>165100</xdr:colOff>
      <xdr:row>76</xdr:row>
      <xdr:rowOff>110337</xdr:rowOff>
    </xdr:to>
    <xdr:sp macro="" textlink="">
      <xdr:nvSpPr>
        <xdr:cNvPr id="424" name="楕円 423"/>
        <xdr:cNvSpPr/>
      </xdr:nvSpPr>
      <xdr:spPr>
        <a:xfrm>
          <a:off x="9588500" y="1303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126864</xdr:rowOff>
    </xdr:from>
    <xdr:ext cx="534377" cy="259045"/>
    <xdr:sp macro="" textlink="">
      <xdr:nvSpPr>
        <xdr:cNvPr id="425" name="テキスト ボックス 424"/>
        <xdr:cNvSpPr txBox="1"/>
      </xdr:nvSpPr>
      <xdr:spPr>
        <a:xfrm>
          <a:off x="9372111" y="1281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102044</xdr:rowOff>
    </xdr:from>
    <xdr:to>
      <xdr:col>46</xdr:col>
      <xdr:colOff>38100</xdr:colOff>
      <xdr:row>75</xdr:row>
      <xdr:rowOff>32194</xdr:rowOff>
    </xdr:to>
    <xdr:sp macro="" textlink="">
      <xdr:nvSpPr>
        <xdr:cNvPr id="426" name="楕円 425"/>
        <xdr:cNvSpPr/>
      </xdr:nvSpPr>
      <xdr:spPr>
        <a:xfrm>
          <a:off x="8699500" y="1278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23321</xdr:rowOff>
    </xdr:from>
    <xdr:ext cx="534377" cy="259045"/>
    <xdr:sp macro="" textlink="">
      <xdr:nvSpPr>
        <xdr:cNvPr id="427" name="テキスト ボックス 426"/>
        <xdr:cNvSpPr txBox="1"/>
      </xdr:nvSpPr>
      <xdr:spPr>
        <a:xfrm>
          <a:off x="8483111" y="1288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93396</xdr:rowOff>
    </xdr:from>
    <xdr:to>
      <xdr:col>41</xdr:col>
      <xdr:colOff>101600</xdr:colOff>
      <xdr:row>78</xdr:row>
      <xdr:rowOff>23546</xdr:rowOff>
    </xdr:to>
    <xdr:sp macro="" textlink="">
      <xdr:nvSpPr>
        <xdr:cNvPr id="428" name="楕円 427"/>
        <xdr:cNvSpPr/>
      </xdr:nvSpPr>
      <xdr:spPr>
        <a:xfrm>
          <a:off x="7810500" y="1329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14673</xdr:rowOff>
    </xdr:from>
    <xdr:ext cx="469744" cy="259045"/>
    <xdr:sp macro="" textlink="">
      <xdr:nvSpPr>
        <xdr:cNvPr id="429" name="テキスト ボックス 428"/>
        <xdr:cNvSpPr txBox="1"/>
      </xdr:nvSpPr>
      <xdr:spPr>
        <a:xfrm>
          <a:off x="7626428" y="133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167653</xdr:rowOff>
    </xdr:from>
    <xdr:to>
      <xdr:col>36</xdr:col>
      <xdr:colOff>165100</xdr:colOff>
      <xdr:row>78</xdr:row>
      <xdr:rowOff>97803</xdr:rowOff>
    </xdr:to>
    <xdr:sp macro="" textlink="">
      <xdr:nvSpPr>
        <xdr:cNvPr id="430" name="楕円 429"/>
        <xdr:cNvSpPr/>
      </xdr:nvSpPr>
      <xdr:spPr>
        <a:xfrm>
          <a:off x="6921500" y="133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88930</xdr:rowOff>
    </xdr:from>
    <xdr:ext cx="469744" cy="259045"/>
    <xdr:sp macro="" textlink="">
      <xdr:nvSpPr>
        <xdr:cNvPr id="431" name="テキスト ボックス 430"/>
        <xdr:cNvSpPr txBox="1"/>
      </xdr:nvSpPr>
      <xdr:spPr>
        <a:xfrm>
          <a:off x="6737428" y="1346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58" name="直線コネクタ 457"/>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59" name="土木費最小値テキスト"/>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0" name="直線コネクタ 459"/>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1" name="土木費最大値テキスト"/>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2" name="直線コネクタ 461"/>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98078</xdr:rowOff>
    </xdr:from>
    <xdr:to>
      <xdr:col>55</xdr:col>
      <xdr:colOff>0</xdr:colOff>
      <xdr:row>97</xdr:row>
      <xdr:rowOff>165891</xdr:rowOff>
    </xdr:to>
    <xdr:cxnSp macro="">
      <xdr:nvCxnSpPr>
        <xdr:cNvPr id="463" name="直線コネクタ 462"/>
        <xdr:cNvCxnSpPr/>
      </xdr:nvCxnSpPr>
      <xdr:spPr>
        <a:xfrm flipV="1">
          <a:off x="9639300" y="16728728"/>
          <a:ext cx="838200" cy="6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28596</xdr:rowOff>
    </xdr:from>
    <xdr:ext cx="534377" cy="259045"/>
    <xdr:sp macro="" textlink="">
      <xdr:nvSpPr>
        <xdr:cNvPr id="464" name="土木費平均値テキスト"/>
        <xdr:cNvSpPr txBox="1"/>
      </xdr:nvSpPr>
      <xdr:spPr>
        <a:xfrm>
          <a:off x="10528300" y="16659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5" name="フローチャート: 判断 464"/>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53942</xdr:rowOff>
    </xdr:from>
    <xdr:to>
      <xdr:col>50</xdr:col>
      <xdr:colOff>114300</xdr:colOff>
      <xdr:row>97</xdr:row>
      <xdr:rowOff>165891</xdr:rowOff>
    </xdr:to>
    <xdr:cxnSp macro="">
      <xdr:nvCxnSpPr>
        <xdr:cNvPr id="466" name="直線コネクタ 465"/>
        <xdr:cNvCxnSpPr/>
      </xdr:nvCxnSpPr>
      <xdr:spPr>
        <a:xfrm>
          <a:off x="8750300" y="16513142"/>
          <a:ext cx="889000" cy="28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7" name="フローチャート: 判断 466"/>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68" name="テキスト ボックス 467"/>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32486</xdr:rowOff>
    </xdr:from>
    <xdr:to>
      <xdr:col>45</xdr:col>
      <xdr:colOff>177800</xdr:colOff>
      <xdr:row>96</xdr:row>
      <xdr:rowOff>53942</xdr:rowOff>
    </xdr:to>
    <xdr:cxnSp macro="">
      <xdr:nvCxnSpPr>
        <xdr:cNvPr id="469" name="直線コネクタ 468"/>
        <xdr:cNvCxnSpPr/>
      </xdr:nvCxnSpPr>
      <xdr:spPr>
        <a:xfrm>
          <a:off x="7861300" y="15977336"/>
          <a:ext cx="889000" cy="53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52274</xdr:rowOff>
    </xdr:from>
    <xdr:to>
      <xdr:col>46</xdr:col>
      <xdr:colOff>38100</xdr:colOff>
      <xdr:row>96</xdr:row>
      <xdr:rowOff>153874</xdr:rowOff>
    </xdr:to>
    <xdr:sp macro="" textlink="">
      <xdr:nvSpPr>
        <xdr:cNvPr id="470" name="フローチャート: 判断 469"/>
        <xdr:cNvSpPr/>
      </xdr:nvSpPr>
      <xdr:spPr>
        <a:xfrm>
          <a:off x="8699500" y="1651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145001</xdr:rowOff>
    </xdr:from>
    <xdr:ext cx="534377" cy="259045"/>
    <xdr:sp macro="" textlink="">
      <xdr:nvSpPr>
        <xdr:cNvPr id="471" name="テキスト ボックス 470"/>
        <xdr:cNvSpPr txBox="1"/>
      </xdr:nvSpPr>
      <xdr:spPr>
        <a:xfrm>
          <a:off x="8483111" y="16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32486</xdr:rowOff>
    </xdr:from>
    <xdr:to>
      <xdr:col>41</xdr:col>
      <xdr:colOff>50800</xdr:colOff>
      <xdr:row>95</xdr:row>
      <xdr:rowOff>145252</xdr:rowOff>
    </xdr:to>
    <xdr:cxnSp macro="">
      <xdr:nvCxnSpPr>
        <xdr:cNvPr id="472" name="直線コネクタ 471"/>
        <xdr:cNvCxnSpPr/>
      </xdr:nvCxnSpPr>
      <xdr:spPr>
        <a:xfrm flipV="1">
          <a:off x="6972300" y="15977336"/>
          <a:ext cx="889000" cy="45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100248</xdr:rowOff>
    </xdr:from>
    <xdr:to>
      <xdr:col>41</xdr:col>
      <xdr:colOff>101600</xdr:colOff>
      <xdr:row>97</xdr:row>
      <xdr:rowOff>30398</xdr:rowOff>
    </xdr:to>
    <xdr:sp macro="" textlink="">
      <xdr:nvSpPr>
        <xdr:cNvPr id="473" name="フローチャート: 判断 472"/>
        <xdr:cNvSpPr/>
      </xdr:nvSpPr>
      <xdr:spPr>
        <a:xfrm>
          <a:off x="7810500" y="165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21525</xdr:rowOff>
    </xdr:from>
    <xdr:ext cx="534377" cy="259045"/>
    <xdr:sp macro="" textlink="">
      <xdr:nvSpPr>
        <xdr:cNvPr id="474" name="テキスト ボックス 473"/>
        <xdr:cNvSpPr txBox="1"/>
      </xdr:nvSpPr>
      <xdr:spPr>
        <a:xfrm>
          <a:off x="7594111" y="1665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94124</xdr:rowOff>
    </xdr:from>
    <xdr:to>
      <xdr:col>36</xdr:col>
      <xdr:colOff>165100</xdr:colOff>
      <xdr:row>97</xdr:row>
      <xdr:rowOff>24274</xdr:rowOff>
    </xdr:to>
    <xdr:sp macro="" textlink="">
      <xdr:nvSpPr>
        <xdr:cNvPr id="475" name="フローチャート: 判断 474"/>
        <xdr:cNvSpPr/>
      </xdr:nvSpPr>
      <xdr:spPr>
        <a:xfrm>
          <a:off x="6921500" y="16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15401</xdr:rowOff>
    </xdr:from>
    <xdr:ext cx="534377" cy="259045"/>
    <xdr:sp macro="" textlink="">
      <xdr:nvSpPr>
        <xdr:cNvPr id="476" name="テキスト ボックス 475"/>
        <xdr:cNvSpPr txBox="1"/>
      </xdr:nvSpPr>
      <xdr:spPr>
        <a:xfrm>
          <a:off x="6705111" y="1664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47278</xdr:rowOff>
    </xdr:from>
    <xdr:to>
      <xdr:col>55</xdr:col>
      <xdr:colOff>50800</xdr:colOff>
      <xdr:row>97</xdr:row>
      <xdr:rowOff>148878</xdr:rowOff>
    </xdr:to>
    <xdr:sp macro="" textlink="">
      <xdr:nvSpPr>
        <xdr:cNvPr id="482" name="楕円 481"/>
        <xdr:cNvSpPr/>
      </xdr:nvSpPr>
      <xdr:spPr>
        <a:xfrm>
          <a:off x="10426700" y="1667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70155</xdr:rowOff>
    </xdr:from>
    <xdr:ext cx="534377" cy="259045"/>
    <xdr:sp macro="" textlink="">
      <xdr:nvSpPr>
        <xdr:cNvPr id="483" name="土木費該当値テキスト"/>
        <xdr:cNvSpPr txBox="1"/>
      </xdr:nvSpPr>
      <xdr:spPr>
        <a:xfrm>
          <a:off x="10528300" y="1652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115091</xdr:rowOff>
    </xdr:from>
    <xdr:to>
      <xdr:col>50</xdr:col>
      <xdr:colOff>165100</xdr:colOff>
      <xdr:row>98</xdr:row>
      <xdr:rowOff>45241</xdr:rowOff>
    </xdr:to>
    <xdr:sp macro="" textlink="">
      <xdr:nvSpPr>
        <xdr:cNvPr id="484" name="楕円 483"/>
        <xdr:cNvSpPr/>
      </xdr:nvSpPr>
      <xdr:spPr>
        <a:xfrm>
          <a:off x="9588500" y="1674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36368</xdr:rowOff>
    </xdr:from>
    <xdr:ext cx="534377" cy="259045"/>
    <xdr:sp macro="" textlink="">
      <xdr:nvSpPr>
        <xdr:cNvPr id="485" name="テキスト ボックス 484"/>
        <xdr:cNvSpPr txBox="1"/>
      </xdr:nvSpPr>
      <xdr:spPr>
        <a:xfrm>
          <a:off x="9372111" y="1683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3142</xdr:rowOff>
    </xdr:from>
    <xdr:to>
      <xdr:col>46</xdr:col>
      <xdr:colOff>38100</xdr:colOff>
      <xdr:row>96</xdr:row>
      <xdr:rowOff>104742</xdr:rowOff>
    </xdr:to>
    <xdr:sp macro="" textlink="">
      <xdr:nvSpPr>
        <xdr:cNvPr id="486" name="楕円 485"/>
        <xdr:cNvSpPr/>
      </xdr:nvSpPr>
      <xdr:spPr>
        <a:xfrm>
          <a:off x="8699500" y="1646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121269</xdr:rowOff>
    </xdr:from>
    <xdr:ext cx="534377" cy="259045"/>
    <xdr:sp macro="" textlink="">
      <xdr:nvSpPr>
        <xdr:cNvPr id="487" name="テキスト ボックス 486"/>
        <xdr:cNvSpPr txBox="1"/>
      </xdr:nvSpPr>
      <xdr:spPr>
        <a:xfrm>
          <a:off x="8483111" y="1623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153136</xdr:rowOff>
    </xdr:from>
    <xdr:to>
      <xdr:col>41</xdr:col>
      <xdr:colOff>101600</xdr:colOff>
      <xdr:row>93</xdr:row>
      <xdr:rowOff>83286</xdr:rowOff>
    </xdr:to>
    <xdr:sp macro="" textlink="">
      <xdr:nvSpPr>
        <xdr:cNvPr id="488" name="楕円 487"/>
        <xdr:cNvSpPr/>
      </xdr:nvSpPr>
      <xdr:spPr>
        <a:xfrm>
          <a:off x="7810500" y="1592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99813</xdr:rowOff>
    </xdr:from>
    <xdr:ext cx="534377" cy="259045"/>
    <xdr:sp macro="" textlink="">
      <xdr:nvSpPr>
        <xdr:cNvPr id="489" name="テキスト ボックス 488"/>
        <xdr:cNvSpPr txBox="1"/>
      </xdr:nvSpPr>
      <xdr:spPr>
        <a:xfrm>
          <a:off x="7594111" y="1570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94452</xdr:rowOff>
    </xdr:from>
    <xdr:to>
      <xdr:col>36</xdr:col>
      <xdr:colOff>165100</xdr:colOff>
      <xdr:row>96</xdr:row>
      <xdr:rowOff>24602</xdr:rowOff>
    </xdr:to>
    <xdr:sp macro="" textlink="">
      <xdr:nvSpPr>
        <xdr:cNvPr id="490" name="楕円 489"/>
        <xdr:cNvSpPr/>
      </xdr:nvSpPr>
      <xdr:spPr>
        <a:xfrm>
          <a:off x="6921500" y="163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41129</xdr:rowOff>
    </xdr:from>
    <xdr:ext cx="534377" cy="259045"/>
    <xdr:sp macro="" textlink="">
      <xdr:nvSpPr>
        <xdr:cNvPr id="491" name="テキスト ボックス 490"/>
        <xdr:cNvSpPr txBox="1"/>
      </xdr:nvSpPr>
      <xdr:spPr>
        <a:xfrm>
          <a:off x="6705111" y="1615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4" name="直線コネクタ 513"/>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5" name="消防費最小値テキスト"/>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6" name="直線コネクタ 515"/>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7" name="消防費最大値テキスト"/>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18" name="直線コネクタ 517"/>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32715</xdr:rowOff>
    </xdr:from>
    <xdr:to>
      <xdr:col>85</xdr:col>
      <xdr:colOff>127000</xdr:colOff>
      <xdr:row>38</xdr:row>
      <xdr:rowOff>64491</xdr:rowOff>
    </xdr:to>
    <xdr:cxnSp macro="">
      <xdr:nvCxnSpPr>
        <xdr:cNvPr id="519" name="直線コネクタ 518"/>
        <xdr:cNvCxnSpPr/>
      </xdr:nvCxnSpPr>
      <xdr:spPr>
        <a:xfrm>
          <a:off x="15481300" y="6547815"/>
          <a:ext cx="8382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0" name="消防費平均値テキスト"/>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1" name="フローチャート: 判断 520"/>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32715</xdr:rowOff>
    </xdr:from>
    <xdr:to>
      <xdr:col>81</xdr:col>
      <xdr:colOff>50800</xdr:colOff>
      <xdr:row>38</xdr:row>
      <xdr:rowOff>110622</xdr:rowOff>
    </xdr:to>
    <xdr:cxnSp macro="">
      <xdr:nvCxnSpPr>
        <xdr:cNvPr id="522" name="直線コネクタ 521"/>
        <xdr:cNvCxnSpPr/>
      </xdr:nvCxnSpPr>
      <xdr:spPr>
        <a:xfrm flipV="1">
          <a:off x="14592300" y="6547815"/>
          <a:ext cx="889000" cy="7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3" name="フローチャート: 判断 522"/>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4" name="テキスト ボックス 523"/>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92928</xdr:rowOff>
    </xdr:from>
    <xdr:to>
      <xdr:col>76</xdr:col>
      <xdr:colOff>114300</xdr:colOff>
      <xdr:row>38</xdr:row>
      <xdr:rowOff>110622</xdr:rowOff>
    </xdr:to>
    <xdr:cxnSp macro="">
      <xdr:nvCxnSpPr>
        <xdr:cNvPr id="525" name="直線コネクタ 524"/>
        <xdr:cNvCxnSpPr/>
      </xdr:nvCxnSpPr>
      <xdr:spPr>
        <a:xfrm>
          <a:off x="13703300" y="6608028"/>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93152</xdr:rowOff>
    </xdr:from>
    <xdr:to>
      <xdr:col>76</xdr:col>
      <xdr:colOff>165100</xdr:colOff>
      <xdr:row>36</xdr:row>
      <xdr:rowOff>23302</xdr:rowOff>
    </xdr:to>
    <xdr:sp macro="" textlink="">
      <xdr:nvSpPr>
        <xdr:cNvPr id="526" name="フローチャート: 判断 525"/>
        <xdr:cNvSpPr/>
      </xdr:nvSpPr>
      <xdr:spPr>
        <a:xfrm>
          <a:off x="14541500" y="609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39829</xdr:rowOff>
    </xdr:from>
    <xdr:ext cx="534377" cy="259045"/>
    <xdr:sp macro="" textlink="">
      <xdr:nvSpPr>
        <xdr:cNvPr id="527" name="テキスト ボックス 526"/>
        <xdr:cNvSpPr txBox="1"/>
      </xdr:nvSpPr>
      <xdr:spPr>
        <a:xfrm>
          <a:off x="14325111" y="586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63439</xdr:rowOff>
    </xdr:from>
    <xdr:to>
      <xdr:col>71</xdr:col>
      <xdr:colOff>177800</xdr:colOff>
      <xdr:row>38</xdr:row>
      <xdr:rowOff>92928</xdr:rowOff>
    </xdr:to>
    <xdr:cxnSp macro="">
      <xdr:nvCxnSpPr>
        <xdr:cNvPr id="528" name="直線コネクタ 527"/>
        <xdr:cNvCxnSpPr/>
      </xdr:nvCxnSpPr>
      <xdr:spPr>
        <a:xfrm>
          <a:off x="12814300" y="6407089"/>
          <a:ext cx="889000" cy="20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5873</xdr:rowOff>
    </xdr:from>
    <xdr:to>
      <xdr:col>72</xdr:col>
      <xdr:colOff>38100</xdr:colOff>
      <xdr:row>36</xdr:row>
      <xdr:rowOff>107473</xdr:rowOff>
    </xdr:to>
    <xdr:sp macro="" textlink="">
      <xdr:nvSpPr>
        <xdr:cNvPr id="529" name="フローチャート: 判断 528"/>
        <xdr:cNvSpPr/>
      </xdr:nvSpPr>
      <xdr:spPr>
        <a:xfrm>
          <a:off x="13652500" y="617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124000</xdr:rowOff>
    </xdr:from>
    <xdr:ext cx="534377" cy="259045"/>
    <xdr:sp macro="" textlink="">
      <xdr:nvSpPr>
        <xdr:cNvPr id="530" name="テキスト ボックス 529"/>
        <xdr:cNvSpPr txBox="1"/>
      </xdr:nvSpPr>
      <xdr:spPr>
        <a:xfrm>
          <a:off x="13436111" y="595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19771</xdr:rowOff>
    </xdr:from>
    <xdr:to>
      <xdr:col>67</xdr:col>
      <xdr:colOff>101600</xdr:colOff>
      <xdr:row>36</xdr:row>
      <xdr:rowOff>121371</xdr:rowOff>
    </xdr:to>
    <xdr:sp macro="" textlink="">
      <xdr:nvSpPr>
        <xdr:cNvPr id="531" name="フローチャート: 判断 530"/>
        <xdr:cNvSpPr/>
      </xdr:nvSpPr>
      <xdr:spPr>
        <a:xfrm>
          <a:off x="127635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137898</xdr:rowOff>
    </xdr:from>
    <xdr:ext cx="534377" cy="259045"/>
    <xdr:sp macro="" textlink="">
      <xdr:nvSpPr>
        <xdr:cNvPr id="532" name="テキスト ボックス 531"/>
        <xdr:cNvSpPr txBox="1"/>
      </xdr:nvSpPr>
      <xdr:spPr>
        <a:xfrm>
          <a:off x="12547111" y="59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13691</xdr:rowOff>
    </xdr:from>
    <xdr:to>
      <xdr:col>85</xdr:col>
      <xdr:colOff>177800</xdr:colOff>
      <xdr:row>38</xdr:row>
      <xdr:rowOff>115291</xdr:rowOff>
    </xdr:to>
    <xdr:sp macro="" textlink="">
      <xdr:nvSpPr>
        <xdr:cNvPr id="538" name="楕円 537"/>
        <xdr:cNvSpPr/>
      </xdr:nvSpPr>
      <xdr:spPr>
        <a:xfrm>
          <a:off x="16268700" y="652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100068</xdr:rowOff>
    </xdr:from>
    <xdr:ext cx="534377" cy="259045"/>
    <xdr:sp macro="" textlink="">
      <xdr:nvSpPr>
        <xdr:cNvPr id="539" name="消防費該当値テキスト"/>
        <xdr:cNvSpPr txBox="1"/>
      </xdr:nvSpPr>
      <xdr:spPr>
        <a:xfrm>
          <a:off x="16370300" y="644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153365</xdr:rowOff>
    </xdr:from>
    <xdr:to>
      <xdr:col>81</xdr:col>
      <xdr:colOff>101600</xdr:colOff>
      <xdr:row>38</xdr:row>
      <xdr:rowOff>83515</xdr:rowOff>
    </xdr:to>
    <xdr:sp macro="" textlink="">
      <xdr:nvSpPr>
        <xdr:cNvPr id="540" name="楕円 539"/>
        <xdr:cNvSpPr/>
      </xdr:nvSpPr>
      <xdr:spPr>
        <a:xfrm>
          <a:off x="15430500" y="649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74642</xdr:rowOff>
    </xdr:from>
    <xdr:ext cx="534377" cy="259045"/>
    <xdr:sp macro="" textlink="">
      <xdr:nvSpPr>
        <xdr:cNvPr id="541" name="テキスト ボックス 540"/>
        <xdr:cNvSpPr txBox="1"/>
      </xdr:nvSpPr>
      <xdr:spPr>
        <a:xfrm>
          <a:off x="15214111" y="65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59822</xdr:rowOff>
    </xdr:from>
    <xdr:to>
      <xdr:col>76</xdr:col>
      <xdr:colOff>165100</xdr:colOff>
      <xdr:row>38</xdr:row>
      <xdr:rowOff>161422</xdr:rowOff>
    </xdr:to>
    <xdr:sp macro="" textlink="">
      <xdr:nvSpPr>
        <xdr:cNvPr id="542" name="楕円 541"/>
        <xdr:cNvSpPr/>
      </xdr:nvSpPr>
      <xdr:spPr>
        <a:xfrm>
          <a:off x="14541500" y="657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152549</xdr:rowOff>
    </xdr:from>
    <xdr:ext cx="534377" cy="259045"/>
    <xdr:sp macro="" textlink="">
      <xdr:nvSpPr>
        <xdr:cNvPr id="543" name="テキスト ボックス 542"/>
        <xdr:cNvSpPr txBox="1"/>
      </xdr:nvSpPr>
      <xdr:spPr>
        <a:xfrm>
          <a:off x="14325111" y="666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42128</xdr:rowOff>
    </xdr:from>
    <xdr:to>
      <xdr:col>72</xdr:col>
      <xdr:colOff>38100</xdr:colOff>
      <xdr:row>38</xdr:row>
      <xdr:rowOff>143728</xdr:rowOff>
    </xdr:to>
    <xdr:sp macro="" textlink="">
      <xdr:nvSpPr>
        <xdr:cNvPr id="544" name="楕円 543"/>
        <xdr:cNvSpPr/>
      </xdr:nvSpPr>
      <xdr:spPr>
        <a:xfrm>
          <a:off x="13652500" y="655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134855</xdr:rowOff>
    </xdr:from>
    <xdr:ext cx="534377" cy="259045"/>
    <xdr:sp macro="" textlink="">
      <xdr:nvSpPr>
        <xdr:cNvPr id="545" name="テキスト ボックス 544"/>
        <xdr:cNvSpPr txBox="1"/>
      </xdr:nvSpPr>
      <xdr:spPr>
        <a:xfrm>
          <a:off x="13436111" y="664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12639</xdr:rowOff>
    </xdr:from>
    <xdr:to>
      <xdr:col>67</xdr:col>
      <xdr:colOff>101600</xdr:colOff>
      <xdr:row>37</xdr:row>
      <xdr:rowOff>114239</xdr:rowOff>
    </xdr:to>
    <xdr:sp macro="" textlink="">
      <xdr:nvSpPr>
        <xdr:cNvPr id="546" name="楕円 545"/>
        <xdr:cNvSpPr/>
      </xdr:nvSpPr>
      <xdr:spPr>
        <a:xfrm>
          <a:off x="12763500" y="635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105366</xdr:rowOff>
    </xdr:from>
    <xdr:ext cx="534377" cy="259045"/>
    <xdr:sp macro="" textlink="">
      <xdr:nvSpPr>
        <xdr:cNvPr id="547" name="テキスト ボックス 546"/>
        <xdr:cNvSpPr txBox="1"/>
      </xdr:nvSpPr>
      <xdr:spPr>
        <a:xfrm>
          <a:off x="12547111" y="644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2" name="直線コネクタ 571"/>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3" name="教育費最小値テキスト"/>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4" name="直線コネクタ 573"/>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5" name="教育費最大値テキスト"/>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6" name="直線コネクタ 575"/>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160789</xdr:rowOff>
    </xdr:from>
    <xdr:to>
      <xdr:col>85</xdr:col>
      <xdr:colOff>127000</xdr:colOff>
      <xdr:row>55</xdr:row>
      <xdr:rowOff>22543</xdr:rowOff>
    </xdr:to>
    <xdr:cxnSp macro="">
      <xdr:nvCxnSpPr>
        <xdr:cNvPr id="577" name="直線コネクタ 576"/>
        <xdr:cNvCxnSpPr/>
      </xdr:nvCxnSpPr>
      <xdr:spPr>
        <a:xfrm flipV="1">
          <a:off x="15481300" y="9076189"/>
          <a:ext cx="838200" cy="37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117886</xdr:rowOff>
    </xdr:from>
    <xdr:ext cx="534377" cy="259045"/>
    <xdr:sp macro="" textlink="">
      <xdr:nvSpPr>
        <xdr:cNvPr id="578" name="教育費平均値テキスト"/>
        <xdr:cNvSpPr txBox="1"/>
      </xdr:nvSpPr>
      <xdr:spPr>
        <a:xfrm>
          <a:off x="16370300" y="9547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79" name="フローチャート: 判断 578"/>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154863</xdr:rowOff>
    </xdr:from>
    <xdr:to>
      <xdr:col>81</xdr:col>
      <xdr:colOff>50800</xdr:colOff>
      <xdr:row>55</xdr:row>
      <xdr:rowOff>22543</xdr:rowOff>
    </xdr:to>
    <xdr:cxnSp macro="">
      <xdr:nvCxnSpPr>
        <xdr:cNvPr id="580" name="直線コネクタ 579"/>
        <xdr:cNvCxnSpPr/>
      </xdr:nvCxnSpPr>
      <xdr:spPr>
        <a:xfrm>
          <a:off x="14592300" y="9241713"/>
          <a:ext cx="889000" cy="2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1" name="フローチャート: 判断 580"/>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83748</xdr:rowOff>
    </xdr:from>
    <xdr:ext cx="534377" cy="259045"/>
    <xdr:sp macro="" textlink="">
      <xdr:nvSpPr>
        <xdr:cNvPr id="582" name="テキスト ボックス 581"/>
        <xdr:cNvSpPr txBox="1"/>
      </xdr:nvSpPr>
      <xdr:spPr>
        <a:xfrm>
          <a:off x="15214111" y="9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154863</xdr:rowOff>
    </xdr:from>
    <xdr:to>
      <xdr:col>76</xdr:col>
      <xdr:colOff>114300</xdr:colOff>
      <xdr:row>55</xdr:row>
      <xdr:rowOff>75044</xdr:rowOff>
    </xdr:to>
    <xdr:cxnSp macro="">
      <xdr:nvCxnSpPr>
        <xdr:cNvPr id="583" name="直線コネクタ 582"/>
        <xdr:cNvCxnSpPr/>
      </xdr:nvCxnSpPr>
      <xdr:spPr>
        <a:xfrm flipV="1">
          <a:off x="13703300" y="9241713"/>
          <a:ext cx="889000" cy="26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137763</xdr:rowOff>
    </xdr:from>
    <xdr:to>
      <xdr:col>76</xdr:col>
      <xdr:colOff>165100</xdr:colOff>
      <xdr:row>55</xdr:row>
      <xdr:rowOff>67913</xdr:rowOff>
    </xdr:to>
    <xdr:sp macro="" textlink="">
      <xdr:nvSpPr>
        <xdr:cNvPr id="584" name="フローチャート: 判断 583"/>
        <xdr:cNvSpPr/>
      </xdr:nvSpPr>
      <xdr:spPr>
        <a:xfrm>
          <a:off x="14541500" y="939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59040</xdr:rowOff>
    </xdr:from>
    <xdr:ext cx="534377" cy="259045"/>
    <xdr:sp macro="" textlink="">
      <xdr:nvSpPr>
        <xdr:cNvPr id="585" name="テキスト ボックス 584"/>
        <xdr:cNvSpPr txBox="1"/>
      </xdr:nvSpPr>
      <xdr:spPr>
        <a:xfrm>
          <a:off x="14325111" y="948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74587</xdr:rowOff>
    </xdr:from>
    <xdr:to>
      <xdr:col>71</xdr:col>
      <xdr:colOff>177800</xdr:colOff>
      <xdr:row>55</xdr:row>
      <xdr:rowOff>75044</xdr:rowOff>
    </xdr:to>
    <xdr:cxnSp macro="">
      <xdr:nvCxnSpPr>
        <xdr:cNvPr id="586" name="直線コネクタ 585"/>
        <xdr:cNvCxnSpPr/>
      </xdr:nvCxnSpPr>
      <xdr:spPr>
        <a:xfrm>
          <a:off x="12814300" y="9332887"/>
          <a:ext cx="889000" cy="1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41618</xdr:rowOff>
    </xdr:from>
    <xdr:to>
      <xdr:col>72</xdr:col>
      <xdr:colOff>38100</xdr:colOff>
      <xdr:row>55</xdr:row>
      <xdr:rowOff>143218</xdr:rowOff>
    </xdr:to>
    <xdr:sp macro="" textlink="">
      <xdr:nvSpPr>
        <xdr:cNvPr id="587" name="フローチャート: 判断 586"/>
        <xdr:cNvSpPr/>
      </xdr:nvSpPr>
      <xdr:spPr>
        <a:xfrm>
          <a:off x="13652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134345</xdr:rowOff>
    </xdr:from>
    <xdr:ext cx="534377" cy="259045"/>
    <xdr:sp macro="" textlink="">
      <xdr:nvSpPr>
        <xdr:cNvPr id="588" name="テキスト ボックス 587"/>
        <xdr:cNvSpPr txBox="1"/>
      </xdr:nvSpPr>
      <xdr:spPr>
        <a:xfrm>
          <a:off x="13436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78004</xdr:rowOff>
    </xdr:from>
    <xdr:to>
      <xdr:col>67</xdr:col>
      <xdr:colOff>101600</xdr:colOff>
      <xdr:row>56</xdr:row>
      <xdr:rowOff>8154</xdr:rowOff>
    </xdr:to>
    <xdr:sp macro="" textlink="">
      <xdr:nvSpPr>
        <xdr:cNvPr id="589" name="フローチャート: 判断 588"/>
        <xdr:cNvSpPr/>
      </xdr:nvSpPr>
      <xdr:spPr>
        <a:xfrm>
          <a:off x="12763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170731</xdr:rowOff>
    </xdr:from>
    <xdr:ext cx="534377" cy="259045"/>
    <xdr:sp macro="" textlink="">
      <xdr:nvSpPr>
        <xdr:cNvPr id="590" name="テキスト ボックス 589"/>
        <xdr:cNvSpPr txBox="1"/>
      </xdr:nvSpPr>
      <xdr:spPr>
        <a:xfrm>
          <a:off x="12547111" y="96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109989</xdr:rowOff>
    </xdr:from>
    <xdr:to>
      <xdr:col>85</xdr:col>
      <xdr:colOff>177800</xdr:colOff>
      <xdr:row>53</xdr:row>
      <xdr:rowOff>40139</xdr:rowOff>
    </xdr:to>
    <xdr:sp macro="" textlink="">
      <xdr:nvSpPr>
        <xdr:cNvPr id="596" name="楕円 595"/>
        <xdr:cNvSpPr/>
      </xdr:nvSpPr>
      <xdr:spPr>
        <a:xfrm>
          <a:off x="16268700" y="902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132866</xdr:rowOff>
    </xdr:from>
    <xdr:ext cx="534377" cy="259045"/>
    <xdr:sp macro="" textlink="">
      <xdr:nvSpPr>
        <xdr:cNvPr id="597" name="教育費該当値テキスト"/>
        <xdr:cNvSpPr txBox="1"/>
      </xdr:nvSpPr>
      <xdr:spPr>
        <a:xfrm>
          <a:off x="16370300" y="887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143193</xdr:rowOff>
    </xdr:from>
    <xdr:to>
      <xdr:col>81</xdr:col>
      <xdr:colOff>101600</xdr:colOff>
      <xdr:row>55</xdr:row>
      <xdr:rowOff>73343</xdr:rowOff>
    </xdr:to>
    <xdr:sp macro="" textlink="">
      <xdr:nvSpPr>
        <xdr:cNvPr id="598" name="楕円 597"/>
        <xdr:cNvSpPr/>
      </xdr:nvSpPr>
      <xdr:spPr>
        <a:xfrm>
          <a:off x="15430500" y="940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89870</xdr:rowOff>
    </xdr:from>
    <xdr:ext cx="534377" cy="259045"/>
    <xdr:sp macro="" textlink="">
      <xdr:nvSpPr>
        <xdr:cNvPr id="599" name="テキスト ボックス 598"/>
        <xdr:cNvSpPr txBox="1"/>
      </xdr:nvSpPr>
      <xdr:spPr>
        <a:xfrm>
          <a:off x="15214111" y="917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104063</xdr:rowOff>
    </xdr:from>
    <xdr:to>
      <xdr:col>76</xdr:col>
      <xdr:colOff>165100</xdr:colOff>
      <xdr:row>54</xdr:row>
      <xdr:rowOff>34213</xdr:rowOff>
    </xdr:to>
    <xdr:sp macro="" textlink="">
      <xdr:nvSpPr>
        <xdr:cNvPr id="600" name="楕円 599"/>
        <xdr:cNvSpPr/>
      </xdr:nvSpPr>
      <xdr:spPr>
        <a:xfrm>
          <a:off x="14541500" y="91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50740</xdr:rowOff>
    </xdr:from>
    <xdr:ext cx="534377" cy="259045"/>
    <xdr:sp macro="" textlink="">
      <xdr:nvSpPr>
        <xdr:cNvPr id="601" name="テキスト ボックス 600"/>
        <xdr:cNvSpPr txBox="1"/>
      </xdr:nvSpPr>
      <xdr:spPr>
        <a:xfrm>
          <a:off x="14325111" y="896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24244</xdr:rowOff>
    </xdr:from>
    <xdr:to>
      <xdr:col>72</xdr:col>
      <xdr:colOff>38100</xdr:colOff>
      <xdr:row>55</xdr:row>
      <xdr:rowOff>125844</xdr:rowOff>
    </xdr:to>
    <xdr:sp macro="" textlink="">
      <xdr:nvSpPr>
        <xdr:cNvPr id="602" name="楕円 601"/>
        <xdr:cNvSpPr/>
      </xdr:nvSpPr>
      <xdr:spPr>
        <a:xfrm>
          <a:off x="13652500" y="945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142371</xdr:rowOff>
    </xdr:from>
    <xdr:ext cx="534377" cy="259045"/>
    <xdr:sp macro="" textlink="">
      <xdr:nvSpPr>
        <xdr:cNvPr id="603" name="テキスト ボックス 602"/>
        <xdr:cNvSpPr txBox="1"/>
      </xdr:nvSpPr>
      <xdr:spPr>
        <a:xfrm>
          <a:off x="13436111" y="922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23787</xdr:rowOff>
    </xdr:from>
    <xdr:to>
      <xdr:col>67</xdr:col>
      <xdr:colOff>101600</xdr:colOff>
      <xdr:row>54</xdr:row>
      <xdr:rowOff>125387</xdr:rowOff>
    </xdr:to>
    <xdr:sp macro="" textlink="">
      <xdr:nvSpPr>
        <xdr:cNvPr id="604" name="楕円 603"/>
        <xdr:cNvSpPr/>
      </xdr:nvSpPr>
      <xdr:spPr>
        <a:xfrm>
          <a:off x="12763500" y="928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141914</xdr:rowOff>
    </xdr:from>
    <xdr:ext cx="534377" cy="259045"/>
    <xdr:sp macro="" textlink="">
      <xdr:nvSpPr>
        <xdr:cNvPr id="605" name="テキスト ボックス 604"/>
        <xdr:cNvSpPr txBox="1"/>
      </xdr:nvSpPr>
      <xdr:spPr>
        <a:xfrm>
          <a:off x="12547111" y="905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7" name="直線コネクタ 626"/>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28" name="災害復旧費最小値テキスト"/>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0" name="災害復旧費最大値テキスト"/>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1" name="直線コネクタ 630"/>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102622</xdr:rowOff>
    </xdr:from>
    <xdr:to>
      <xdr:col>85</xdr:col>
      <xdr:colOff>127000</xdr:colOff>
      <xdr:row>78</xdr:row>
      <xdr:rowOff>119994</xdr:rowOff>
    </xdr:to>
    <xdr:cxnSp macro="">
      <xdr:nvCxnSpPr>
        <xdr:cNvPr id="632" name="直線コネクタ 631"/>
        <xdr:cNvCxnSpPr/>
      </xdr:nvCxnSpPr>
      <xdr:spPr>
        <a:xfrm>
          <a:off x="15481300" y="13475722"/>
          <a:ext cx="838200" cy="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3" name="災害復旧費平均値テキスト"/>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4" name="フローチャート: 判断 633"/>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97272</xdr:rowOff>
    </xdr:from>
    <xdr:to>
      <xdr:col>81</xdr:col>
      <xdr:colOff>50800</xdr:colOff>
      <xdr:row>78</xdr:row>
      <xdr:rowOff>102622</xdr:rowOff>
    </xdr:to>
    <xdr:cxnSp macro="">
      <xdr:nvCxnSpPr>
        <xdr:cNvPr id="635" name="直線コネクタ 634"/>
        <xdr:cNvCxnSpPr/>
      </xdr:nvCxnSpPr>
      <xdr:spPr>
        <a:xfrm>
          <a:off x="14592300" y="13470372"/>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6" name="フローチャート: 判断 635"/>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7" name="テキスト ボックス 636"/>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97272</xdr:rowOff>
    </xdr:from>
    <xdr:to>
      <xdr:col>76</xdr:col>
      <xdr:colOff>114300</xdr:colOff>
      <xdr:row>78</xdr:row>
      <xdr:rowOff>113046</xdr:rowOff>
    </xdr:to>
    <xdr:cxnSp macro="">
      <xdr:nvCxnSpPr>
        <xdr:cNvPr id="638" name="直線コネクタ 637"/>
        <xdr:cNvCxnSpPr/>
      </xdr:nvCxnSpPr>
      <xdr:spPr>
        <a:xfrm flipV="1">
          <a:off x="13703300" y="13470372"/>
          <a:ext cx="8890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75595</xdr:rowOff>
    </xdr:from>
    <xdr:to>
      <xdr:col>76</xdr:col>
      <xdr:colOff>165100</xdr:colOff>
      <xdr:row>77</xdr:row>
      <xdr:rowOff>5745</xdr:rowOff>
    </xdr:to>
    <xdr:sp macro="" textlink="">
      <xdr:nvSpPr>
        <xdr:cNvPr id="639" name="フローチャート: 判断 638"/>
        <xdr:cNvSpPr/>
      </xdr:nvSpPr>
      <xdr:spPr>
        <a:xfrm>
          <a:off x="14541500" y="1310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22272</xdr:rowOff>
    </xdr:from>
    <xdr:ext cx="469744" cy="259045"/>
    <xdr:sp macro="" textlink="">
      <xdr:nvSpPr>
        <xdr:cNvPr id="640" name="テキスト ボックス 639"/>
        <xdr:cNvSpPr txBox="1"/>
      </xdr:nvSpPr>
      <xdr:spPr>
        <a:xfrm>
          <a:off x="14357428" y="1288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113046</xdr:rowOff>
    </xdr:from>
    <xdr:to>
      <xdr:col>71</xdr:col>
      <xdr:colOff>177800</xdr:colOff>
      <xdr:row>78</xdr:row>
      <xdr:rowOff>120864</xdr:rowOff>
    </xdr:to>
    <xdr:cxnSp macro="">
      <xdr:nvCxnSpPr>
        <xdr:cNvPr id="641" name="直線コネクタ 640"/>
        <xdr:cNvCxnSpPr/>
      </xdr:nvCxnSpPr>
      <xdr:spPr>
        <a:xfrm flipV="1">
          <a:off x="12814300" y="13486146"/>
          <a:ext cx="889000" cy="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77059</xdr:rowOff>
    </xdr:from>
    <xdr:to>
      <xdr:col>72</xdr:col>
      <xdr:colOff>38100</xdr:colOff>
      <xdr:row>77</xdr:row>
      <xdr:rowOff>7209</xdr:rowOff>
    </xdr:to>
    <xdr:sp macro="" textlink="">
      <xdr:nvSpPr>
        <xdr:cNvPr id="642" name="フローチャート: 判断 641"/>
        <xdr:cNvSpPr/>
      </xdr:nvSpPr>
      <xdr:spPr>
        <a:xfrm>
          <a:off x="13652500" y="1310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23736</xdr:rowOff>
    </xdr:from>
    <xdr:ext cx="469744" cy="259045"/>
    <xdr:sp macro="" textlink="">
      <xdr:nvSpPr>
        <xdr:cNvPr id="643" name="テキスト ボックス 642"/>
        <xdr:cNvSpPr txBox="1"/>
      </xdr:nvSpPr>
      <xdr:spPr>
        <a:xfrm>
          <a:off x="13468428" y="12882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162601</xdr:rowOff>
    </xdr:from>
    <xdr:to>
      <xdr:col>67</xdr:col>
      <xdr:colOff>101600</xdr:colOff>
      <xdr:row>77</xdr:row>
      <xdr:rowOff>92751</xdr:rowOff>
    </xdr:to>
    <xdr:sp macro="" textlink="">
      <xdr:nvSpPr>
        <xdr:cNvPr id="644" name="フローチャート: 判断 643"/>
        <xdr:cNvSpPr/>
      </xdr:nvSpPr>
      <xdr:spPr>
        <a:xfrm>
          <a:off x="12763500" y="131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109278</xdr:rowOff>
    </xdr:from>
    <xdr:ext cx="469744" cy="259045"/>
    <xdr:sp macro="" textlink="">
      <xdr:nvSpPr>
        <xdr:cNvPr id="645" name="テキスト ボックス 644"/>
        <xdr:cNvSpPr txBox="1"/>
      </xdr:nvSpPr>
      <xdr:spPr>
        <a:xfrm>
          <a:off x="12579428" y="129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69194</xdr:rowOff>
    </xdr:from>
    <xdr:to>
      <xdr:col>85</xdr:col>
      <xdr:colOff>177800</xdr:colOff>
      <xdr:row>78</xdr:row>
      <xdr:rowOff>170794</xdr:rowOff>
    </xdr:to>
    <xdr:sp macro="" textlink="">
      <xdr:nvSpPr>
        <xdr:cNvPr id="651" name="楕円 650"/>
        <xdr:cNvSpPr/>
      </xdr:nvSpPr>
      <xdr:spPr>
        <a:xfrm>
          <a:off x="16268700" y="1344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20052</xdr:rowOff>
    </xdr:from>
    <xdr:ext cx="378565" cy="259045"/>
    <xdr:sp macro="" textlink="">
      <xdr:nvSpPr>
        <xdr:cNvPr id="652" name="災害復旧費該当値テキスト"/>
        <xdr:cNvSpPr txBox="1"/>
      </xdr:nvSpPr>
      <xdr:spPr>
        <a:xfrm>
          <a:off x="16370300" y="13393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51822</xdr:rowOff>
    </xdr:from>
    <xdr:to>
      <xdr:col>81</xdr:col>
      <xdr:colOff>101600</xdr:colOff>
      <xdr:row>78</xdr:row>
      <xdr:rowOff>153422</xdr:rowOff>
    </xdr:to>
    <xdr:sp macro="" textlink="">
      <xdr:nvSpPr>
        <xdr:cNvPr id="653" name="楕円 652"/>
        <xdr:cNvSpPr/>
      </xdr:nvSpPr>
      <xdr:spPr>
        <a:xfrm>
          <a:off x="15430500" y="1342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144549</xdr:rowOff>
    </xdr:from>
    <xdr:ext cx="378565" cy="259045"/>
    <xdr:sp macro="" textlink="">
      <xdr:nvSpPr>
        <xdr:cNvPr id="654" name="テキスト ボックス 653"/>
        <xdr:cNvSpPr txBox="1"/>
      </xdr:nvSpPr>
      <xdr:spPr>
        <a:xfrm>
          <a:off x="15292017" y="135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46472</xdr:rowOff>
    </xdr:from>
    <xdr:to>
      <xdr:col>76</xdr:col>
      <xdr:colOff>165100</xdr:colOff>
      <xdr:row>78</xdr:row>
      <xdr:rowOff>148072</xdr:rowOff>
    </xdr:to>
    <xdr:sp macro="" textlink="">
      <xdr:nvSpPr>
        <xdr:cNvPr id="655" name="楕円 654"/>
        <xdr:cNvSpPr/>
      </xdr:nvSpPr>
      <xdr:spPr>
        <a:xfrm>
          <a:off x="14541500" y="134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139199</xdr:rowOff>
    </xdr:from>
    <xdr:ext cx="378565" cy="259045"/>
    <xdr:sp macro="" textlink="">
      <xdr:nvSpPr>
        <xdr:cNvPr id="656" name="テキスト ボックス 655"/>
        <xdr:cNvSpPr txBox="1"/>
      </xdr:nvSpPr>
      <xdr:spPr>
        <a:xfrm>
          <a:off x="14403017" y="13512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62246</xdr:rowOff>
    </xdr:from>
    <xdr:to>
      <xdr:col>72</xdr:col>
      <xdr:colOff>38100</xdr:colOff>
      <xdr:row>78</xdr:row>
      <xdr:rowOff>163846</xdr:rowOff>
    </xdr:to>
    <xdr:sp macro="" textlink="">
      <xdr:nvSpPr>
        <xdr:cNvPr id="657" name="楕円 656"/>
        <xdr:cNvSpPr/>
      </xdr:nvSpPr>
      <xdr:spPr>
        <a:xfrm>
          <a:off x="13652500" y="134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154973</xdr:rowOff>
    </xdr:from>
    <xdr:ext cx="378565" cy="259045"/>
    <xdr:sp macro="" textlink="">
      <xdr:nvSpPr>
        <xdr:cNvPr id="658" name="テキスト ボックス 657"/>
        <xdr:cNvSpPr txBox="1"/>
      </xdr:nvSpPr>
      <xdr:spPr>
        <a:xfrm>
          <a:off x="13514017" y="13528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70064</xdr:rowOff>
    </xdr:from>
    <xdr:to>
      <xdr:col>67</xdr:col>
      <xdr:colOff>101600</xdr:colOff>
      <xdr:row>79</xdr:row>
      <xdr:rowOff>214</xdr:rowOff>
    </xdr:to>
    <xdr:sp macro="" textlink="">
      <xdr:nvSpPr>
        <xdr:cNvPr id="659" name="楕円 658"/>
        <xdr:cNvSpPr/>
      </xdr:nvSpPr>
      <xdr:spPr>
        <a:xfrm>
          <a:off x="12763500" y="1344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162791</xdr:rowOff>
    </xdr:from>
    <xdr:ext cx="378565" cy="259045"/>
    <xdr:sp macro="" textlink="">
      <xdr:nvSpPr>
        <xdr:cNvPr id="660" name="テキスト ボックス 659"/>
        <xdr:cNvSpPr txBox="1"/>
      </xdr:nvSpPr>
      <xdr:spPr>
        <a:xfrm>
          <a:off x="12625017" y="13535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4" name="直線コネクタ 683"/>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5" name="公債費最小値テキスト"/>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6" name="直線コネクタ 685"/>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7" name="公債費最大値テキスト"/>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88" name="直線コネクタ 687"/>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76428</xdr:rowOff>
    </xdr:from>
    <xdr:to>
      <xdr:col>85</xdr:col>
      <xdr:colOff>127000</xdr:colOff>
      <xdr:row>96</xdr:row>
      <xdr:rowOff>86652</xdr:rowOff>
    </xdr:to>
    <xdr:cxnSp macro="">
      <xdr:nvCxnSpPr>
        <xdr:cNvPr id="689" name="直線コネクタ 688"/>
        <xdr:cNvCxnSpPr/>
      </xdr:nvCxnSpPr>
      <xdr:spPr>
        <a:xfrm flipV="1">
          <a:off x="15481300" y="16535628"/>
          <a:ext cx="838200" cy="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27067</xdr:rowOff>
    </xdr:from>
    <xdr:ext cx="534377" cy="259045"/>
    <xdr:sp macro="" textlink="">
      <xdr:nvSpPr>
        <xdr:cNvPr id="690" name="公債費平均値テキスト"/>
        <xdr:cNvSpPr txBox="1"/>
      </xdr:nvSpPr>
      <xdr:spPr>
        <a:xfrm>
          <a:off x="16370300" y="16486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1" name="フローチャート: 判断 690"/>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86652</xdr:rowOff>
    </xdr:from>
    <xdr:to>
      <xdr:col>81</xdr:col>
      <xdr:colOff>50800</xdr:colOff>
      <xdr:row>96</xdr:row>
      <xdr:rowOff>89585</xdr:rowOff>
    </xdr:to>
    <xdr:cxnSp macro="">
      <xdr:nvCxnSpPr>
        <xdr:cNvPr id="692" name="直線コネクタ 691"/>
        <xdr:cNvCxnSpPr/>
      </xdr:nvCxnSpPr>
      <xdr:spPr>
        <a:xfrm flipV="1">
          <a:off x="14592300" y="16545852"/>
          <a:ext cx="8890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3" name="フローチャート: 判断 692"/>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145648</xdr:rowOff>
    </xdr:from>
    <xdr:ext cx="534377" cy="259045"/>
    <xdr:sp macro="" textlink="">
      <xdr:nvSpPr>
        <xdr:cNvPr id="694" name="テキスト ボックス 693"/>
        <xdr:cNvSpPr txBox="1"/>
      </xdr:nvSpPr>
      <xdr:spPr>
        <a:xfrm>
          <a:off x="15214111" y="1660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89585</xdr:rowOff>
    </xdr:from>
    <xdr:to>
      <xdr:col>76</xdr:col>
      <xdr:colOff>114300</xdr:colOff>
      <xdr:row>96</xdr:row>
      <xdr:rowOff>103048</xdr:rowOff>
    </xdr:to>
    <xdr:cxnSp macro="">
      <xdr:nvCxnSpPr>
        <xdr:cNvPr id="695" name="直線コネクタ 694"/>
        <xdr:cNvCxnSpPr/>
      </xdr:nvCxnSpPr>
      <xdr:spPr>
        <a:xfrm flipV="1">
          <a:off x="13703300" y="16548785"/>
          <a:ext cx="889000" cy="1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154229</xdr:rowOff>
    </xdr:from>
    <xdr:to>
      <xdr:col>76</xdr:col>
      <xdr:colOff>165100</xdr:colOff>
      <xdr:row>95</xdr:row>
      <xdr:rowOff>84379</xdr:rowOff>
    </xdr:to>
    <xdr:sp macro="" textlink="">
      <xdr:nvSpPr>
        <xdr:cNvPr id="696" name="フローチャート: 判断 695"/>
        <xdr:cNvSpPr/>
      </xdr:nvSpPr>
      <xdr:spPr>
        <a:xfrm>
          <a:off x="14541500" y="1627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100906</xdr:rowOff>
    </xdr:from>
    <xdr:ext cx="534377" cy="259045"/>
    <xdr:sp macro="" textlink="">
      <xdr:nvSpPr>
        <xdr:cNvPr id="697" name="テキスト ボックス 696"/>
        <xdr:cNvSpPr txBox="1"/>
      </xdr:nvSpPr>
      <xdr:spPr>
        <a:xfrm>
          <a:off x="14325111" y="16045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101778</xdr:rowOff>
    </xdr:from>
    <xdr:to>
      <xdr:col>71</xdr:col>
      <xdr:colOff>177800</xdr:colOff>
      <xdr:row>96</xdr:row>
      <xdr:rowOff>103048</xdr:rowOff>
    </xdr:to>
    <xdr:cxnSp macro="">
      <xdr:nvCxnSpPr>
        <xdr:cNvPr id="698" name="直線コネクタ 697"/>
        <xdr:cNvCxnSpPr/>
      </xdr:nvCxnSpPr>
      <xdr:spPr>
        <a:xfrm>
          <a:off x="12814300" y="16560978"/>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158026</xdr:rowOff>
    </xdr:from>
    <xdr:to>
      <xdr:col>72</xdr:col>
      <xdr:colOff>38100</xdr:colOff>
      <xdr:row>95</xdr:row>
      <xdr:rowOff>88176</xdr:rowOff>
    </xdr:to>
    <xdr:sp macro="" textlink="">
      <xdr:nvSpPr>
        <xdr:cNvPr id="699" name="フローチャート: 判断 698"/>
        <xdr:cNvSpPr/>
      </xdr:nvSpPr>
      <xdr:spPr>
        <a:xfrm>
          <a:off x="136525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104703</xdr:rowOff>
    </xdr:from>
    <xdr:ext cx="534377" cy="259045"/>
    <xdr:sp macro="" textlink="">
      <xdr:nvSpPr>
        <xdr:cNvPr id="700" name="テキスト ボックス 699"/>
        <xdr:cNvSpPr txBox="1"/>
      </xdr:nvSpPr>
      <xdr:spPr>
        <a:xfrm>
          <a:off x="13436111" y="160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162280</xdr:rowOff>
    </xdr:from>
    <xdr:to>
      <xdr:col>67</xdr:col>
      <xdr:colOff>101600</xdr:colOff>
      <xdr:row>95</xdr:row>
      <xdr:rowOff>92430</xdr:rowOff>
    </xdr:to>
    <xdr:sp macro="" textlink="">
      <xdr:nvSpPr>
        <xdr:cNvPr id="701" name="フローチャート: 判断 700"/>
        <xdr:cNvSpPr/>
      </xdr:nvSpPr>
      <xdr:spPr>
        <a:xfrm>
          <a:off x="127635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108957</xdr:rowOff>
    </xdr:from>
    <xdr:ext cx="534377" cy="259045"/>
    <xdr:sp macro="" textlink="">
      <xdr:nvSpPr>
        <xdr:cNvPr id="702" name="テキスト ボックス 701"/>
        <xdr:cNvSpPr txBox="1"/>
      </xdr:nvSpPr>
      <xdr:spPr>
        <a:xfrm>
          <a:off x="12547111" y="1605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25628</xdr:rowOff>
    </xdr:from>
    <xdr:to>
      <xdr:col>85</xdr:col>
      <xdr:colOff>177800</xdr:colOff>
      <xdr:row>96</xdr:row>
      <xdr:rowOff>127228</xdr:rowOff>
    </xdr:to>
    <xdr:sp macro="" textlink="">
      <xdr:nvSpPr>
        <xdr:cNvPr id="708" name="楕円 707"/>
        <xdr:cNvSpPr/>
      </xdr:nvSpPr>
      <xdr:spPr>
        <a:xfrm>
          <a:off x="16268700" y="1648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48505</xdr:rowOff>
    </xdr:from>
    <xdr:ext cx="534377" cy="259045"/>
    <xdr:sp macro="" textlink="">
      <xdr:nvSpPr>
        <xdr:cNvPr id="709" name="公債費該当値テキスト"/>
        <xdr:cNvSpPr txBox="1"/>
      </xdr:nvSpPr>
      <xdr:spPr>
        <a:xfrm>
          <a:off x="16370300" y="1633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35852</xdr:rowOff>
    </xdr:from>
    <xdr:to>
      <xdr:col>81</xdr:col>
      <xdr:colOff>101600</xdr:colOff>
      <xdr:row>96</xdr:row>
      <xdr:rowOff>137452</xdr:rowOff>
    </xdr:to>
    <xdr:sp macro="" textlink="">
      <xdr:nvSpPr>
        <xdr:cNvPr id="710" name="楕円 709"/>
        <xdr:cNvSpPr/>
      </xdr:nvSpPr>
      <xdr:spPr>
        <a:xfrm>
          <a:off x="15430500" y="1649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153979</xdr:rowOff>
    </xdr:from>
    <xdr:ext cx="534377" cy="259045"/>
    <xdr:sp macro="" textlink="">
      <xdr:nvSpPr>
        <xdr:cNvPr id="711" name="テキスト ボックス 710"/>
        <xdr:cNvSpPr txBox="1"/>
      </xdr:nvSpPr>
      <xdr:spPr>
        <a:xfrm>
          <a:off x="15214111" y="1627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38785</xdr:rowOff>
    </xdr:from>
    <xdr:to>
      <xdr:col>76</xdr:col>
      <xdr:colOff>165100</xdr:colOff>
      <xdr:row>96</xdr:row>
      <xdr:rowOff>140385</xdr:rowOff>
    </xdr:to>
    <xdr:sp macro="" textlink="">
      <xdr:nvSpPr>
        <xdr:cNvPr id="712" name="楕円 711"/>
        <xdr:cNvSpPr/>
      </xdr:nvSpPr>
      <xdr:spPr>
        <a:xfrm>
          <a:off x="14541500" y="164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131512</xdr:rowOff>
    </xdr:from>
    <xdr:ext cx="534377" cy="259045"/>
    <xdr:sp macro="" textlink="">
      <xdr:nvSpPr>
        <xdr:cNvPr id="713" name="テキスト ボックス 712"/>
        <xdr:cNvSpPr txBox="1"/>
      </xdr:nvSpPr>
      <xdr:spPr>
        <a:xfrm>
          <a:off x="14325111" y="165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52248</xdr:rowOff>
    </xdr:from>
    <xdr:to>
      <xdr:col>72</xdr:col>
      <xdr:colOff>38100</xdr:colOff>
      <xdr:row>96</xdr:row>
      <xdr:rowOff>153848</xdr:rowOff>
    </xdr:to>
    <xdr:sp macro="" textlink="">
      <xdr:nvSpPr>
        <xdr:cNvPr id="714" name="楕円 713"/>
        <xdr:cNvSpPr/>
      </xdr:nvSpPr>
      <xdr:spPr>
        <a:xfrm>
          <a:off x="13652500" y="165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144975</xdr:rowOff>
    </xdr:from>
    <xdr:ext cx="534377" cy="259045"/>
    <xdr:sp macro="" textlink="">
      <xdr:nvSpPr>
        <xdr:cNvPr id="715" name="テキスト ボックス 714"/>
        <xdr:cNvSpPr txBox="1"/>
      </xdr:nvSpPr>
      <xdr:spPr>
        <a:xfrm>
          <a:off x="13436111" y="166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50978</xdr:rowOff>
    </xdr:from>
    <xdr:to>
      <xdr:col>67</xdr:col>
      <xdr:colOff>101600</xdr:colOff>
      <xdr:row>96</xdr:row>
      <xdr:rowOff>152578</xdr:rowOff>
    </xdr:to>
    <xdr:sp macro="" textlink="">
      <xdr:nvSpPr>
        <xdr:cNvPr id="716" name="楕円 715"/>
        <xdr:cNvSpPr/>
      </xdr:nvSpPr>
      <xdr:spPr>
        <a:xfrm>
          <a:off x="12763500" y="165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143705</xdr:rowOff>
    </xdr:from>
    <xdr:ext cx="534377" cy="259045"/>
    <xdr:sp macro="" textlink="">
      <xdr:nvSpPr>
        <xdr:cNvPr id="717" name="テキスト ボックス 716"/>
        <xdr:cNvSpPr txBox="1"/>
      </xdr:nvSpPr>
      <xdr:spPr>
        <a:xfrm>
          <a:off x="12547111" y="16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1" name="直線コネクタ 740"/>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2"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4" name="諸支出金最大値テキスト"/>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5" name="直線コネクタ 744"/>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7"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8" name="フローチャート: 判断 747"/>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0" name="フローチャート: 判断 749"/>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1" name="テキスト ボックス 750"/>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xdr:rowOff>
    </xdr:from>
    <xdr:to>
      <xdr:col>107</xdr:col>
      <xdr:colOff>101600</xdr:colOff>
      <xdr:row>38</xdr:row>
      <xdr:rowOff>108966</xdr:rowOff>
    </xdr:to>
    <xdr:sp macro="" textlink="">
      <xdr:nvSpPr>
        <xdr:cNvPr id="753" name="フローチャート: 判断 752"/>
        <xdr:cNvSpPr/>
      </xdr:nvSpPr>
      <xdr:spPr>
        <a:xfrm>
          <a:off x="20383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125493</xdr:rowOff>
    </xdr:from>
    <xdr:ext cx="378565" cy="259045"/>
    <xdr:sp macro="" textlink="">
      <xdr:nvSpPr>
        <xdr:cNvPr id="754" name="テキスト ボックス 753"/>
        <xdr:cNvSpPr txBox="1"/>
      </xdr:nvSpPr>
      <xdr:spPr>
        <a:xfrm>
          <a:off x="20245017" y="6297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51562</xdr:rowOff>
    </xdr:from>
    <xdr:to>
      <xdr:col>102</xdr:col>
      <xdr:colOff>165100</xdr:colOff>
      <xdr:row>38</xdr:row>
      <xdr:rowOff>153162</xdr:rowOff>
    </xdr:to>
    <xdr:sp macro="" textlink="">
      <xdr:nvSpPr>
        <xdr:cNvPr id="756" name="フローチャート: 判断 755"/>
        <xdr:cNvSpPr/>
      </xdr:nvSpPr>
      <xdr:spPr>
        <a:xfrm>
          <a:off x="19494500" y="656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169689</xdr:rowOff>
    </xdr:from>
    <xdr:ext cx="378565" cy="259045"/>
    <xdr:sp macro="" textlink="">
      <xdr:nvSpPr>
        <xdr:cNvPr id="757" name="テキスト ボックス 756"/>
        <xdr:cNvSpPr txBox="1"/>
      </xdr:nvSpPr>
      <xdr:spPr>
        <a:xfrm>
          <a:off x="19356017" y="634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89662</xdr:rowOff>
    </xdr:from>
    <xdr:to>
      <xdr:col>98</xdr:col>
      <xdr:colOff>38100</xdr:colOff>
      <xdr:row>39</xdr:row>
      <xdr:rowOff>19812</xdr:rowOff>
    </xdr:to>
    <xdr:sp macro="" textlink="">
      <xdr:nvSpPr>
        <xdr:cNvPr id="758" name="フローチャート: 判断 757"/>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36339</xdr:rowOff>
    </xdr:from>
    <xdr:ext cx="313932" cy="259045"/>
    <xdr:sp macro="" textlink="">
      <xdr:nvSpPr>
        <xdr:cNvPr id="759" name="テキスト ボックス 758"/>
        <xdr:cNvSpPr txBox="1"/>
      </xdr:nvSpPr>
      <xdr:spPr>
        <a:xfrm>
          <a:off x="18499333" y="6379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6"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総務費、議会費、農林水産費及び教育費に係る住民一人当たりのコストが類似団体平均値と比較してかなり高い水準で推移している。特に民生費は、前年度以前より続いて類似団体内順位が１位となっているが、本市が子ども・子育て支援を重点施策に据え、重点的に取り組んできたことなどによるもので、増加抑制に努める必要があるものの、今後も子育て環境の充実化を図る取組みなどにより同水準で推移することが見込まれるため、他の経費について見直しを図るなど、負担の増大に備える必要がある。また、特に</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年度以降が高くなっているのは、新型コロナ感染症に係る子育て世帯や住民税非課税世帯への特別給付金が要因である。</a:t>
          </a:r>
        </a:p>
        <a:p>
          <a:r>
            <a:rPr kumimoji="1" lang="ja-JP" altLang="en-US" sz="1300">
              <a:latin typeface="ＭＳ Ｐゴシック" panose="020B0600070205080204" pitchFamily="50" charset="-128"/>
              <a:ea typeface="ＭＳ Ｐゴシック" panose="020B0600070205080204" pitchFamily="50" charset="-128"/>
            </a:rPr>
            <a:t>　昨年度に比べて増加した農林水産業費と教育費については、それぞれ辺野古漁港多目的広場整備事業（農林水産業費）、博物館整備事業（教育費）によるものである。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実質収支額及び実質単年度収支の標準財政規模比は、前年度と比べてそれぞれ、</a:t>
          </a:r>
          <a:r>
            <a:rPr kumimoji="1" lang="en-US" altLang="ja-JP" sz="1400">
              <a:latin typeface="ＭＳ ゴシック" pitchFamily="49" charset="-128"/>
              <a:ea typeface="ＭＳ ゴシック" pitchFamily="49" charset="-128"/>
            </a:rPr>
            <a:t>1.76</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8.23</a:t>
          </a:r>
          <a:r>
            <a:rPr kumimoji="1" lang="ja-JP" altLang="en-US" sz="1400">
              <a:latin typeface="ＭＳ ゴシック" pitchFamily="49" charset="-128"/>
              <a:ea typeface="ＭＳ ゴシック" pitchFamily="49" charset="-128"/>
            </a:rPr>
            <a:t>％減少した。普通交付税及び臨時財政対策債発行可能額の減により標準財政規模が前年度比</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％減となっており、実質収支も減少（</a:t>
          </a:r>
          <a:r>
            <a:rPr kumimoji="1" lang="en-US" altLang="ja-JP" sz="1400">
              <a:latin typeface="ＭＳ ゴシック" pitchFamily="49" charset="-128"/>
              <a:ea typeface="ＭＳ ゴシック" pitchFamily="49" charset="-128"/>
            </a:rPr>
            <a:t>-352,342</a:t>
          </a:r>
          <a:r>
            <a:rPr kumimoji="1" lang="ja-JP" altLang="en-US" sz="1400">
              <a:latin typeface="ＭＳ ゴシック" pitchFamily="49" charset="-128"/>
              <a:ea typeface="ＭＳ ゴシック" pitchFamily="49" charset="-128"/>
            </a:rPr>
            <a:t>千円）となった。その要因としては、令和３年度において、住民税非課税世帯等に対する臨時特別給付金事業が歳出に対して歳入超過（</a:t>
          </a:r>
          <a:r>
            <a:rPr kumimoji="1" lang="en-US" altLang="ja-JP" sz="1400">
              <a:latin typeface="ＭＳ ゴシック" pitchFamily="49" charset="-128"/>
              <a:ea typeface="ＭＳ ゴシック" pitchFamily="49" charset="-128"/>
            </a:rPr>
            <a:t>331,336</a:t>
          </a:r>
          <a:r>
            <a:rPr kumimoji="1" lang="ja-JP" altLang="en-US" sz="1400">
              <a:latin typeface="ＭＳ ゴシック" pitchFamily="49" charset="-128"/>
              <a:ea typeface="ＭＳ ゴシック" pitchFamily="49" charset="-128"/>
            </a:rPr>
            <a:t>千円）となっており、実質収支が増加したことで、令和４年度の減少に影響していると考えられる。</a:t>
          </a:r>
        </a:p>
        <a:p>
          <a:r>
            <a:rPr kumimoji="1" lang="ja-JP" altLang="en-US" sz="1400">
              <a:latin typeface="ＭＳ ゴシック" pitchFamily="49" charset="-128"/>
              <a:ea typeface="ＭＳ ゴシック" pitchFamily="49" charset="-128"/>
            </a:rPr>
            <a:t>　財政調整基金については、積立額が取崩額を上回ったことにより、現在高は前年度に比べ</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％増加したが、標準財政規模比でも</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％増となった。今後も市税徴収率向上を中心とする歳入確保に取り組む。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黒字額については、水道事業会計及び一般会計が大部分を占めている。一方国民健康保険事業においては、継続して赤字となっている。これは医療費の増加により厳しい財政状況が続いているためであるが、今後は、医療費の適正化と収納率向上に向けた取り組みの強化、税率改正等により、赤字額の縮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82</v>
      </c>
      <c r="C2" s="182"/>
      <c r="D2" s="183"/>
    </row>
    <row r="3" spans="1:119" ht="18.75" customHeight="1" thickBot="1" x14ac:dyDescent="0.2">
      <c r="A3" s="181"/>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48871056</v>
      </c>
      <c r="BO4" s="371"/>
      <c r="BP4" s="371"/>
      <c r="BQ4" s="371"/>
      <c r="BR4" s="371"/>
      <c r="BS4" s="371"/>
      <c r="BT4" s="371"/>
      <c r="BU4" s="372"/>
      <c r="BV4" s="370">
        <v>46691761</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9</v>
      </c>
      <c r="CU4" s="377"/>
      <c r="CV4" s="377"/>
      <c r="CW4" s="377"/>
      <c r="CX4" s="377"/>
      <c r="CY4" s="377"/>
      <c r="CZ4" s="377"/>
      <c r="DA4" s="378"/>
      <c r="DB4" s="376">
        <v>10.7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46989602</v>
      </c>
      <c r="BO5" s="408"/>
      <c r="BP5" s="408"/>
      <c r="BQ5" s="408"/>
      <c r="BR5" s="408"/>
      <c r="BS5" s="408"/>
      <c r="BT5" s="408"/>
      <c r="BU5" s="409"/>
      <c r="BV5" s="407">
        <v>44395013</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94.2</v>
      </c>
      <c r="CU5" s="405"/>
      <c r="CV5" s="405"/>
      <c r="CW5" s="405"/>
      <c r="CX5" s="405"/>
      <c r="CY5" s="405"/>
      <c r="CZ5" s="405"/>
      <c r="DA5" s="406"/>
      <c r="DB5" s="404">
        <v>88.7</v>
      </c>
      <c r="DC5" s="405"/>
      <c r="DD5" s="405"/>
      <c r="DE5" s="405"/>
      <c r="DF5" s="405"/>
      <c r="DG5" s="405"/>
      <c r="DH5" s="405"/>
      <c r="DI5" s="406"/>
    </row>
    <row r="6" spans="1:119" ht="18.75" customHeight="1" x14ac:dyDescent="0.15">
      <c r="A6" s="181"/>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1881454</v>
      </c>
      <c r="BO6" s="408"/>
      <c r="BP6" s="408"/>
      <c r="BQ6" s="408"/>
      <c r="BR6" s="408"/>
      <c r="BS6" s="408"/>
      <c r="BT6" s="408"/>
      <c r="BU6" s="409"/>
      <c r="BV6" s="407">
        <v>2296748</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95.5</v>
      </c>
      <c r="CU6" s="445"/>
      <c r="CV6" s="445"/>
      <c r="CW6" s="445"/>
      <c r="CX6" s="445"/>
      <c r="CY6" s="445"/>
      <c r="CZ6" s="445"/>
      <c r="DA6" s="446"/>
      <c r="DB6" s="444">
        <v>92.8</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279976</v>
      </c>
      <c r="BO7" s="408"/>
      <c r="BP7" s="408"/>
      <c r="BQ7" s="408"/>
      <c r="BR7" s="408"/>
      <c r="BS7" s="408"/>
      <c r="BT7" s="408"/>
      <c r="BU7" s="409"/>
      <c r="BV7" s="407">
        <v>342928</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17844757</v>
      </c>
      <c r="CU7" s="408"/>
      <c r="CV7" s="408"/>
      <c r="CW7" s="408"/>
      <c r="CX7" s="408"/>
      <c r="CY7" s="408"/>
      <c r="CZ7" s="408"/>
      <c r="DA7" s="409"/>
      <c r="DB7" s="407">
        <v>18208695</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1601478</v>
      </c>
      <c r="BO8" s="408"/>
      <c r="BP8" s="408"/>
      <c r="BQ8" s="408"/>
      <c r="BR8" s="408"/>
      <c r="BS8" s="408"/>
      <c r="BT8" s="408"/>
      <c r="BU8" s="409"/>
      <c r="BV8" s="407">
        <v>1953820</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0.45</v>
      </c>
      <c r="CU8" s="448"/>
      <c r="CV8" s="448"/>
      <c r="CW8" s="448"/>
      <c r="CX8" s="448"/>
      <c r="CY8" s="448"/>
      <c r="CZ8" s="448"/>
      <c r="DA8" s="449"/>
      <c r="DB8" s="447">
        <v>0.45</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63554</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103</v>
      </c>
      <c r="AV9" s="440"/>
      <c r="AW9" s="440"/>
      <c r="AX9" s="440"/>
      <c r="AY9" s="441" t="s">
        <v>118</v>
      </c>
      <c r="AZ9" s="442"/>
      <c r="BA9" s="442"/>
      <c r="BB9" s="442"/>
      <c r="BC9" s="442"/>
      <c r="BD9" s="442"/>
      <c r="BE9" s="442"/>
      <c r="BF9" s="442"/>
      <c r="BG9" s="442"/>
      <c r="BH9" s="442"/>
      <c r="BI9" s="442"/>
      <c r="BJ9" s="442"/>
      <c r="BK9" s="442"/>
      <c r="BL9" s="442"/>
      <c r="BM9" s="443"/>
      <c r="BN9" s="407">
        <v>-352342</v>
      </c>
      <c r="BO9" s="408"/>
      <c r="BP9" s="408"/>
      <c r="BQ9" s="408"/>
      <c r="BR9" s="408"/>
      <c r="BS9" s="408"/>
      <c r="BT9" s="408"/>
      <c r="BU9" s="409"/>
      <c r="BV9" s="407">
        <v>778781</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8.1999999999999993</v>
      </c>
      <c r="CU9" s="405"/>
      <c r="CV9" s="405"/>
      <c r="CW9" s="405"/>
      <c r="CX9" s="405"/>
      <c r="CY9" s="405"/>
      <c r="CZ9" s="405"/>
      <c r="DA9" s="406"/>
      <c r="DB9" s="404">
        <v>8.3000000000000007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61674</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1809736</v>
      </c>
      <c r="BO10" s="408"/>
      <c r="BP10" s="408"/>
      <c r="BQ10" s="408"/>
      <c r="BR10" s="408"/>
      <c r="BS10" s="408"/>
      <c r="BT10" s="408"/>
      <c r="BU10" s="409"/>
      <c r="BV10" s="407">
        <v>1426411</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103</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130</v>
      </c>
      <c r="DC11" s="448"/>
      <c r="DD11" s="448"/>
      <c r="DE11" s="448"/>
      <c r="DF11" s="448"/>
      <c r="DG11" s="448"/>
      <c r="DH11" s="448"/>
      <c r="DI11" s="449"/>
    </row>
    <row r="12" spans="1:119" ht="18.75" customHeight="1" x14ac:dyDescent="0.15">
      <c r="A12" s="181"/>
      <c r="B12" s="467" t="s">
        <v>131</v>
      </c>
      <c r="C12" s="468"/>
      <c r="D12" s="468"/>
      <c r="E12" s="468"/>
      <c r="F12" s="468"/>
      <c r="G12" s="468"/>
      <c r="H12" s="468"/>
      <c r="I12" s="468"/>
      <c r="J12" s="468"/>
      <c r="K12" s="469"/>
      <c r="L12" s="476" t="s">
        <v>132</v>
      </c>
      <c r="M12" s="477"/>
      <c r="N12" s="477"/>
      <c r="O12" s="477"/>
      <c r="P12" s="477"/>
      <c r="Q12" s="478"/>
      <c r="R12" s="479">
        <v>64290</v>
      </c>
      <c r="S12" s="480"/>
      <c r="T12" s="480"/>
      <c r="U12" s="480"/>
      <c r="V12" s="481"/>
      <c r="W12" s="482" t="s">
        <v>1</v>
      </c>
      <c r="X12" s="440"/>
      <c r="Y12" s="440"/>
      <c r="Z12" s="440"/>
      <c r="AA12" s="440"/>
      <c r="AB12" s="483"/>
      <c r="AC12" s="484" t="s">
        <v>133</v>
      </c>
      <c r="AD12" s="485"/>
      <c r="AE12" s="485"/>
      <c r="AF12" s="485"/>
      <c r="AG12" s="486"/>
      <c r="AH12" s="484" t="s">
        <v>134</v>
      </c>
      <c r="AI12" s="485"/>
      <c r="AJ12" s="485"/>
      <c r="AK12" s="485"/>
      <c r="AL12" s="487"/>
      <c r="AM12" s="436" t="s">
        <v>135</v>
      </c>
      <c r="AN12" s="437"/>
      <c r="AO12" s="437"/>
      <c r="AP12" s="437"/>
      <c r="AQ12" s="437"/>
      <c r="AR12" s="437"/>
      <c r="AS12" s="437"/>
      <c r="AT12" s="438"/>
      <c r="AU12" s="439" t="s">
        <v>103</v>
      </c>
      <c r="AV12" s="440"/>
      <c r="AW12" s="440"/>
      <c r="AX12" s="440"/>
      <c r="AY12" s="441" t="s">
        <v>136</v>
      </c>
      <c r="AZ12" s="442"/>
      <c r="BA12" s="442"/>
      <c r="BB12" s="442"/>
      <c r="BC12" s="442"/>
      <c r="BD12" s="442"/>
      <c r="BE12" s="442"/>
      <c r="BF12" s="442"/>
      <c r="BG12" s="442"/>
      <c r="BH12" s="442"/>
      <c r="BI12" s="442"/>
      <c r="BJ12" s="442"/>
      <c r="BK12" s="442"/>
      <c r="BL12" s="442"/>
      <c r="BM12" s="443"/>
      <c r="BN12" s="407">
        <v>1702016</v>
      </c>
      <c r="BO12" s="408"/>
      <c r="BP12" s="408"/>
      <c r="BQ12" s="408"/>
      <c r="BR12" s="408"/>
      <c r="BS12" s="408"/>
      <c r="BT12" s="408"/>
      <c r="BU12" s="409"/>
      <c r="BV12" s="407">
        <v>956671</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138</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63612</v>
      </c>
      <c r="S13" s="492"/>
      <c r="T13" s="492"/>
      <c r="U13" s="492"/>
      <c r="V13" s="493"/>
      <c r="W13" s="423" t="s">
        <v>140</v>
      </c>
      <c r="X13" s="424"/>
      <c r="Y13" s="424"/>
      <c r="Z13" s="424"/>
      <c r="AA13" s="424"/>
      <c r="AB13" s="414"/>
      <c r="AC13" s="458">
        <v>1443</v>
      </c>
      <c r="AD13" s="459"/>
      <c r="AE13" s="459"/>
      <c r="AF13" s="459"/>
      <c r="AG13" s="501"/>
      <c r="AH13" s="458">
        <v>1622</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-244622</v>
      </c>
      <c r="BO13" s="408"/>
      <c r="BP13" s="408"/>
      <c r="BQ13" s="408"/>
      <c r="BR13" s="408"/>
      <c r="BS13" s="408"/>
      <c r="BT13" s="408"/>
      <c r="BU13" s="409"/>
      <c r="BV13" s="407">
        <v>1248521</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6.1</v>
      </c>
      <c r="CU13" s="405"/>
      <c r="CV13" s="405"/>
      <c r="CW13" s="405"/>
      <c r="CX13" s="405"/>
      <c r="CY13" s="405"/>
      <c r="CZ13" s="405"/>
      <c r="DA13" s="406"/>
      <c r="DB13" s="404">
        <v>5.7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64036</v>
      </c>
      <c r="S14" s="492"/>
      <c r="T14" s="492"/>
      <c r="U14" s="492"/>
      <c r="V14" s="493"/>
      <c r="W14" s="397"/>
      <c r="X14" s="398"/>
      <c r="Y14" s="398"/>
      <c r="Z14" s="398"/>
      <c r="AA14" s="398"/>
      <c r="AB14" s="387"/>
      <c r="AC14" s="494">
        <v>6</v>
      </c>
      <c r="AD14" s="495"/>
      <c r="AE14" s="495"/>
      <c r="AF14" s="495"/>
      <c r="AG14" s="496"/>
      <c r="AH14" s="494">
        <v>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17.8</v>
      </c>
      <c r="CU14" s="506"/>
      <c r="CV14" s="506"/>
      <c r="CW14" s="506"/>
      <c r="CX14" s="506"/>
      <c r="CY14" s="506"/>
      <c r="CZ14" s="506"/>
      <c r="DA14" s="507"/>
      <c r="DB14" s="505">
        <v>21.7</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139</v>
      </c>
      <c r="N15" s="499"/>
      <c r="O15" s="499"/>
      <c r="P15" s="499"/>
      <c r="Q15" s="500"/>
      <c r="R15" s="491">
        <v>63441</v>
      </c>
      <c r="S15" s="492"/>
      <c r="T15" s="492"/>
      <c r="U15" s="492"/>
      <c r="V15" s="493"/>
      <c r="W15" s="423" t="s">
        <v>147</v>
      </c>
      <c r="X15" s="424"/>
      <c r="Y15" s="424"/>
      <c r="Z15" s="424"/>
      <c r="AA15" s="424"/>
      <c r="AB15" s="414"/>
      <c r="AC15" s="458">
        <v>3506</v>
      </c>
      <c r="AD15" s="459"/>
      <c r="AE15" s="459"/>
      <c r="AF15" s="459"/>
      <c r="AG15" s="501"/>
      <c r="AH15" s="458">
        <v>3422</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7015670</v>
      </c>
      <c r="BO15" s="371"/>
      <c r="BP15" s="371"/>
      <c r="BQ15" s="371"/>
      <c r="BR15" s="371"/>
      <c r="BS15" s="371"/>
      <c r="BT15" s="371"/>
      <c r="BU15" s="372"/>
      <c r="BV15" s="370">
        <v>6631720</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14.5</v>
      </c>
      <c r="AD16" s="495"/>
      <c r="AE16" s="495"/>
      <c r="AF16" s="495"/>
      <c r="AG16" s="496"/>
      <c r="AH16" s="494">
        <v>14.7</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15738372</v>
      </c>
      <c r="BO16" s="408"/>
      <c r="BP16" s="408"/>
      <c r="BQ16" s="408"/>
      <c r="BR16" s="408"/>
      <c r="BS16" s="408"/>
      <c r="BT16" s="408"/>
      <c r="BU16" s="409"/>
      <c r="BV16" s="407">
        <v>15549855</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19168</v>
      </c>
      <c r="AD17" s="459"/>
      <c r="AE17" s="459"/>
      <c r="AF17" s="459"/>
      <c r="AG17" s="501"/>
      <c r="AH17" s="458">
        <v>18263</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8868439</v>
      </c>
      <c r="BO17" s="408"/>
      <c r="BP17" s="408"/>
      <c r="BQ17" s="408"/>
      <c r="BR17" s="408"/>
      <c r="BS17" s="408"/>
      <c r="BT17" s="408"/>
      <c r="BU17" s="409"/>
      <c r="BV17" s="407">
        <v>8381104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210.94</v>
      </c>
      <c r="M18" s="531"/>
      <c r="N18" s="531"/>
      <c r="O18" s="531"/>
      <c r="P18" s="531"/>
      <c r="Q18" s="531"/>
      <c r="R18" s="532"/>
      <c r="S18" s="532"/>
      <c r="T18" s="532"/>
      <c r="U18" s="532"/>
      <c r="V18" s="533"/>
      <c r="W18" s="425"/>
      <c r="X18" s="426"/>
      <c r="Y18" s="426"/>
      <c r="Z18" s="426"/>
      <c r="AA18" s="426"/>
      <c r="AB18" s="417"/>
      <c r="AC18" s="534">
        <v>79.5</v>
      </c>
      <c r="AD18" s="535"/>
      <c r="AE18" s="535"/>
      <c r="AF18" s="535"/>
      <c r="AG18" s="536"/>
      <c r="AH18" s="534">
        <v>78.400000000000006</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18646525</v>
      </c>
      <c r="BO18" s="408"/>
      <c r="BP18" s="408"/>
      <c r="BQ18" s="408"/>
      <c r="BR18" s="408"/>
      <c r="BS18" s="408"/>
      <c r="BT18" s="408"/>
      <c r="BU18" s="409"/>
      <c r="BV18" s="407">
        <v>18079817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301</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27697514</v>
      </c>
      <c r="BO19" s="408"/>
      <c r="BP19" s="408"/>
      <c r="BQ19" s="408"/>
      <c r="BR19" s="408"/>
      <c r="BS19" s="408"/>
      <c r="BT19" s="408"/>
      <c r="BU19" s="409"/>
      <c r="BV19" s="407">
        <v>26384022</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28453</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28307198</v>
      </c>
      <c r="BO22" s="371"/>
      <c r="BP22" s="371"/>
      <c r="BQ22" s="371"/>
      <c r="BR22" s="371"/>
      <c r="BS22" s="371"/>
      <c r="BT22" s="371"/>
      <c r="BU22" s="372"/>
      <c r="BV22" s="370">
        <v>28985599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24690152</v>
      </c>
      <c r="BO23" s="408"/>
      <c r="BP23" s="408"/>
      <c r="BQ23" s="408"/>
      <c r="BR23" s="408"/>
      <c r="BS23" s="408"/>
      <c r="BT23" s="408"/>
      <c r="BU23" s="409"/>
      <c r="BV23" s="407">
        <v>25473072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8690</v>
      </c>
      <c r="R24" s="459"/>
      <c r="S24" s="459"/>
      <c r="T24" s="459"/>
      <c r="U24" s="459"/>
      <c r="V24" s="501"/>
      <c r="W24" s="553"/>
      <c r="X24" s="554"/>
      <c r="Y24" s="555"/>
      <c r="Z24" s="457" t="s">
        <v>172</v>
      </c>
      <c r="AA24" s="437"/>
      <c r="AB24" s="437"/>
      <c r="AC24" s="437"/>
      <c r="AD24" s="437"/>
      <c r="AE24" s="437"/>
      <c r="AF24" s="437"/>
      <c r="AG24" s="438"/>
      <c r="AH24" s="458">
        <v>548</v>
      </c>
      <c r="AI24" s="459"/>
      <c r="AJ24" s="459"/>
      <c r="AK24" s="459"/>
      <c r="AL24" s="501"/>
      <c r="AM24" s="458">
        <v>1576048</v>
      </c>
      <c r="AN24" s="459"/>
      <c r="AO24" s="459"/>
      <c r="AP24" s="459"/>
      <c r="AQ24" s="459"/>
      <c r="AR24" s="501"/>
      <c r="AS24" s="458">
        <v>2876</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18978992</v>
      </c>
      <c r="BO24" s="408"/>
      <c r="BP24" s="408"/>
      <c r="BQ24" s="408"/>
      <c r="BR24" s="408"/>
      <c r="BS24" s="408"/>
      <c r="BT24" s="408"/>
      <c r="BU24" s="409"/>
      <c r="BV24" s="407">
        <v>19059021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2</v>
      </c>
      <c r="M25" s="459"/>
      <c r="N25" s="459"/>
      <c r="O25" s="459"/>
      <c r="P25" s="501"/>
      <c r="Q25" s="458">
        <v>7060</v>
      </c>
      <c r="R25" s="459"/>
      <c r="S25" s="459"/>
      <c r="T25" s="459"/>
      <c r="U25" s="459"/>
      <c r="V25" s="501"/>
      <c r="W25" s="553"/>
      <c r="X25" s="554"/>
      <c r="Y25" s="555"/>
      <c r="Z25" s="457" t="s">
        <v>175</v>
      </c>
      <c r="AA25" s="437"/>
      <c r="AB25" s="437"/>
      <c r="AC25" s="437"/>
      <c r="AD25" s="437"/>
      <c r="AE25" s="437"/>
      <c r="AF25" s="437"/>
      <c r="AG25" s="438"/>
      <c r="AH25" s="458">
        <v>76</v>
      </c>
      <c r="AI25" s="459"/>
      <c r="AJ25" s="459"/>
      <c r="AK25" s="459"/>
      <c r="AL25" s="501"/>
      <c r="AM25" s="458">
        <v>212648</v>
      </c>
      <c r="AN25" s="459"/>
      <c r="AO25" s="459"/>
      <c r="AP25" s="459"/>
      <c r="AQ25" s="459"/>
      <c r="AR25" s="501"/>
      <c r="AS25" s="458">
        <v>2798</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v>10600121</v>
      </c>
      <c r="BO25" s="371"/>
      <c r="BP25" s="371"/>
      <c r="BQ25" s="371"/>
      <c r="BR25" s="371"/>
      <c r="BS25" s="371"/>
      <c r="BT25" s="371"/>
      <c r="BU25" s="372"/>
      <c r="BV25" s="370">
        <v>935910</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6480</v>
      </c>
      <c r="R26" s="459"/>
      <c r="S26" s="459"/>
      <c r="T26" s="459"/>
      <c r="U26" s="459"/>
      <c r="V26" s="501"/>
      <c r="W26" s="553"/>
      <c r="X26" s="554"/>
      <c r="Y26" s="555"/>
      <c r="Z26" s="457" t="s">
        <v>178</v>
      </c>
      <c r="AA26" s="559"/>
      <c r="AB26" s="559"/>
      <c r="AC26" s="559"/>
      <c r="AD26" s="559"/>
      <c r="AE26" s="559"/>
      <c r="AF26" s="559"/>
      <c r="AG26" s="560"/>
      <c r="AH26" s="458">
        <v>12</v>
      </c>
      <c r="AI26" s="459"/>
      <c r="AJ26" s="459"/>
      <c r="AK26" s="459"/>
      <c r="AL26" s="501"/>
      <c r="AM26" s="458">
        <v>35280</v>
      </c>
      <c r="AN26" s="459"/>
      <c r="AO26" s="459"/>
      <c r="AP26" s="459"/>
      <c r="AQ26" s="459"/>
      <c r="AR26" s="501"/>
      <c r="AS26" s="458">
        <v>2940</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138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180</v>
      </c>
      <c r="F27" s="437"/>
      <c r="G27" s="437"/>
      <c r="H27" s="437"/>
      <c r="I27" s="437"/>
      <c r="J27" s="437"/>
      <c r="K27" s="438"/>
      <c r="L27" s="458">
        <v>1</v>
      </c>
      <c r="M27" s="459"/>
      <c r="N27" s="459"/>
      <c r="O27" s="459"/>
      <c r="P27" s="501"/>
      <c r="Q27" s="458">
        <v>4840</v>
      </c>
      <c r="R27" s="459"/>
      <c r="S27" s="459"/>
      <c r="T27" s="459"/>
      <c r="U27" s="459"/>
      <c r="V27" s="501"/>
      <c r="W27" s="553"/>
      <c r="X27" s="554"/>
      <c r="Y27" s="555"/>
      <c r="Z27" s="457" t="s">
        <v>181</v>
      </c>
      <c r="AA27" s="437"/>
      <c r="AB27" s="437"/>
      <c r="AC27" s="437"/>
      <c r="AD27" s="437"/>
      <c r="AE27" s="437"/>
      <c r="AF27" s="437"/>
      <c r="AG27" s="438"/>
      <c r="AH27" s="458">
        <v>20</v>
      </c>
      <c r="AI27" s="459"/>
      <c r="AJ27" s="459"/>
      <c r="AK27" s="459"/>
      <c r="AL27" s="501"/>
      <c r="AM27" s="458">
        <v>63510</v>
      </c>
      <c r="AN27" s="459"/>
      <c r="AO27" s="459"/>
      <c r="AP27" s="459"/>
      <c r="AQ27" s="459"/>
      <c r="AR27" s="501"/>
      <c r="AS27" s="458">
        <v>3176</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v>190000</v>
      </c>
      <c r="BO27" s="527"/>
      <c r="BP27" s="527"/>
      <c r="BQ27" s="527"/>
      <c r="BR27" s="527"/>
      <c r="BS27" s="527"/>
      <c r="BT27" s="527"/>
      <c r="BU27" s="528"/>
      <c r="BV27" s="526">
        <v>190000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183</v>
      </c>
      <c r="F28" s="437"/>
      <c r="G28" s="437"/>
      <c r="H28" s="437"/>
      <c r="I28" s="437"/>
      <c r="J28" s="437"/>
      <c r="K28" s="438"/>
      <c r="L28" s="458">
        <v>1</v>
      </c>
      <c r="M28" s="459"/>
      <c r="N28" s="459"/>
      <c r="O28" s="459"/>
      <c r="P28" s="501"/>
      <c r="Q28" s="458">
        <v>4260</v>
      </c>
      <c r="R28" s="459"/>
      <c r="S28" s="459"/>
      <c r="T28" s="459"/>
      <c r="U28" s="459"/>
      <c r="V28" s="501"/>
      <c r="W28" s="553"/>
      <c r="X28" s="554"/>
      <c r="Y28" s="555"/>
      <c r="Z28" s="457" t="s">
        <v>184</v>
      </c>
      <c r="AA28" s="437"/>
      <c r="AB28" s="437"/>
      <c r="AC28" s="437"/>
      <c r="AD28" s="437"/>
      <c r="AE28" s="437"/>
      <c r="AF28" s="437"/>
      <c r="AG28" s="438"/>
      <c r="AH28" s="458" t="s">
        <v>130</v>
      </c>
      <c r="AI28" s="459"/>
      <c r="AJ28" s="459"/>
      <c r="AK28" s="459"/>
      <c r="AL28" s="501"/>
      <c r="AM28" s="458" t="s">
        <v>130</v>
      </c>
      <c r="AN28" s="459"/>
      <c r="AO28" s="459"/>
      <c r="AP28" s="459"/>
      <c r="AQ28" s="459"/>
      <c r="AR28" s="501"/>
      <c r="AS28" s="458" t="s">
        <v>130</v>
      </c>
      <c r="AT28" s="459"/>
      <c r="AU28" s="459"/>
      <c r="AV28" s="459"/>
      <c r="AW28" s="459"/>
      <c r="AX28" s="460"/>
      <c r="AY28" s="561" t="s">
        <v>185</v>
      </c>
      <c r="AZ28" s="562"/>
      <c r="BA28" s="562"/>
      <c r="BB28" s="563"/>
      <c r="BC28" s="367" t="s">
        <v>49</v>
      </c>
      <c r="BD28" s="368"/>
      <c r="BE28" s="368"/>
      <c r="BF28" s="368"/>
      <c r="BG28" s="368"/>
      <c r="BH28" s="368"/>
      <c r="BI28" s="368"/>
      <c r="BJ28" s="368"/>
      <c r="BK28" s="368"/>
      <c r="BL28" s="368"/>
      <c r="BM28" s="369"/>
      <c r="BN28" s="370">
        <v>4029750</v>
      </c>
      <c r="BO28" s="371"/>
      <c r="BP28" s="371"/>
      <c r="BQ28" s="371"/>
      <c r="BR28" s="371"/>
      <c r="BS28" s="371"/>
      <c r="BT28" s="371"/>
      <c r="BU28" s="372"/>
      <c r="BV28" s="370">
        <v>3922030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186</v>
      </c>
      <c r="F29" s="437"/>
      <c r="G29" s="437"/>
      <c r="H29" s="437"/>
      <c r="I29" s="437"/>
      <c r="J29" s="437"/>
      <c r="K29" s="438"/>
      <c r="L29" s="458">
        <v>24</v>
      </c>
      <c r="M29" s="459"/>
      <c r="N29" s="459"/>
      <c r="O29" s="459"/>
      <c r="P29" s="501"/>
      <c r="Q29" s="458">
        <v>4000</v>
      </c>
      <c r="R29" s="459"/>
      <c r="S29" s="459"/>
      <c r="T29" s="459"/>
      <c r="U29" s="459"/>
      <c r="V29" s="501"/>
      <c r="W29" s="556"/>
      <c r="X29" s="557"/>
      <c r="Y29" s="558"/>
      <c r="Z29" s="457" t="s">
        <v>187</v>
      </c>
      <c r="AA29" s="437"/>
      <c r="AB29" s="437"/>
      <c r="AC29" s="437"/>
      <c r="AD29" s="437"/>
      <c r="AE29" s="437"/>
      <c r="AF29" s="437"/>
      <c r="AG29" s="438"/>
      <c r="AH29" s="458">
        <v>568</v>
      </c>
      <c r="AI29" s="459"/>
      <c r="AJ29" s="459"/>
      <c r="AK29" s="459"/>
      <c r="AL29" s="501"/>
      <c r="AM29" s="458">
        <v>1639558</v>
      </c>
      <c r="AN29" s="459"/>
      <c r="AO29" s="459"/>
      <c r="AP29" s="459"/>
      <c r="AQ29" s="459"/>
      <c r="AR29" s="501"/>
      <c r="AS29" s="458">
        <v>2887</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790501</v>
      </c>
      <c r="BO29" s="408"/>
      <c r="BP29" s="408"/>
      <c r="BQ29" s="408"/>
      <c r="BR29" s="408"/>
      <c r="BS29" s="408"/>
      <c r="BT29" s="408"/>
      <c r="BU29" s="409"/>
      <c r="BV29" s="407">
        <v>790365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94.6</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7292162</v>
      </c>
      <c r="BO30" s="527"/>
      <c r="BP30" s="527"/>
      <c r="BQ30" s="527"/>
      <c r="BR30" s="527"/>
      <c r="BS30" s="527"/>
      <c r="BT30" s="527"/>
      <c r="BU30" s="528"/>
      <c r="BV30" s="526">
        <v>6718450</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196</v>
      </c>
      <c r="V33" s="431"/>
      <c r="W33" s="396" t="s">
        <v>197</v>
      </c>
      <c r="X33" s="396"/>
      <c r="Y33" s="396"/>
      <c r="Z33" s="396"/>
      <c r="AA33" s="396"/>
      <c r="AB33" s="396"/>
      <c r="AC33" s="396"/>
      <c r="AD33" s="396"/>
      <c r="AE33" s="396"/>
      <c r="AF33" s="396"/>
      <c r="AG33" s="396"/>
      <c r="AH33" s="396"/>
      <c r="AI33" s="396"/>
      <c r="AJ33" s="396"/>
      <c r="AK33" s="396"/>
      <c r="AL33" s="206"/>
      <c r="AM33" s="431" t="s">
        <v>198</v>
      </c>
      <c r="AN33" s="431"/>
      <c r="AO33" s="396" t="s">
        <v>197</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198</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IF('各会計、関係団体の財政状況及び健全化判断比率'!B33="","",'各会計、関係団体の財政状況及び健全化判断比率'!B33)</f>
        <v>農業集落排水事業特別会計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北部広域市町村圏事務組合</v>
      </c>
      <c r="BZ34" s="598"/>
      <c r="CA34" s="598"/>
      <c r="CB34" s="598"/>
      <c r="CC34" s="598"/>
      <c r="CD34" s="598"/>
      <c r="CE34" s="598"/>
      <c r="CF34" s="598"/>
      <c r="CG34" s="598"/>
      <c r="CH34" s="598"/>
      <c r="CI34" s="598"/>
      <c r="CJ34" s="598"/>
      <c r="CK34" s="598"/>
      <c r="CL34" s="598"/>
      <c r="CM34" s="598"/>
      <c r="CN34" s="181"/>
      <c r="CO34" s="597">
        <f>IF(CQ34="","",MAX(C34:D43,U34:V43,AM34:AN43,BE34:BF43,BW34:BX43)+1)</f>
        <v>14</v>
      </c>
      <c r="CP34" s="597"/>
      <c r="CQ34" s="598" t="str">
        <f>IF('各会計、関係団体の財政状況及び健全化判断比率'!BS7="","",'各会計、関係団体の財政状況及び健全化判断比率'!BS7)</f>
        <v>名護市土地開発公社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第三地区土地区画整理事業特別会計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沖縄県市町村総合事務組合</v>
      </c>
      <c r="BZ35" s="598"/>
      <c r="CA35" s="598"/>
      <c r="CB35" s="598"/>
      <c r="CC35" s="598"/>
      <c r="CD35" s="598"/>
      <c r="CE35" s="598"/>
      <c r="CF35" s="598"/>
      <c r="CG35" s="598"/>
      <c r="CH35" s="598"/>
      <c r="CI35" s="598"/>
      <c r="CJ35" s="598"/>
      <c r="CK35" s="598"/>
      <c r="CL35" s="598"/>
      <c r="CM35" s="598"/>
      <c r="CN35" s="181"/>
      <c r="CO35" s="597">
        <f t="shared" ref="CO35:CO43" si="3">IF(CQ35="","",CO34+1)</f>
        <v>15</v>
      </c>
      <c r="CP35" s="597"/>
      <c r="CQ35" s="598" t="str">
        <f>IF('各会計、関係団体の財政状況及び健全化判断比率'!BS8="","",'各会計、関係団体の財政状況及び健全化判断比率'!BS8)</f>
        <v>名護市観光協会</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沖縄県市町村自治会館管理組合</v>
      </c>
      <c r="BZ36" s="598"/>
      <c r="CA36" s="598"/>
      <c r="CB36" s="598"/>
      <c r="CC36" s="598"/>
      <c r="CD36" s="598"/>
      <c r="CE36" s="598"/>
      <c r="CF36" s="598"/>
      <c r="CG36" s="598"/>
      <c r="CH36" s="598"/>
      <c r="CI36" s="598"/>
      <c r="CJ36" s="598"/>
      <c r="CK36" s="598"/>
      <c r="CL36" s="598"/>
      <c r="CM36" s="598"/>
      <c r="CN36" s="181"/>
      <c r="CO36" s="597">
        <f t="shared" si="3"/>
        <v>16</v>
      </c>
      <c r="CP36" s="597"/>
      <c r="CQ36" s="598" t="str">
        <f>IF('各会計、関係団体の財政状況及び健全化判断比率'!BS9="","",'各会計、関係団体の財政状況及び健全化判断比率'!BS9)</f>
        <v>やんばる物産株式会社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沖縄県後期高齢者医療広域連合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沖縄県後期高齢者医療広域連合（事業勘定）</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N3lchnkT5N64yW87H0FMY5LrdxGFLVzxf5JT/sA5GNG9Te+xN09ZbJM6TEjZ9YGvXBoL/rTdafoGN6XdRsEZOQ==" saltValue="ayVy8EogjNvcV1rLDh9Sm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51" t="s">
        <v>568</v>
      </c>
      <c r="D34" s="1151"/>
      <c r="E34" s="1152"/>
      <c r="F34" s="32" t="s">
        <v>569</v>
      </c>
      <c r="G34" s="33" t="s">
        <v>570</v>
      </c>
      <c r="H34" s="33" t="s">
        <v>571</v>
      </c>
      <c r="I34" s="33" t="s">
        <v>572</v>
      </c>
      <c r="J34" s="34" t="s">
        <v>573</v>
      </c>
      <c r="K34" s="22"/>
      <c r="L34" s="22"/>
      <c r="M34" s="22"/>
      <c r="N34" s="22"/>
      <c r="O34" s="22"/>
      <c r="P34" s="22"/>
    </row>
    <row r="35" spans="1:16" ht="39" customHeight="1" x14ac:dyDescent="0.15">
      <c r="A35" s="22"/>
      <c r="B35" s="35"/>
      <c r="C35" s="1145" t="s">
        <v>574</v>
      </c>
      <c r="D35" s="1146"/>
      <c r="E35" s="1147"/>
      <c r="F35" s="36">
        <v>9.24</v>
      </c>
      <c r="G35" s="37">
        <v>10.8</v>
      </c>
      <c r="H35" s="37">
        <v>11.12</v>
      </c>
      <c r="I35" s="37">
        <v>11.15</v>
      </c>
      <c r="J35" s="38">
        <v>12.51</v>
      </c>
      <c r="K35" s="22"/>
      <c r="L35" s="22"/>
      <c r="M35" s="22"/>
      <c r="N35" s="22"/>
      <c r="O35" s="22"/>
      <c r="P35" s="22"/>
    </row>
    <row r="36" spans="1:16" ht="39" customHeight="1" x14ac:dyDescent="0.15">
      <c r="A36" s="22"/>
      <c r="B36" s="35"/>
      <c r="C36" s="1145" t="s">
        <v>575</v>
      </c>
      <c r="D36" s="1146"/>
      <c r="E36" s="1147"/>
      <c r="F36" s="36">
        <v>7.72</v>
      </c>
      <c r="G36" s="37">
        <v>5.78</v>
      </c>
      <c r="H36" s="37">
        <v>6.7</v>
      </c>
      <c r="I36" s="37">
        <v>10.68</v>
      </c>
      <c r="J36" s="38">
        <v>8.9600000000000009</v>
      </c>
      <c r="K36" s="22"/>
      <c r="L36" s="22"/>
      <c r="M36" s="22"/>
      <c r="N36" s="22"/>
      <c r="O36" s="22"/>
      <c r="P36" s="22"/>
    </row>
    <row r="37" spans="1:16" ht="39" customHeight="1" x14ac:dyDescent="0.15">
      <c r="A37" s="22"/>
      <c r="B37" s="35"/>
      <c r="C37" s="1145" t="s">
        <v>576</v>
      </c>
      <c r="D37" s="1146"/>
      <c r="E37" s="1147"/>
      <c r="F37" s="36" t="s">
        <v>519</v>
      </c>
      <c r="G37" s="37" t="s">
        <v>519</v>
      </c>
      <c r="H37" s="37">
        <v>1.32</v>
      </c>
      <c r="I37" s="37">
        <v>1.54</v>
      </c>
      <c r="J37" s="38">
        <v>1.82</v>
      </c>
      <c r="K37" s="22"/>
      <c r="L37" s="22"/>
      <c r="M37" s="22"/>
      <c r="N37" s="22"/>
      <c r="O37" s="22"/>
      <c r="P37" s="22"/>
    </row>
    <row r="38" spans="1:16" ht="39" customHeight="1" x14ac:dyDescent="0.15">
      <c r="A38" s="22"/>
      <c r="B38" s="35"/>
      <c r="C38" s="1145" t="s">
        <v>577</v>
      </c>
      <c r="D38" s="1146"/>
      <c r="E38" s="1147"/>
      <c r="F38" s="36">
        <v>0.78</v>
      </c>
      <c r="G38" s="37">
        <v>0.21</v>
      </c>
      <c r="H38" s="37">
        <v>0.01</v>
      </c>
      <c r="I38" s="37">
        <v>0.36</v>
      </c>
      <c r="J38" s="38">
        <v>0.33</v>
      </c>
      <c r="K38" s="22"/>
      <c r="L38" s="22"/>
      <c r="M38" s="22"/>
      <c r="N38" s="22"/>
      <c r="O38" s="22"/>
      <c r="P38" s="22"/>
    </row>
    <row r="39" spans="1:16" ht="39" customHeight="1" x14ac:dyDescent="0.15">
      <c r="A39" s="22"/>
      <c r="B39" s="35"/>
      <c r="C39" s="1145" t="s">
        <v>578</v>
      </c>
      <c r="D39" s="1146"/>
      <c r="E39" s="1147"/>
      <c r="F39" s="36" t="s">
        <v>519</v>
      </c>
      <c r="G39" s="37" t="s">
        <v>519</v>
      </c>
      <c r="H39" s="37" t="s">
        <v>519</v>
      </c>
      <c r="I39" s="37">
        <v>0.01</v>
      </c>
      <c r="J39" s="38">
        <v>0.01</v>
      </c>
      <c r="K39" s="22"/>
      <c r="L39" s="22"/>
      <c r="M39" s="22"/>
      <c r="N39" s="22"/>
      <c r="O39" s="22"/>
      <c r="P39" s="22"/>
    </row>
    <row r="40" spans="1:16" ht="39" customHeight="1" x14ac:dyDescent="0.15">
      <c r="A40" s="22"/>
      <c r="B40" s="35"/>
      <c r="C40" s="1145" t="s">
        <v>579</v>
      </c>
      <c r="D40" s="1146"/>
      <c r="E40" s="1147"/>
      <c r="F40" s="36">
        <v>0</v>
      </c>
      <c r="G40" s="37">
        <v>0</v>
      </c>
      <c r="H40" s="37">
        <v>0</v>
      </c>
      <c r="I40" s="37">
        <v>0</v>
      </c>
      <c r="J40" s="38">
        <v>0</v>
      </c>
      <c r="K40" s="22"/>
      <c r="L40" s="22"/>
      <c r="M40" s="22"/>
      <c r="N40" s="22"/>
      <c r="O40" s="22"/>
      <c r="P40" s="22"/>
    </row>
    <row r="41" spans="1:16" ht="39" customHeight="1" x14ac:dyDescent="0.15">
      <c r="A41" s="22"/>
      <c r="B41" s="35"/>
      <c r="C41" s="1145" t="s">
        <v>580</v>
      </c>
      <c r="D41" s="1146"/>
      <c r="E41" s="1147"/>
      <c r="F41" s="36">
        <v>0.02</v>
      </c>
      <c r="G41" s="37">
        <v>0</v>
      </c>
      <c r="H41" s="37">
        <v>0.11</v>
      </c>
      <c r="I41" s="37">
        <v>0.04</v>
      </c>
      <c r="J41" s="38">
        <v>0</v>
      </c>
      <c r="K41" s="22"/>
      <c r="L41" s="22"/>
      <c r="M41" s="22"/>
      <c r="N41" s="22"/>
      <c r="O41" s="22"/>
      <c r="P41" s="22"/>
    </row>
    <row r="42" spans="1:16" ht="39" customHeight="1" x14ac:dyDescent="0.15">
      <c r="A42" s="22"/>
      <c r="B42" s="39"/>
      <c r="C42" s="1145" t="s">
        <v>581</v>
      </c>
      <c r="D42" s="1146"/>
      <c r="E42" s="1147"/>
      <c r="F42" s="36" t="s">
        <v>519</v>
      </c>
      <c r="G42" s="37" t="s">
        <v>519</v>
      </c>
      <c r="H42" s="37" t="s">
        <v>519</v>
      </c>
      <c r="I42" s="37" t="s">
        <v>519</v>
      </c>
      <c r="J42" s="38" t="s">
        <v>519</v>
      </c>
      <c r="K42" s="22"/>
      <c r="L42" s="22"/>
      <c r="M42" s="22"/>
      <c r="N42" s="22"/>
      <c r="O42" s="22"/>
      <c r="P42" s="22"/>
    </row>
    <row r="43" spans="1:16" ht="39" customHeight="1" thickBot="1" x14ac:dyDescent="0.2">
      <c r="A43" s="22"/>
      <c r="B43" s="40"/>
      <c r="C43" s="1148" t="s">
        <v>582</v>
      </c>
      <c r="D43" s="1149"/>
      <c r="E43" s="1150"/>
      <c r="F43" s="41">
        <v>0.31</v>
      </c>
      <c r="G43" s="42">
        <v>0.65</v>
      </c>
      <c r="H43" s="42" t="s">
        <v>519</v>
      </c>
      <c r="I43" s="42" t="s">
        <v>519</v>
      </c>
      <c r="J43" s="43" t="s">
        <v>519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OqxzHidxUS7ZdnkWVCa7g/g8jo/DDhFvANpjwMTHgPqui6vxhmHEhnlx/dZslroObc0UCCPmjmXBV7nQtqmJw==" saltValue="zEPq+9yi6u461x1OxIEbm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6" zoomScaleSheetLayoutView="55" workbookViewId="0">
      <selection activeCell="K58" sqref="K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2272</v>
      </c>
      <c r="L45" s="60">
        <v>2275</v>
      </c>
      <c r="M45" s="60">
        <v>2354</v>
      </c>
      <c r="N45" s="60">
        <v>2381</v>
      </c>
      <c r="O45" s="61">
        <v>2442</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519</v>
      </c>
      <c r="L46" s="64" t="s">
        <v>519</v>
      </c>
      <c r="M46" s="64" t="s">
        <v>519</v>
      </c>
      <c r="N46" s="64" t="s">
        <v>519</v>
      </c>
      <c r="O46" s="65" t="s">
        <v>519</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519</v>
      </c>
      <c r="L47" s="64" t="s">
        <v>519</v>
      </c>
      <c r="M47" s="64" t="s">
        <v>519</v>
      </c>
      <c r="N47" s="64" t="s">
        <v>519</v>
      </c>
      <c r="O47" s="65" t="s">
        <v>519</v>
      </c>
      <c r="P47" s="48"/>
      <c r="Q47" s="48"/>
      <c r="R47" s="48"/>
      <c r="S47" s="48"/>
      <c r="T47" s="48"/>
      <c r="U47" s="48"/>
    </row>
    <row r="48" spans="1:21" ht="30.75" customHeight="1" x14ac:dyDescent="0.15">
      <c r="A48" s="48"/>
      <c r="B48" s="1155"/>
      <c r="C48" s="1156"/>
      <c r="D48" s="62"/>
      <c r="E48" s="1161" t="s">
        <v>14</v>
      </c>
      <c r="F48" s="1161"/>
      <c r="G48" s="1161"/>
      <c r="H48" s="1161"/>
      <c r="I48" s="1161"/>
      <c r="J48" s="1162"/>
      <c r="K48" s="63">
        <v>215</v>
      </c>
      <c r="L48" s="64">
        <v>208</v>
      </c>
      <c r="M48" s="64">
        <v>224</v>
      </c>
      <c r="N48" s="64">
        <v>226</v>
      </c>
      <c r="O48" s="65">
        <v>198</v>
      </c>
      <c r="P48" s="48"/>
      <c r="Q48" s="48"/>
      <c r="R48" s="48"/>
      <c r="S48" s="48"/>
      <c r="T48" s="48"/>
      <c r="U48" s="48"/>
    </row>
    <row r="49" spans="1:21" ht="30.75" customHeight="1" x14ac:dyDescent="0.15">
      <c r="A49" s="48"/>
      <c r="B49" s="1155"/>
      <c r="C49" s="1156"/>
      <c r="D49" s="62"/>
      <c r="E49" s="1161" t="s">
        <v>15</v>
      </c>
      <c r="F49" s="1161"/>
      <c r="G49" s="1161"/>
      <c r="H49" s="1161"/>
      <c r="I49" s="1161"/>
      <c r="J49" s="1162"/>
      <c r="K49" s="63">
        <v>25</v>
      </c>
      <c r="L49" s="64">
        <v>18</v>
      </c>
      <c r="M49" s="64">
        <v>14</v>
      </c>
      <c r="N49" s="64">
        <v>14</v>
      </c>
      <c r="O49" s="65">
        <v>14</v>
      </c>
      <c r="P49" s="48"/>
      <c r="Q49" s="48"/>
      <c r="R49" s="48"/>
      <c r="S49" s="48"/>
      <c r="T49" s="48"/>
      <c r="U49" s="48"/>
    </row>
    <row r="50" spans="1:21" ht="30.75" customHeight="1" x14ac:dyDescent="0.15">
      <c r="A50" s="48"/>
      <c r="B50" s="1155"/>
      <c r="C50" s="1156"/>
      <c r="D50" s="62"/>
      <c r="E50" s="1161" t="s">
        <v>16</v>
      </c>
      <c r="F50" s="1161"/>
      <c r="G50" s="1161"/>
      <c r="H50" s="1161"/>
      <c r="I50" s="1161"/>
      <c r="J50" s="1162"/>
      <c r="K50" s="63">
        <v>43</v>
      </c>
      <c r="L50" s="64">
        <v>43</v>
      </c>
      <c r="M50" s="64">
        <v>43</v>
      </c>
      <c r="N50" s="64">
        <v>43</v>
      </c>
      <c r="O50" s="65">
        <v>43</v>
      </c>
      <c r="P50" s="48"/>
      <c r="Q50" s="48"/>
      <c r="R50" s="48"/>
      <c r="S50" s="48"/>
      <c r="T50" s="48"/>
      <c r="U50" s="48"/>
    </row>
    <row r="51" spans="1:21" ht="30.75" customHeight="1" x14ac:dyDescent="0.15">
      <c r="A51" s="48"/>
      <c r="B51" s="1157"/>
      <c r="C51" s="1158"/>
      <c r="D51" s="66"/>
      <c r="E51" s="1161" t="s">
        <v>17</v>
      </c>
      <c r="F51" s="1161"/>
      <c r="G51" s="1161"/>
      <c r="H51" s="1161"/>
      <c r="I51" s="1161"/>
      <c r="J51" s="1162"/>
      <c r="K51" s="63">
        <v>1</v>
      </c>
      <c r="L51" s="64">
        <v>1</v>
      </c>
      <c r="M51" s="64">
        <v>1</v>
      </c>
      <c r="N51" s="64">
        <v>1</v>
      </c>
      <c r="O51" s="65">
        <v>1</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1717</v>
      </c>
      <c r="L52" s="64">
        <v>1720</v>
      </c>
      <c r="M52" s="64">
        <v>1705</v>
      </c>
      <c r="N52" s="64">
        <v>1674</v>
      </c>
      <c r="O52" s="65">
        <v>1638</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839</v>
      </c>
      <c r="L53" s="69">
        <v>825</v>
      </c>
      <c r="M53" s="69">
        <v>931</v>
      </c>
      <c r="N53" s="69">
        <v>991</v>
      </c>
      <c r="O53" s="70">
        <v>1060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9" t="s">
        <v>25</v>
      </c>
      <c r="C58" s="1170"/>
      <c r="D58" s="1175" t="s">
        <v>26</v>
      </c>
      <c r="E58" s="1176"/>
      <c r="F58" s="1176"/>
      <c r="G58" s="1176"/>
      <c r="H58" s="1176"/>
      <c r="I58" s="1176"/>
      <c r="J58" s="1177"/>
      <c r="K58" s="83"/>
      <c r="L58" s="84"/>
      <c r="M58" s="84"/>
      <c r="N58" s="84"/>
      <c r="O58" s="85"/>
    </row>
    <row r="59" spans="1:21" ht="31.5" customHeight="1" x14ac:dyDescent="0.15">
      <c r="B59" s="1171"/>
      <c r="C59" s="1172"/>
      <c r="D59" s="1178" t="s">
        <v>27</v>
      </c>
      <c r="E59" s="1179"/>
      <c r="F59" s="1179"/>
      <c r="G59" s="1179"/>
      <c r="H59" s="1179"/>
      <c r="I59" s="1179"/>
      <c r="J59" s="1180"/>
      <c r="K59" s="86"/>
      <c r="L59" s="87"/>
      <c r="M59" s="87"/>
      <c r="N59" s="87"/>
      <c r="O59" s="88"/>
    </row>
    <row r="60" spans="1:21" ht="31.5" customHeight="1" thickBot="1" x14ac:dyDescent="0.2">
      <c r="B60" s="1173"/>
      <c r="C60" s="1174"/>
      <c r="D60" s="1181" t="s">
        <v>28</v>
      </c>
      <c r="E60" s="1182"/>
      <c r="F60" s="1182"/>
      <c r="G60" s="1182"/>
      <c r="H60" s="1182"/>
      <c r="I60" s="1182"/>
      <c r="J60" s="1183"/>
      <c r="K60" s="89"/>
      <c r="L60" s="90"/>
      <c r="M60" s="90"/>
      <c r="N60" s="90"/>
      <c r="O60" s="91"/>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CDY4HHlUsDV7nxZmd8NmlUlFc7kliMj/7wp5YDWnsV2KZXZsJTUg3zXigzt3fHApKIa3E2SKiT+m2Z/1NOkqg==" saltValue="Zry+M0NYlMUN1PVkxvdH8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7" zoomScale="85" zoomScaleNormal="8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560</v>
      </c>
      <c r="J40" s="103" t="s">
        <v>561</v>
      </c>
      <c r="K40" s="103" t="s">
        <v>562</v>
      </c>
      <c r="L40" s="103" t="s">
        <v>563</v>
      </c>
      <c r="M40" s="104" t="s">
        <v>564</v>
      </c>
    </row>
    <row r="41" spans="2:13" ht="27.75" customHeight="1" x14ac:dyDescent="0.15">
      <c r="B41" s="1184" t="s">
        <v>31</v>
      </c>
      <c r="C41" s="1185"/>
      <c r="D41" s="105"/>
      <c r="E41" s="1190" t="s">
        <v>32</v>
      </c>
      <c r="F41" s="1190"/>
      <c r="G41" s="1190"/>
      <c r="H41" s="1191"/>
      <c r="I41" s="355">
        <v>28615</v>
      </c>
      <c r="J41" s="356">
        <v>29338</v>
      </c>
      <c r="K41" s="356">
        <v>29178</v>
      </c>
      <c r="L41" s="356">
        <v>28986</v>
      </c>
      <c r="M41" s="357">
        <v>28307</v>
      </c>
    </row>
    <row r="42" spans="2:13" ht="27.75" customHeight="1" x14ac:dyDescent="0.15">
      <c r="B42" s="1186"/>
      <c r="C42" s="1187"/>
      <c r="D42" s="106"/>
      <c r="E42" s="1192" t="s">
        <v>33</v>
      </c>
      <c r="F42" s="1192"/>
      <c r="G42" s="1192"/>
      <c r="H42" s="1193"/>
      <c r="I42" s="358">
        <v>213</v>
      </c>
      <c r="J42" s="359">
        <v>170</v>
      </c>
      <c r="K42" s="359">
        <v>137</v>
      </c>
      <c r="L42" s="359">
        <v>109</v>
      </c>
      <c r="M42" s="360">
        <v>43</v>
      </c>
    </row>
    <row r="43" spans="2:13" ht="27.75" customHeight="1" x14ac:dyDescent="0.15">
      <c r="B43" s="1186"/>
      <c r="C43" s="1187"/>
      <c r="D43" s="106"/>
      <c r="E43" s="1192" t="s">
        <v>34</v>
      </c>
      <c r="F43" s="1192"/>
      <c r="G43" s="1192"/>
      <c r="H43" s="1193"/>
      <c r="I43" s="358">
        <v>2455</v>
      </c>
      <c r="J43" s="359">
        <v>2364</v>
      </c>
      <c r="K43" s="359">
        <v>2379</v>
      </c>
      <c r="L43" s="359">
        <v>2452</v>
      </c>
      <c r="M43" s="360">
        <v>2500</v>
      </c>
    </row>
    <row r="44" spans="2:13" ht="27.75" customHeight="1" x14ac:dyDescent="0.15">
      <c r="B44" s="1186"/>
      <c r="C44" s="1187"/>
      <c r="D44" s="106"/>
      <c r="E44" s="1192" t="s">
        <v>35</v>
      </c>
      <c r="F44" s="1192"/>
      <c r="G44" s="1192"/>
      <c r="H44" s="1193"/>
      <c r="I44" s="358">
        <v>49</v>
      </c>
      <c r="J44" s="359">
        <v>41</v>
      </c>
      <c r="K44" s="359">
        <v>34</v>
      </c>
      <c r="L44" s="359">
        <v>26</v>
      </c>
      <c r="M44" s="360">
        <v>18</v>
      </c>
    </row>
    <row r="45" spans="2:13" ht="27.75" customHeight="1" x14ac:dyDescent="0.15">
      <c r="B45" s="1186"/>
      <c r="C45" s="1187"/>
      <c r="D45" s="106"/>
      <c r="E45" s="1192" t="s">
        <v>36</v>
      </c>
      <c r="F45" s="1192"/>
      <c r="G45" s="1192"/>
      <c r="H45" s="1193"/>
      <c r="I45" s="358">
        <v>552</v>
      </c>
      <c r="J45" s="359">
        <v>411</v>
      </c>
      <c r="K45" s="359">
        <v>296</v>
      </c>
      <c r="L45" s="359" t="s">
        <v>519</v>
      </c>
      <c r="M45" s="360" t="s">
        <v>519</v>
      </c>
    </row>
    <row r="46" spans="2:13" ht="27.75" customHeight="1" x14ac:dyDescent="0.15">
      <c r="B46" s="1186"/>
      <c r="C46" s="1187"/>
      <c r="D46" s="107"/>
      <c r="E46" s="1192" t="s">
        <v>37</v>
      </c>
      <c r="F46" s="1192"/>
      <c r="G46" s="1192"/>
      <c r="H46" s="1193"/>
      <c r="I46" s="358" t="s">
        <v>519</v>
      </c>
      <c r="J46" s="359" t="s">
        <v>519</v>
      </c>
      <c r="K46" s="359" t="s">
        <v>519</v>
      </c>
      <c r="L46" s="359" t="s">
        <v>519</v>
      </c>
      <c r="M46" s="360" t="s">
        <v>519</v>
      </c>
    </row>
    <row r="47" spans="2:13" ht="27.75" customHeight="1" x14ac:dyDescent="0.15">
      <c r="B47" s="1186"/>
      <c r="C47" s="1187"/>
      <c r="D47" s="108"/>
      <c r="E47" s="1194" t="s">
        <v>38</v>
      </c>
      <c r="F47" s="1195"/>
      <c r="G47" s="1195"/>
      <c r="H47" s="1196"/>
      <c r="I47" s="358" t="s">
        <v>519</v>
      </c>
      <c r="J47" s="359" t="s">
        <v>519</v>
      </c>
      <c r="K47" s="359" t="s">
        <v>519</v>
      </c>
      <c r="L47" s="359" t="s">
        <v>519</v>
      </c>
      <c r="M47" s="360" t="s">
        <v>519</v>
      </c>
    </row>
    <row r="48" spans="2:13" ht="27.75" customHeight="1" x14ac:dyDescent="0.15">
      <c r="B48" s="1186"/>
      <c r="C48" s="1187"/>
      <c r="D48" s="106"/>
      <c r="E48" s="1192" t="s">
        <v>39</v>
      </c>
      <c r="F48" s="1192"/>
      <c r="G48" s="1192"/>
      <c r="H48" s="1193"/>
      <c r="I48" s="358" t="s">
        <v>519</v>
      </c>
      <c r="J48" s="359" t="s">
        <v>519</v>
      </c>
      <c r="K48" s="359" t="s">
        <v>519</v>
      </c>
      <c r="L48" s="359" t="s">
        <v>519</v>
      </c>
      <c r="M48" s="360" t="s">
        <v>519</v>
      </c>
    </row>
    <row r="49" spans="2:13" ht="27.75" customHeight="1" x14ac:dyDescent="0.15">
      <c r="B49" s="1188"/>
      <c r="C49" s="1189"/>
      <c r="D49" s="106"/>
      <c r="E49" s="1192" t="s">
        <v>40</v>
      </c>
      <c r="F49" s="1192"/>
      <c r="G49" s="1192"/>
      <c r="H49" s="1193"/>
      <c r="I49" s="358" t="s">
        <v>519</v>
      </c>
      <c r="J49" s="359" t="s">
        <v>519</v>
      </c>
      <c r="K49" s="359" t="s">
        <v>519</v>
      </c>
      <c r="L49" s="359" t="s">
        <v>519</v>
      </c>
      <c r="M49" s="360" t="s">
        <v>519</v>
      </c>
    </row>
    <row r="50" spans="2:13" ht="27.75" customHeight="1" x14ac:dyDescent="0.15">
      <c r="B50" s="1197" t="s">
        <v>41</v>
      </c>
      <c r="C50" s="1198"/>
      <c r="D50" s="109"/>
      <c r="E50" s="1192" t="s">
        <v>42</v>
      </c>
      <c r="F50" s="1192"/>
      <c r="G50" s="1192"/>
      <c r="H50" s="1193"/>
      <c r="I50" s="358">
        <v>6439</v>
      </c>
      <c r="J50" s="359">
        <v>6862</v>
      </c>
      <c r="K50" s="359">
        <v>7205</v>
      </c>
      <c r="L50" s="359">
        <v>8189</v>
      </c>
      <c r="M50" s="360">
        <v>8527</v>
      </c>
    </row>
    <row r="51" spans="2:13" ht="27.75" customHeight="1" x14ac:dyDescent="0.15">
      <c r="B51" s="1186"/>
      <c r="C51" s="1187"/>
      <c r="D51" s="106"/>
      <c r="E51" s="1192" t="s">
        <v>43</v>
      </c>
      <c r="F51" s="1192"/>
      <c r="G51" s="1192"/>
      <c r="H51" s="1193"/>
      <c r="I51" s="358">
        <v>2183</v>
      </c>
      <c r="J51" s="359">
        <v>2175</v>
      </c>
      <c r="K51" s="359">
        <v>2233</v>
      </c>
      <c r="L51" s="359">
        <v>2116</v>
      </c>
      <c r="M51" s="360">
        <v>2076</v>
      </c>
    </row>
    <row r="52" spans="2:13" ht="27.75" customHeight="1" x14ac:dyDescent="0.15">
      <c r="B52" s="1188"/>
      <c r="C52" s="1189"/>
      <c r="D52" s="106"/>
      <c r="E52" s="1192" t="s">
        <v>44</v>
      </c>
      <c r="F52" s="1192"/>
      <c r="G52" s="1192"/>
      <c r="H52" s="1193"/>
      <c r="I52" s="358">
        <v>18398</v>
      </c>
      <c r="J52" s="359">
        <v>18062</v>
      </c>
      <c r="K52" s="359">
        <v>18043</v>
      </c>
      <c r="L52" s="359">
        <v>17631</v>
      </c>
      <c r="M52" s="360">
        <v>17346</v>
      </c>
    </row>
    <row r="53" spans="2:13" ht="27.75" customHeight="1" thickBot="1" x14ac:dyDescent="0.2">
      <c r="B53" s="1199" t="s">
        <v>45</v>
      </c>
      <c r="C53" s="1200"/>
      <c r="D53" s="110"/>
      <c r="E53" s="1201" t="s">
        <v>46</v>
      </c>
      <c r="F53" s="1201"/>
      <c r="G53" s="1201"/>
      <c r="H53" s="1202"/>
      <c r="I53" s="361">
        <v>4864</v>
      </c>
      <c r="J53" s="362">
        <v>5226</v>
      </c>
      <c r="K53" s="362">
        <v>4542</v>
      </c>
      <c r="L53" s="362">
        <v>3636</v>
      </c>
      <c r="M53" s="363">
        <v>2919</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27AMQ6rNB66B3hur6fY3TP5Md4YM3vA6hnnk45/Xotx6/OackeG/BW3DiimS8R5znNy0QTq3L5aZzsUG4OiAkA==" saltValue="u4hLg1AU1difnC7IsFHrl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view="pageBreakPreview" zoomScale="55" zoomScaleNormal="55" zoomScaleSheetLayoutView="55" workbookViewId="0">
      <selection activeCell="H57" sqref="H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562</v>
      </c>
      <c r="G54" s="119" t="s">
        <v>563</v>
      </c>
      <c r="H54" s="120" t="s">
        <v>564</v>
      </c>
    </row>
    <row r="55" spans="2:8" ht="52.5" customHeight="1" x14ac:dyDescent="0.15">
      <c r="B55" s="121"/>
      <c r="C55" s="1211" t="s">
        <v>49</v>
      </c>
      <c r="D55" s="1211"/>
      <c r="E55" s="1212"/>
      <c r="F55" s="122">
        <v>3452</v>
      </c>
      <c r="G55" s="122">
        <v>3922</v>
      </c>
      <c r="H55" s="123">
        <v>4030</v>
      </c>
    </row>
    <row r="56" spans="2:8" ht="52.5" customHeight="1" x14ac:dyDescent="0.15">
      <c r="B56" s="124"/>
      <c r="C56" s="1213" t="s">
        <v>50</v>
      </c>
      <c r="D56" s="1213"/>
      <c r="E56" s="1214"/>
      <c r="F56" s="125">
        <v>541</v>
      </c>
      <c r="G56" s="125">
        <v>790</v>
      </c>
      <c r="H56" s="126">
        <v>791</v>
      </c>
    </row>
    <row r="57" spans="2:8" ht="53.25" customHeight="1" x14ac:dyDescent="0.15">
      <c r="B57" s="124"/>
      <c r="C57" s="1215" t="s">
        <v>51</v>
      </c>
      <c r="D57" s="1215"/>
      <c r="E57" s="1216"/>
      <c r="F57" s="127">
        <v>6103</v>
      </c>
      <c r="G57" s="127">
        <v>6718</v>
      </c>
      <c r="H57" s="128">
        <v>7292</v>
      </c>
    </row>
    <row r="58" spans="2:8" ht="45.75" customHeight="1" x14ac:dyDescent="0.15">
      <c r="B58" s="129"/>
      <c r="C58" s="1203" t="s">
        <v>596</v>
      </c>
      <c r="D58" s="1204"/>
      <c r="E58" s="1205"/>
      <c r="F58" s="130">
        <v>3111</v>
      </c>
      <c r="G58" s="130">
        <v>3321</v>
      </c>
      <c r="H58" s="131">
        <v>3674</v>
      </c>
    </row>
    <row r="59" spans="2:8" ht="45.75" customHeight="1" x14ac:dyDescent="0.15">
      <c r="B59" s="129"/>
      <c r="C59" s="1203" t="s">
        <v>597</v>
      </c>
      <c r="D59" s="1204"/>
      <c r="E59" s="1205"/>
      <c r="F59" s="130">
        <v>2270</v>
      </c>
      <c r="G59" s="130">
        <v>2518</v>
      </c>
      <c r="H59" s="131">
        <v>2688</v>
      </c>
    </row>
    <row r="60" spans="2:8" ht="45.75" customHeight="1" x14ac:dyDescent="0.15">
      <c r="B60" s="129"/>
      <c r="C60" s="1203" t="s">
        <v>598</v>
      </c>
      <c r="D60" s="1204"/>
      <c r="E60" s="1205"/>
      <c r="F60" s="130">
        <v>256</v>
      </c>
      <c r="G60" s="130">
        <v>303</v>
      </c>
      <c r="H60" s="131">
        <v>347</v>
      </c>
    </row>
    <row r="61" spans="2:8" ht="45.75" customHeight="1" x14ac:dyDescent="0.15">
      <c r="B61" s="129"/>
      <c r="C61" s="1203" t="s">
        <v>599</v>
      </c>
      <c r="D61" s="1204"/>
      <c r="E61" s="1205"/>
      <c r="F61" s="130">
        <v>330</v>
      </c>
      <c r="G61" s="130">
        <v>330</v>
      </c>
      <c r="H61" s="131">
        <v>330</v>
      </c>
    </row>
    <row r="62" spans="2:8" ht="45.75" customHeight="1" thickBot="1" x14ac:dyDescent="0.2">
      <c r="B62" s="132"/>
      <c r="C62" s="1206" t="s">
        <v>600</v>
      </c>
      <c r="D62" s="1207"/>
      <c r="E62" s="1208"/>
      <c r="F62" s="133">
        <v>70</v>
      </c>
      <c r="G62" s="133">
        <v>92</v>
      </c>
      <c r="H62" s="134">
        <v>96</v>
      </c>
    </row>
    <row r="63" spans="2:8" ht="52.5" customHeight="1" thickBot="1" x14ac:dyDescent="0.2">
      <c r="B63" s="135"/>
      <c r="C63" s="1209" t="s">
        <v>52</v>
      </c>
      <c r="D63" s="1209"/>
      <c r="E63" s="1210"/>
      <c r="F63" s="136">
        <v>10096</v>
      </c>
      <c r="G63" s="136">
        <v>11431</v>
      </c>
      <c r="H63" s="137">
        <v>12112</v>
      </c>
    </row>
    <row r="64" spans="2:8" x14ac:dyDescent="0.15"/>
  </sheetData>
  <sheetProtection algorithmName="SHA-512" hashValue="gxvDMF1FosTqOQnAkJMlKri9QHZm6X3izYBvxNycmttRDORtM3eWRA+TRJY8pQ+CAN3iie3CORixGoV77/tqAg==" saltValue="a+zUbJZPqD1P5v/xWNVT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557</v>
      </c>
      <c r="G2" s="151"/>
      <c r="H2" s="152"/>
    </row>
    <row r="3" spans="1:8" x14ac:dyDescent="0.15">
      <c r="A3" s="148" t="s">
        <v>550</v>
      </c>
      <c r="B3" s="153"/>
      <c r="C3" s="154"/>
      <c r="D3" s="155">
        <v>128154</v>
      </c>
      <c r="E3" s="156"/>
      <c r="F3" s="157">
        <v>69185</v>
      </c>
      <c r="G3" s="158"/>
      <c r="H3" s="159"/>
    </row>
    <row r="4" spans="1:8" x14ac:dyDescent="0.15">
      <c r="A4" s="160"/>
      <c r="B4" s="161"/>
      <c r="C4" s="162"/>
      <c r="D4" s="163">
        <v>55142</v>
      </c>
      <c r="E4" s="164"/>
      <c r="F4" s="165">
        <v>38519</v>
      </c>
      <c r="G4" s="166"/>
      <c r="H4" s="167"/>
    </row>
    <row r="5" spans="1:8" x14ac:dyDescent="0.15">
      <c r="A5" s="148" t="s">
        <v>552</v>
      </c>
      <c r="B5" s="153"/>
      <c r="C5" s="154"/>
      <c r="D5" s="155">
        <v>131293</v>
      </c>
      <c r="E5" s="156"/>
      <c r="F5" s="157">
        <v>70166</v>
      </c>
      <c r="G5" s="158"/>
      <c r="H5" s="159"/>
    </row>
    <row r="6" spans="1:8" x14ac:dyDescent="0.15">
      <c r="A6" s="160"/>
      <c r="B6" s="161"/>
      <c r="C6" s="162"/>
      <c r="D6" s="163">
        <v>39873</v>
      </c>
      <c r="E6" s="164"/>
      <c r="F6" s="165">
        <v>36115</v>
      </c>
      <c r="G6" s="166"/>
      <c r="H6" s="167"/>
    </row>
    <row r="7" spans="1:8" x14ac:dyDescent="0.15">
      <c r="A7" s="148" t="s">
        <v>553</v>
      </c>
      <c r="B7" s="153"/>
      <c r="C7" s="154"/>
      <c r="D7" s="155">
        <v>88662</v>
      </c>
      <c r="E7" s="156"/>
      <c r="F7" s="157">
        <v>70329</v>
      </c>
      <c r="G7" s="158"/>
      <c r="H7" s="159"/>
    </row>
    <row r="8" spans="1:8" x14ac:dyDescent="0.15">
      <c r="A8" s="160"/>
      <c r="B8" s="161"/>
      <c r="C8" s="162"/>
      <c r="D8" s="163">
        <v>13262</v>
      </c>
      <c r="E8" s="164"/>
      <c r="F8" s="165">
        <v>39403</v>
      </c>
      <c r="G8" s="166"/>
      <c r="H8" s="167"/>
    </row>
    <row r="9" spans="1:8" x14ac:dyDescent="0.15">
      <c r="A9" s="148" t="s">
        <v>554</v>
      </c>
      <c r="B9" s="153"/>
      <c r="C9" s="154"/>
      <c r="D9" s="155">
        <v>87000</v>
      </c>
      <c r="E9" s="156"/>
      <c r="F9" s="157">
        <v>45945</v>
      </c>
      <c r="G9" s="158"/>
      <c r="H9" s="159"/>
    </row>
    <row r="10" spans="1:8" x14ac:dyDescent="0.15">
      <c r="A10" s="160"/>
      <c r="B10" s="161"/>
      <c r="C10" s="162"/>
      <c r="D10" s="163">
        <v>18244</v>
      </c>
      <c r="E10" s="164"/>
      <c r="F10" s="165">
        <v>25180</v>
      </c>
      <c r="G10" s="166"/>
      <c r="H10" s="167"/>
    </row>
    <row r="11" spans="1:8" x14ac:dyDescent="0.15">
      <c r="A11" s="148" t="s">
        <v>555</v>
      </c>
      <c r="B11" s="153"/>
      <c r="C11" s="154"/>
      <c r="D11" s="155">
        <v>100713</v>
      </c>
      <c r="E11" s="156"/>
      <c r="F11" s="157">
        <v>44475</v>
      </c>
      <c r="G11" s="158"/>
      <c r="H11" s="159"/>
    </row>
    <row r="12" spans="1:8" x14ac:dyDescent="0.15">
      <c r="A12" s="160"/>
      <c r="B12" s="161"/>
      <c r="C12" s="168"/>
      <c r="D12" s="163">
        <v>18329</v>
      </c>
      <c r="E12" s="164"/>
      <c r="F12" s="165">
        <v>24780</v>
      </c>
      <c r="G12" s="166"/>
      <c r="H12" s="167"/>
    </row>
    <row r="13" spans="1:8" x14ac:dyDescent="0.15">
      <c r="A13" s="148"/>
      <c r="B13" s="153"/>
      <c r="C13" s="169"/>
      <c r="D13" s="170">
        <v>107164</v>
      </c>
      <c r="E13" s="171"/>
      <c r="F13" s="172">
        <v>60020</v>
      </c>
      <c r="G13" s="173"/>
      <c r="H13" s="159"/>
    </row>
    <row r="14" spans="1:8" x14ac:dyDescent="0.15">
      <c r="A14" s="160"/>
      <c r="B14" s="161"/>
      <c r="C14" s="162"/>
      <c r="D14" s="163">
        <v>28970</v>
      </c>
      <c r="E14" s="164"/>
      <c r="F14" s="165">
        <v>32799</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7.75</v>
      </c>
      <c r="C19" s="174">
        <f>ROUND(VALUE(SUBSTITUTE(実質収支比率等に係る経年分析!G$48,"▲","-")),2)</f>
        <v>5.79</v>
      </c>
      <c r="D19" s="174">
        <f>ROUND(VALUE(SUBSTITUTE(実質収支比率等に係る経年分析!H$48,"▲","-")),2)</f>
        <v>6.81</v>
      </c>
      <c r="E19" s="174">
        <f>ROUND(VALUE(SUBSTITUTE(実質収支比率等に係る経年分析!I$48,"▲","-")),2)</f>
        <v>10.73</v>
      </c>
      <c r="F19" s="174">
        <f>ROUND(VALUE(SUBSTITUTE(実質収支比率等に係る経年分析!J$48,"▲","-")),2)</f>
        <v>8.9700000000000006</v>
      </c>
    </row>
    <row r="20" spans="1:11" x14ac:dyDescent="0.15">
      <c r="A20" s="174" t="s">
        <v>56</v>
      </c>
      <c r="B20" s="174">
        <f>ROUND(VALUE(SUBSTITUTE(実質収支比率等に係る経年分析!F$47,"▲","-")),2)</f>
        <v>20.190000000000001</v>
      </c>
      <c r="C20" s="174">
        <f>ROUND(VALUE(SUBSTITUTE(実質収支比率等に係る経年分析!G$47,"▲","-")),2)</f>
        <v>20.37</v>
      </c>
      <c r="D20" s="174">
        <f>ROUND(VALUE(SUBSTITUTE(実質収支比率等に係る経年分析!H$47,"▲","-")),2)</f>
        <v>20.02</v>
      </c>
      <c r="E20" s="174">
        <f>ROUND(VALUE(SUBSTITUTE(実質収支比率等に係る経年分析!I$47,"▲","-")),2)</f>
        <v>21.54</v>
      </c>
      <c r="F20" s="174">
        <f>ROUND(VALUE(SUBSTITUTE(実質収支比率等に係る経年分析!J$47,"▲","-")),2)</f>
        <v>22.58</v>
      </c>
    </row>
    <row r="21" spans="1:11" x14ac:dyDescent="0.15">
      <c r="A21" s="174" t="s">
        <v>57</v>
      </c>
      <c r="B21" s="174">
        <f>IF(ISNUMBER(VALUE(SUBSTITUTE(実質収支比率等に係る経年分析!F$49,"▲","-"))),ROUND(VALUE(SUBSTITUTE(実質収支比率等に係る経年分析!F$49,"▲","-")),2),NA())</f>
        <v>-0.02</v>
      </c>
      <c r="C21" s="174">
        <f>IF(ISNUMBER(VALUE(SUBSTITUTE(実質収支比率等に係る経年分析!G$49,"▲","-"))),ROUND(VALUE(SUBSTITUTE(実質収支比率等に係る経年分析!G$49,"▲","-")),2),NA())</f>
        <v>-1.06</v>
      </c>
      <c r="D21" s="174">
        <f>IF(ISNUMBER(VALUE(SUBSTITUTE(実質収支比率等に係る経年分析!H$49,"▲","-"))),ROUND(VALUE(SUBSTITUTE(実質収支比率等に係る経年分析!H$49,"▲","-")),2),NA())</f>
        <v>1.97</v>
      </c>
      <c r="E21" s="174">
        <f>IF(ISNUMBER(VALUE(SUBSTITUTE(実質収支比率等に係る経年分析!I$49,"▲","-"))),ROUND(VALUE(SUBSTITUTE(実質収支比率等に係る経年分析!I$49,"▲","-")),2),NA())</f>
        <v>6.86</v>
      </c>
      <c r="F21" s="174">
        <f>IF(ISNUMBER(VALUE(SUBSTITUTE(実質収支比率等に係る経年分析!J$49,"▲","-"))),ROUND(VALUE(SUBSTITUTE(実質収支比率等に係る経年分析!J$49,"▲","-")),2),NA())</f>
        <v>-1.37</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0.65</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第三地区土地区画整理事業特別会計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15">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0.33</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1.32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1.54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1.82</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7.72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5.78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10.68</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8.9600000000000009</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9.24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10.8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11.12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11.15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12.51</v>
      </c>
    </row>
    <row r="36" spans="1:16" x14ac:dyDescent="0.15">
      <c r="A36" s="175" t="str">
        <f>IF(連結実質赤字比率に係る赤字・黒字の構成分析!C$34="",NA(),連結実質赤字比率に係る赤字・黒字の構成分析!C$34)</f>
        <v>国民健康保険特別会計</v>
      </c>
      <c r="B36" s="175">
        <f>IF(ROUND(VALUE(SUBSTITUTE(連結実質赤字比率に係る赤字・黒字の構成分析!F$34,"▲", "-")), 2) &lt; 0, ABS(ROUND(VALUE(SUBSTITUTE(連結実質赤字比率に係る赤字・黒字の構成分析!F$34,"▲", "-")), 2)), NA())</f>
        <v>2.48</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1.5</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2.14</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1.53</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2.19</v>
      </c>
      <c r="K36" s="175" t="e">
        <f>IF(ROUND(VALUE(SUBSTITUTE(連結実質赤字比率に係る赤字・黒字の構成分析!J$34,"▲", "-")), 2) &gt;= 0, ABS(ROUND(VALUE(SUBSTITUTE(連結実質赤字比率に係る赤字・黒字の構成分析!J$34,"▲", "-")), 2)), NA())</f>
        <v>#N/A</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1717</v>
      </c>
      <c r="E42" s="176"/>
      <c r="F42" s="176"/>
      <c r="G42" s="176">
        <f>'実質公債費比率（分子）の構造'!L$52</f>
        <v>1720</v>
      </c>
      <c r="H42" s="176"/>
      <c r="I42" s="176"/>
      <c r="J42" s="176">
        <f>'実質公債費比率（分子）の構造'!M$52</f>
        <v>1705</v>
      </c>
      <c r="K42" s="176"/>
      <c r="L42" s="176"/>
      <c r="M42" s="176">
        <f>'実質公債費比率（分子）の構造'!N$52</f>
        <v>1674</v>
      </c>
      <c r="N42" s="176"/>
      <c r="O42" s="176"/>
      <c r="P42" s="176">
        <f>'実質公債費比率（分子）の構造'!O$52</f>
        <v>1638</v>
      </c>
    </row>
    <row r="43" spans="1:16" x14ac:dyDescent="0.15">
      <c r="A43" s="176" t="s">
        <v>65</v>
      </c>
      <c r="B43" s="176">
        <f>'実質公債費比率（分子）の構造'!K$51</f>
        <v>1</v>
      </c>
      <c r="C43" s="176"/>
      <c r="D43" s="176"/>
      <c r="E43" s="176">
        <f>'実質公債費比率（分子）の構造'!L$51</f>
        <v>1</v>
      </c>
      <c r="F43" s="176"/>
      <c r="G43" s="176"/>
      <c r="H43" s="176">
        <f>'実質公債費比率（分子）の構造'!M$51</f>
        <v>1</v>
      </c>
      <c r="I43" s="176"/>
      <c r="J43" s="176"/>
      <c r="K43" s="176">
        <f>'実質公債費比率（分子）の構造'!N$51</f>
        <v>1</v>
      </c>
      <c r="L43" s="176"/>
      <c r="M43" s="176"/>
      <c r="N43" s="176">
        <f>'実質公債費比率（分子）の構造'!O$51</f>
        <v>1</v>
      </c>
      <c r="O43" s="176"/>
      <c r="P43" s="176"/>
    </row>
    <row r="44" spans="1:16" x14ac:dyDescent="0.15">
      <c r="A44" s="176" t="s">
        <v>66</v>
      </c>
      <c r="B44" s="176">
        <f>'実質公債費比率（分子）の構造'!K$50</f>
        <v>43</v>
      </c>
      <c r="C44" s="176"/>
      <c r="D44" s="176"/>
      <c r="E44" s="176">
        <f>'実質公債費比率（分子）の構造'!L$50</f>
        <v>43</v>
      </c>
      <c r="F44" s="176"/>
      <c r="G44" s="176"/>
      <c r="H44" s="176">
        <f>'実質公債費比率（分子）の構造'!M$50</f>
        <v>43</v>
      </c>
      <c r="I44" s="176"/>
      <c r="J44" s="176"/>
      <c r="K44" s="176">
        <f>'実質公債費比率（分子）の構造'!N$50</f>
        <v>43</v>
      </c>
      <c r="L44" s="176"/>
      <c r="M44" s="176"/>
      <c r="N44" s="176">
        <f>'実質公債費比率（分子）の構造'!O$50</f>
        <v>43</v>
      </c>
      <c r="O44" s="176"/>
      <c r="P44" s="176"/>
    </row>
    <row r="45" spans="1:16" x14ac:dyDescent="0.15">
      <c r="A45" s="176" t="s">
        <v>67</v>
      </c>
      <c r="B45" s="176">
        <f>'実質公債費比率（分子）の構造'!K$49</f>
        <v>25</v>
      </c>
      <c r="C45" s="176"/>
      <c r="D45" s="176"/>
      <c r="E45" s="176">
        <f>'実質公債費比率（分子）の構造'!L$49</f>
        <v>18</v>
      </c>
      <c r="F45" s="176"/>
      <c r="G45" s="176"/>
      <c r="H45" s="176">
        <f>'実質公債費比率（分子）の構造'!M$49</f>
        <v>14</v>
      </c>
      <c r="I45" s="176"/>
      <c r="J45" s="176"/>
      <c r="K45" s="176">
        <f>'実質公債費比率（分子）の構造'!N$49</f>
        <v>14</v>
      </c>
      <c r="L45" s="176"/>
      <c r="M45" s="176"/>
      <c r="N45" s="176">
        <f>'実質公債費比率（分子）の構造'!O$49</f>
        <v>14</v>
      </c>
      <c r="O45" s="176"/>
      <c r="P45" s="176"/>
    </row>
    <row r="46" spans="1:16" x14ac:dyDescent="0.15">
      <c r="A46" s="176" t="s">
        <v>68</v>
      </c>
      <c r="B46" s="176">
        <f>'実質公債費比率（分子）の構造'!K$48</f>
        <v>215</v>
      </c>
      <c r="C46" s="176"/>
      <c r="D46" s="176"/>
      <c r="E46" s="176">
        <f>'実質公債費比率（分子）の構造'!L$48</f>
        <v>208</v>
      </c>
      <c r="F46" s="176"/>
      <c r="G46" s="176"/>
      <c r="H46" s="176">
        <f>'実質公債費比率（分子）の構造'!M$48</f>
        <v>224</v>
      </c>
      <c r="I46" s="176"/>
      <c r="J46" s="176"/>
      <c r="K46" s="176">
        <f>'実質公債費比率（分子）の構造'!N$48</f>
        <v>226</v>
      </c>
      <c r="L46" s="176"/>
      <c r="M46" s="176"/>
      <c r="N46" s="176">
        <f>'実質公債費比率（分子）の構造'!O$48</f>
        <v>198</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2272</v>
      </c>
      <c r="C49" s="176"/>
      <c r="D49" s="176"/>
      <c r="E49" s="176">
        <f>'実質公債費比率（分子）の構造'!L$45</f>
        <v>2275</v>
      </c>
      <c r="F49" s="176"/>
      <c r="G49" s="176"/>
      <c r="H49" s="176">
        <f>'実質公債費比率（分子）の構造'!M$45</f>
        <v>2354</v>
      </c>
      <c r="I49" s="176"/>
      <c r="J49" s="176"/>
      <c r="K49" s="176">
        <f>'実質公債費比率（分子）の構造'!N$45</f>
        <v>2381</v>
      </c>
      <c r="L49" s="176"/>
      <c r="M49" s="176"/>
      <c r="N49" s="176">
        <f>'実質公債費比率（分子）の構造'!O$45</f>
        <v>2442</v>
      </c>
      <c r="O49" s="176"/>
      <c r="P49" s="176"/>
    </row>
    <row r="50" spans="1:16" x14ac:dyDescent="0.15">
      <c r="A50" s="176" t="s">
        <v>72</v>
      </c>
      <c r="B50" s="176" t="e">
        <f>NA()</f>
        <v>#N/A</v>
      </c>
      <c r="C50" s="176">
        <f>IF(ISNUMBER('実質公債費比率（分子）の構造'!K$53),'実質公債費比率（分子）の構造'!K$53,NA())</f>
        <v>839</v>
      </c>
      <c r="D50" s="176" t="e">
        <f>NA()</f>
        <v>#N/A</v>
      </c>
      <c r="E50" s="176" t="e">
        <f>NA()</f>
        <v>#N/A</v>
      </c>
      <c r="F50" s="176">
        <f>IF(ISNUMBER('実質公債費比率（分子）の構造'!L$53),'実質公債費比率（分子）の構造'!L$53,NA())</f>
        <v>825</v>
      </c>
      <c r="G50" s="176" t="e">
        <f>NA()</f>
        <v>#N/A</v>
      </c>
      <c r="H50" s="176" t="e">
        <f>NA()</f>
        <v>#N/A</v>
      </c>
      <c r="I50" s="176">
        <f>IF(ISNUMBER('実質公債費比率（分子）の構造'!M$53),'実質公債費比率（分子）の構造'!M$53,NA())</f>
        <v>931</v>
      </c>
      <c r="J50" s="176" t="e">
        <f>NA()</f>
        <v>#N/A</v>
      </c>
      <c r="K50" s="176" t="e">
        <f>NA()</f>
        <v>#N/A</v>
      </c>
      <c r="L50" s="176">
        <f>IF(ISNUMBER('実質公債費比率（分子）の構造'!N$53),'実質公債費比率（分子）の構造'!N$53,NA())</f>
        <v>991</v>
      </c>
      <c r="M50" s="176" t="e">
        <f>NA()</f>
        <v>#N/A</v>
      </c>
      <c r="N50" s="176" t="e">
        <f>NA()</f>
        <v>#N/A</v>
      </c>
      <c r="O50" s="176">
        <f>IF(ISNUMBER('実質公債費比率（分子）の構造'!O$53),'実質公債費比率（分子）の構造'!O$53,NA())</f>
        <v>1060</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18398</v>
      </c>
      <c r="E56" s="175"/>
      <c r="F56" s="175"/>
      <c r="G56" s="175">
        <f>'将来負担比率（分子）の構造'!J$52</f>
        <v>18062</v>
      </c>
      <c r="H56" s="175"/>
      <c r="I56" s="175"/>
      <c r="J56" s="175">
        <f>'将来負担比率（分子）の構造'!K$52</f>
        <v>18043</v>
      </c>
      <c r="K56" s="175"/>
      <c r="L56" s="175"/>
      <c r="M56" s="175">
        <f>'将来負担比率（分子）の構造'!L$52</f>
        <v>17631</v>
      </c>
      <c r="N56" s="175"/>
      <c r="O56" s="175"/>
      <c r="P56" s="175">
        <f>'将来負担比率（分子）の構造'!M$52</f>
        <v>17346</v>
      </c>
    </row>
    <row r="57" spans="1:16" x14ac:dyDescent="0.15">
      <c r="A57" s="175" t="s">
        <v>43</v>
      </c>
      <c r="B57" s="175"/>
      <c r="C57" s="175"/>
      <c r="D57" s="175">
        <f>'将来負担比率（分子）の構造'!I$51</f>
        <v>2183</v>
      </c>
      <c r="E57" s="175"/>
      <c r="F57" s="175"/>
      <c r="G57" s="175">
        <f>'将来負担比率（分子）の構造'!J$51</f>
        <v>2175</v>
      </c>
      <c r="H57" s="175"/>
      <c r="I57" s="175"/>
      <c r="J57" s="175">
        <f>'将来負担比率（分子）の構造'!K$51</f>
        <v>2233</v>
      </c>
      <c r="K57" s="175"/>
      <c r="L57" s="175"/>
      <c r="M57" s="175">
        <f>'将来負担比率（分子）の構造'!L$51</f>
        <v>2116</v>
      </c>
      <c r="N57" s="175"/>
      <c r="O57" s="175"/>
      <c r="P57" s="175">
        <f>'将来負担比率（分子）の構造'!M$51</f>
        <v>2076</v>
      </c>
    </row>
    <row r="58" spans="1:16" x14ac:dyDescent="0.15">
      <c r="A58" s="175" t="s">
        <v>42</v>
      </c>
      <c r="B58" s="175"/>
      <c r="C58" s="175"/>
      <c r="D58" s="175">
        <f>'将来負担比率（分子）の構造'!I$50</f>
        <v>6439</v>
      </c>
      <c r="E58" s="175"/>
      <c r="F58" s="175"/>
      <c r="G58" s="175">
        <f>'将来負担比率（分子）の構造'!J$50</f>
        <v>6862</v>
      </c>
      <c r="H58" s="175"/>
      <c r="I58" s="175"/>
      <c r="J58" s="175">
        <f>'将来負担比率（分子）の構造'!K$50</f>
        <v>7205</v>
      </c>
      <c r="K58" s="175"/>
      <c r="L58" s="175"/>
      <c r="M58" s="175">
        <f>'将来負担比率（分子）の構造'!L$50</f>
        <v>8189</v>
      </c>
      <c r="N58" s="175"/>
      <c r="O58" s="175"/>
      <c r="P58" s="175">
        <f>'将来負担比率（分子）の構造'!M$50</f>
        <v>8527</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36</v>
      </c>
      <c r="B62" s="175">
        <f>'将来負担比率（分子）の構造'!I$45</f>
        <v>552</v>
      </c>
      <c r="C62" s="175"/>
      <c r="D62" s="175"/>
      <c r="E62" s="175">
        <f>'将来負担比率（分子）の構造'!J$45</f>
        <v>411</v>
      </c>
      <c r="F62" s="175"/>
      <c r="G62" s="175"/>
      <c r="H62" s="175">
        <f>'将来負担比率（分子）の構造'!K$45</f>
        <v>296</v>
      </c>
      <c r="I62" s="175"/>
      <c r="J62" s="175"/>
      <c r="K62" s="175" t="str">
        <f>'将来負担比率（分子）の構造'!L$45</f>
        <v>-</v>
      </c>
      <c r="L62" s="175"/>
      <c r="M62" s="175"/>
      <c r="N62" s="175" t="str">
        <f>'将来負担比率（分子）の構造'!M$45</f>
        <v>-</v>
      </c>
      <c r="O62" s="175"/>
      <c r="P62" s="175"/>
    </row>
    <row r="63" spans="1:16" x14ac:dyDescent="0.15">
      <c r="A63" s="175" t="s">
        <v>35</v>
      </c>
      <c r="B63" s="175">
        <f>'将来負担比率（分子）の構造'!I$44</f>
        <v>49</v>
      </c>
      <c r="C63" s="175"/>
      <c r="D63" s="175"/>
      <c r="E63" s="175">
        <f>'将来負担比率（分子）の構造'!J$44</f>
        <v>41</v>
      </c>
      <c r="F63" s="175"/>
      <c r="G63" s="175"/>
      <c r="H63" s="175">
        <f>'将来負担比率（分子）の構造'!K$44</f>
        <v>34</v>
      </c>
      <c r="I63" s="175"/>
      <c r="J63" s="175"/>
      <c r="K63" s="175">
        <f>'将来負担比率（分子）の構造'!L$44</f>
        <v>26</v>
      </c>
      <c r="L63" s="175"/>
      <c r="M63" s="175"/>
      <c r="N63" s="175">
        <f>'将来負担比率（分子）の構造'!M$44</f>
        <v>18</v>
      </c>
      <c r="O63" s="175"/>
      <c r="P63" s="175"/>
    </row>
    <row r="64" spans="1:16" x14ac:dyDescent="0.15">
      <c r="A64" s="175" t="s">
        <v>34</v>
      </c>
      <c r="B64" s="175">
        <f>'将来負担比率（分子）の構造'!I$43</f>
        <v>2455</v>
      </c>
      <c r="C64" s="175"/>
      <c r="D64" s="175"/>
      <c r="E64" s="175">
        <f>'将来負担比率（分子）の構造'!J$43</f>
        <v>2364</v>
      </c>
      <c r="F64" s="175"/>
      <c r="G64" s="175"/>
      <c r="H64" s="175">
        <f>'将来負担比率（分子）の構造'!K$43</f>
        <v>2379</v>
      </c>
      <c r="I64" s="175"/>
      <c r="J64" s="175"/>
      <c r="K64" s="175">
        <f>'将来負担比率（分子）の構造'!L$43</f>
        <v>2452</v>
      </c>
      <c r="L64" s="175"/>
      <c r="M64" s="175"/>
      <c r="N64" s="175">
        <f>'将来負担比率（分子）の構造'!M$43</f>
        <v>2500</v>
      </c>
      <c r="O64" s="175"/>
      <c r="P64" s="175"/>
    </row>
    <row r="65" spans="1:16" x14ac:dyDescent="0.15">
      <c r="A65" s="175" t="s">
        <v>33</v>
      </c>
      <c r="B65" s="175">
        <f>'将来負担比率（分子）の構造'!I$42</f>
        <v>213</v>
      </c>
      <c r="C65" s="175"/>
      <c r="D65" s="175"/>
      <c r="E65" s="175">
        <f>'将来負担比率（分子）の構造'!J$42</f>
        <v>170</v>
      </c>
      <c r="F65" s="175"/>
      <c r="G65" s="175"/>
      <c r="H65" s="175">
        <f>'将来負担比率（分子）の構造'!K$42</f>
        <v>137</v>
      </c>
      <c r="I65" s="175"/>
      <c r="J65" s="175"/>
      <c r="K65" s="175">
        <f>'将来負担比率（分子）の構造'!L$42</f>
        <v>109</v>
      </c>
      <c r="L65" s="175"/>
      <c r="M65" s="175"/>
      <c r="N65" s="175">
        <f>'将来負担比率（分子）の構造'!M$42</f>
        <v>43</v>
      </c>
      <c r="O65" s="175"/>
      <c r="P65" s="175"/>
    </row>
    <row r="66" spans="1:16" x14ac:dyDescent="0.15">
      <c r="A66" s="175" t="s">
        <v>32</v>
      </c>
      <c r="B66" s="175">
        <f>'将来負担比率（分子）の構造'!I$41</f>
        <v>28615</v>
      </c>
      <c r="C66" s="175"/>
      <c r="D66" s="175"/>
      <c r="E66" s="175">
        <f>'将来負担比率（分子）の構造'!J$41</f>
        <v>29338</v>
      </c>
      <c r="F66" s="175"/>
      <c r="G66" s="175"/>
      <c r="H66" s="175">
        <f>'将来負担比率（分子）の構造'!K$41</f>
        <v>29178</v>
      </c>
      <c r="I66" s="175"/>
      <c r="J66" s="175"/>
      <c r="K66" s="175">
        <f>'将来負担比率（分子）の構造'!L$41</f>
        <v>28986</v>
      </c>
      <c r="L66" s="175"/>
      <c r="M66" s="175"/>
      <c r="N66" s="175">
        <f>'将来負担比率（分子）の構造'!M$41</f>
        <v>28307</v>
      </c>
      <c r="O66" s="175"/>
      <c r="P66" s="175"/>
    </row>
    <row r="67" spans="1:16" x14ac:dyDescent="0.15">
      <c r="A67" s="175" t="s">
        <v>76</v>
      </c>
      <c r="B67" s="175" t="e">
        <f>NA()</f>
        <v>#N/A</v>
      </c>
      <c r="C67" s="175">
        <f>IF(ISNUMBER('将来負担比率（分子）の構造'!I$53), IF('将来負担比率（分子）の構造'!I$53 &lt; 0, 0, '将来負担比率（分子）の構造'!I$53), NA())</f>
        <v>4864</v>
      </c>
      <c r="D67" s="175" t="e">
        <f>NA()</f>
        <v>#N/A</v>
      </c>
      <c r="E67" s="175" t="e">
        <f>NA()</f>
        <v>#N/A</v>
      </c>
      <c r="F67" s="175">
        <f>IF(ISNUMBER('将来負担比率（分子）の構造'!J$53), IF('将来負担比率（分子）の構造'!J$53 &lt; 0, 0, '将来負担比率（分子）の構造'!J$53), NA())</f>
        <v>5226</v>
      </c>
      <c r="G67" s="175" t="e">
        <f>NA()</f>
        <v>#N/A</v>
      </c>
      <c r="H67" s="175" t="e">
        <f>NA()</f>
        <v>#N/A</v>
      </c>
      <c r="I67" s="175">
        <f>IF(ISNUMBER('将来負担比率（分子）の構造'!K$53), IF('将来負担比率（分子）の構造'!K$53 &lt; 0, 0, '将来負担比率（分子）の構造'!K$53), NA())</f>
        <v>4542</v>
      </c>
      <c r="J67" s="175" t="e">
        <f>NA()</f>
        <v>#N/A</v>
      </c>
      <c r="K67" s="175" t="e">
        <f>NA()</f>
        <v>#N/A</v>
      </c>
      <c r="L67" s="175">
        <f>IF(ISNUMBER('将来負担比率（分子）の構造'!L$53), IF('将来負担比率（分子）の構造'!L$53 &lt; 0, 0, '将来負担比率（分子）の構造'!L$53), NA())</f>
        <v>3636</v>
      </c>
      <c r="M67" s="175" t="e">
        <f>NA()</f>
        <v>#N/A</v>
      </c>
      <c r="N67" s="175" t="e">
        <f>NA()</f>
        <v>#N/A</v>
      </c>
      <c r="O67" s="175">
        <f>IF(ISNUMBER('将来負担比率（分子）の構造'!M$53), IF('将来負担比率（分子）の構造'!M$53 &lt; 0, 0, '将来負担比率（分子）の構造'!M$53), NA())</f>
        <v>2919</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3452</v>
      </c>
      <c r="C72" s="179">
        <f>基金残高に係る経年分析!G55</f>
        <v>3922</v>
      </c>
      <c r="D72" s="179">
        <f>基金残高に係る経年分析!H55</f>
        <v>4030</v>
      </c>
    </row>
    <row r="73" spans="1:16" x14ac:dyDescent="0.15">
      <c r="A73" s="178" t="s">
        <v>79</v>
      </c>
      <c r="B73" s="179">
        <f>基金残高に係る経年分析!F56</f>
        <v>541</v>
      </c>
      <c r="C73" s="179">
        <f>基金残高に係る経年分析!G56</f>
        <v>790</v>
      </c>
      <c r="D73" s="179">
        <f>基金残高に係る経年分析!H56</f>
        <v>791</v>
      </c>
    </row>
    <row r="74" spans="1:16" x14ac:dyDescent="0.15">
      <c r="A74" s="178" t="s">
        <v>80</v>
      </c>
      <c r="B74" s="179">
        <f>基金残高に係る経年分析!F57</f>
        <v>6103</v>
      </c>
      <c r="C74" s="179">
        <f>基金残高に係る経年分析!G57</f>
        <v>6718</v>
      </c>
      <c r="D74" s="179">
        <f>基金残高に係る経年分析!H57</f>
        <v>7292</v>
      </c>
    </row>
  </sheetData>
  <sheetProtection algorithmName="SHA-512" hashValue="TLrKJXZHWGK36opZOfM3EOystwDWYUzm7Z9VvlYDKztDfPCxpZH3MlQRHdd8zFpyyu8Bs3BZHJFJE+I8C7Yewg==" saltValue="APoM7My5in28Q5P1QzP1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226</v>
      </c>
      <c r="C5" s="610"/>
      <c r="D5" s="610"/>
      <c r="E5" s="610"/>
      <c r="F5" s="610"/>
      <c r="G5" s="610"/>
      <c r="H5" s="610"/>
      <c r="I5" s="610"/>
      <c r="J5" s="610"/>
      <c r="K5" s="610"/>
      <c r="L5" s="610"/>
      <c r="M5" s="610"/>
      <c r="N5" s="610"/>
      <c r="O5" s="610"/>
      <c r="P5" s="610"/>
      <c r="Q5" s="611"/>
      <c r="R5" s="612">
        <v>7226912</v>
      </c>
      <c r="S5" s="613"/>
      <c r="T5" s="613"/>
      <c r="U5" s="613"/>
      <c r="V5" s="613"/>
      <c r="W5" s="613"/>
      <c r="X5" s="613"/>
      <c r="Y5" s="614"/>
      <c r="Z5" s="615">
        <v>14.8</v>
      </c>
      <c r="AA5" s="615"/>
      <c r="AB5" s="615"/>
      <c r="AC5" s="615"/>
      <c r="AD5" s="616">
        <v>7226912</v>
      </c>
      <c r="AE5" s="616"/>
      <c r="AF5" s="616"/>
      <c r="AG5" s="616"/>
      <c r="AH5" s="616"/>
      <c r="AI5" s="616"/>
      <c r="AJ5" s="616"/>
      <c r="AK5" s="616"/>
      <c r="AL5" s="617">
        <v>37</v>
      </c>
      <c r="AM5" s="618"/>
      <c r="AN5" s="618"/>
      <c r="AO5" s="619"/>
      <c r="AP5" s="609" t="s">
        <v>227</v>
      </c>
      <c r="AQ5" s="610"/>
      <c r="AR5" s="610"/>
      <c r="AS5" s="610"/>
      <c r="AT5" s="610"/>
      <c r="AU5" s="610"/>
      <c r="AV5" s="610"/>
      <c r="AW5" s="610"/>
      <c r="AX5" s="610"/>
      <c r="AY5" s="610"/>
      <c r="AZ5" s="610"/>
      <c r="BA5" s="610"/>
      <c r="BB5" s="610"/>
      <c r="BC5" s="610"/>
      <c r="BD5" s="610"/>
      <c r="BE5" s="610"/>
      <c r="BF5" s="611"/>
      <c r="BG5" s="623">
        <v>7226912</v>
      </c>
      <c r="BH5" s="624"/>
      <c r="BI5" s="624"/>
      <c r="BJ5" s="624"/>
      <c r="BK5" s="624"/>
      <c r="BL5" s="624"/>
      <c r="BM5" s="624"/>
      <c r="BN5" s="625"/>
      <c r="BO5" s="626">
        <v>100</v>
      </c>
      <c r="BP5" s="626"/>
      <c r="BQ5" s="626"/>
      <c r="BR5" s="626"/>
      <c r="BS5" s="627" t="s">
        <v>228</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229</v>
      </c>
      <c r="CS5" s="606"/>
      <c r="CT5" s="606"/>
      <c r="CU5" s="606"/>
      <c r="CV5" s="606"/>
      <c r="CW5" s="606"/>
      <c r="CX5" s="606"/>
      <c r="CY5" s="607"/>
      <c r="CZ5" s="605" t="s">
        <v>220</v>
      </c>
      <c r="DA5" s="606"/>
      <c r="DB5" s="606"/>
      <c r="DC5" s="607"/>
      <c r="DD5" s="605" t="s">
        <v>230</v>
      </c>
      <c r="DE5" s="606"/>
      <c r="DF5" s="606"/>
      <c r="DG5" s="606"/>
      <c r="DH5" s="606"/>
      <c r="DI5" s="606"/>
      <c r="DJ5" s="606"/>
      <c r="DK5" s="606"/>
      <c r="DL5" s="606"/>
      <c r="DM5" s="606"/>
      <c r="DN5" s="606"/>
      <c r="DO5" s="606"/>
      <c r="DP5" s="607"/>
      <c r="DQ5" s="605" t="s">
        <v>231</v>
      </c>
      <c r="DR5" s="606"/>
      <c r="DS5" s="606"/>
      <c r="DT5" s="606"/>
      <c r="DU5" s="606"/>
      <c r="DV5" s="606"/>
      <c r="DW5" s="606"/>
      <c r="DX5" s="606"/>
      <c r="DY5" s="606"/>
      <c r="DZ5" s="606"/>
      <c r="EA5" s="606"/>
      <c r="EB5" s="606"/>
      <c r="EC5" s="607"/>
    </row>
    <row r="6" spans="2:143" ht="11.25" customHeight="1" x14ac:dyDescent="0.15">
      <c r="B6" s="620" t="s">
        <v>232</v>
      </c>
      <c r="C6" s="621"/>
      <c r="D6" s="621"/>
      <c r="E6" s="621"/>
      <c r="F6" s="621"/>
      <c r="G6" s="621"/>
      <c r="H6" s="621"/>
      <c r="I6" s="621"/>
      <c r="J6" s="621"/>
      <c r="K6" s="621"/>
      <c r="L6" s="621"/>
      <c r="M6" s="621"/>
      <c r="N6" s="621"/>
      <c r="O6" s="621"/>
      <c r="P6" s="621"/>
      <c r="Q6" s="622"/>
      <c r="R6" s="623">
        <v>175577</v>
      </c>
      <c r="S6" s="624"/>
      <c r="T6" s="624"/>
      <c r="U6" s="624"/>
      <c r="V6" s="624"/>
      <c r="W6" s="624"/>
      <c r="X6" s="624"/>
      <c r="Y6" s="625"/>
      <c r="Z6" s="626">
        <v>0.4</v>
      </c>
      <c r="AA6" s="626"/>
      <c r="AB6" s="626"/>
      <c r="AC6" s="626"/>
      <c r="AD6" s="627">
        <v>175577</v>
      </c>
      <c r="AE6" s="627"/>
      <c r="AF6" s="627"/>
      <c r="AG6" s="627"/>
      <c r="AH6" s="627"/>
      <c r="AI6" s="627"/>
      <c r="AJ6" s="627"/>
      <c r="AK6" s="627"/>
      <c r="AL6" s="628">
        <v>0.9</v>
      </c>
      <c r="AM6" s="629"/>
      <c r="AN6" s="629"/>
      <c r="AO6" s="630"/>
      <c r="AP6" s="620" t="s">
        <v>233</v>
      </c>
      <c r="AQ6" s="621"/>
      <c r="AR6" s="621"/>
      <c r="AS6" s="621"/>
      <c r="AT6" s="621"/>
      <c r="AU6" s="621"/>
      <c r="AV6" s="621"/>
      <c r="AW6" s="621"/>
      <c r="AX6" s="621"/>
      <c r="AY6" s="621"/>
      <c r="AZ6" s="621"/>
      <c r="BA6" s="621"/>
      <c r="BB6" s="621"/>
      <c r="BC6" s="621"/>
      <c r="BD6" s="621"/>
      <c r="BE6" s="621"/>
      <c r="BF6" s="622"/>
      <c r="BG6" s="623">
        <v>7226912</v>
      </c>
      <c r="BH6" s="624"/>
      <c r="BI6" s="624"/>
      <c r="BJ6" s="624"/>
      <c r="BK6" s="624"/>
      <c r="BL6" s="624"/>
      <c r="BM6" s="624"/>
      <c r="BN6" s="625"/>
      <c r="BO6" s="626">
        <v>100</v>
      </c>
      <c r="BP6" s="626"/>
      <c r="BQ6" s="626"/>
      <c r="BR6" s="626"/>
      <c r="BS6" s="627" t="s">
        <v>228</v>
      </c>
      <c r="BT6" s="627"/>
      <c r="BU6" s="627"/>
      <c r="BV6" s="627"/>
      <c r="BW6" s="627"/>
      <c r="BX6" s="627"/>
      <c r="BY6" s="627"/>
      <c r="BZ6" s="627"/>
      <c r="CA6" s="627"/>
      <c r="CB6" s="631"/>
      <c r="CD6" s="609" t="s">
        <v>234</v>
      </c>
      <c r="CE6" s="610"/>
      <c r="CF6" s="610"/>
      <c r="CG6" s="610"/>
      <c r="CH6" s="610"/>
      <c r="CI6" s="610"/>
      <c r="CJ6" s="610"/>
      <c r="CK6" s="610"/>
      <c r="CL6" s="610"/>
      <c r="CM6" s="610"/>
      <c r="CN6" s="610"/>
      <c r="CO6" s="610"/>
      <c r="CP6" s="610"/>
      <c r="CQ6" s="611"/>
      <c r="CR6" s="623">
        <v>277769</v>
      </c>
      <c r="CS6" s="624"/>
      <c r="CT6" s="624"/>
      <c r="CU6" s="624"/>
      <c r="CV6" s="624"/>
      <c r="CW6" s="624"/>
      <c r="CX6" s="624"/>
      <c r="CY6" s="625"/>
      <c r="CZ6" s="617">
        <v>0.6</v>
      </c>
      <c r="DA6" s="618"/>
      <c r="DB6" s="618"/>
      <c r="DC6" s="634"/>
      <c r="DD6" s="632" t="s">
        <v>130</v>
      </c>
      <c r="DE6" s="624"/>
      <c r="DF6" s="624"/>
      <c r="DG6" s="624"/>
      <c r="DH6" s="624"/>
      <c r="DI6" s="624"/>
      <c r="DJ6" s="624"/>
      <c r="DK6" s="624"/>
      <c r="DL6" s="624"/>
      <c r="DM6" s="624"/>
      <c r="DN6" s="624"/>
      <c r="DO6" s="624"/>
      <c r="DP6" s="625"/>
      <c r="DQ6" s="632">
        <v>277492</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1206</v>
      </c>
      <c r="S7" s="624"/>
      <c r="T7" s="624"/>
      <c r="U7" s="624"/>
      <c r="V7" s="624"/>
      <c r="W7" s="624"/>
      <c r="X7" s="624"/>
      <c r="Y7" s="625"/>
      <c r="Z7" s="626">
        <v>0</v>
      </c>
      <c r="AA7" s="626"/>
      <c r="AB7" s="626"/>
      <c r="AC7" s="626"/>
      <c r="AD7" s="627">
        <v>1206</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2788540</v>
      </c>
      <c r="BH7" s="624"/>
      <c r="BI7" s="624"/>
      <c r="BJ7" s="624"/>
      <c r="BK7" s="624"/>
      <c r="BL7" s="624"/>
      <c r="BM7" s="624"/>
      <c r="BN7" s="625"/>
      <c r="BO7" s="626">
        <v>38.6</v>
      </c>
      <c r="BP7" s="626"/>
      <c r="BQ7" s="626"/>
      <c r="BR7" s="626"/>
      <c r="BS7" s="627" t="s">
        <v>130</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12075934</v>
      </c>
      <c r="CS7" s="624"/>
      <c r="CT7" s="624"/>
      <c r="CU7" s="624"/>
      <c r="CV7" s="624"/>
      <c r="CW7" s="624"/>
      <c r="CX7" s="624"/>
      <c r="CY7" s="625"/>
      <c r="CZ7" s="626">
        <v>25.7</v>
      </c>
      <c r="DA7" s="626"/>
      <c r="DB7" s="626"/>
      <c r="DC7" s="626"/>
      <c r="DD7" s="632">
        <v>649680</v>
      </c>
      <c r="DE7" s="624"/>
      <c r="DF7" s="624"/>
      <c r="DG7" s="624"/>
      <c r="DH7" s="624"/>
      <c r="DI7" s="624"/>
      <c r="DJ7" s="624"/>
      <c r="DK7" s="624"/>
      <c r="DL7" s="624"/>
      <c r="DM7" s="624"/>
      <c r="DN7" s="624"/>
      <c r="DO7" s="624"/>
      <c r="DP7" s="625"/>
      <c r="DQ7" s="632">
        <v>9144888</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10633</v>
      </c>
      <c r="S8" s="624"/>
      <c r="T8" s="624"/>
      <c r="U8" s="624"/>
      <c r="V8" s="624"/>
      <c r="W8" s="624"/>
      <c r="X8" s="624"/>
      <c r="Y8" s="625"/>
      <c r="Z8" s="626">
        <v>0</v>
      </c>
      <c r="AA8" s="626"/>
      <c r="AB8" s="626"/>
      <c r="AC8" s="626"/>
      <c r="AD8" s="627">
        <v>10633</v>
      </c>
      <c r="AE8" s="627"/>
      <c r="AF8" s="627"/>
      <c r="AG8" s="627"/>
      <c r="AH8" s="627"/>
      <c r="AI8" s="627"/>
      <c r="AJ8" s="627"/>
      <c r="AK8" s="627"/>
      <c r="AL8" s="628">
        <v>0.1</v>
      </c>
      <c r="AM8" s="629"/>
      <c r="AN8" s="629"/>
      <c r="AO8" s="630"/>
      <c r="AP8" s="620" t="s">
        <v>239</v>
      </c>
      <c r="AQ8" s="621"/>
      <c r="AR8" s="621"/>
      <c r="AS8" s="621"/>
      <c r="AT8" s="621"/>
      <c r="AU8" s="621"/>
      <c r="AV8" s="621"/>
      <c r="AW8" s="621"/>
      <c r="AX8" s="621"/>
      <c r="AY8" s="621"/>
      <c r="AZ8" s="621"/>
      <c r="BA8" s="621"/>
      <c r="BB8" s="621"/>
      <c r="BC8" s="621"/>
      <c r="BD8" s="621"/>
      <c r="BE8" s="621"/>
      <c r="BF8" s="622"/>
      <c r="BG8" s="623">
        <v>99018</v>
      </c>
      <c r="BH8" s="624"/>
      <c r="BI8" s="624"/>
      <c r="BJ8" s="624"/>
      <c r="BK8" s="624"/>
      <c r="BL8" s="624"/>
      <c r="BM8" s="624"/>
      <c r="BN8" s="625"/>
      <c r="BO8" s="626">
        <v>1.4</v>
      </c>
      <c r="BP8" s="626"/>
      <c r="BQ8" s="626"/>
      <c r="BR8" s="626"/>
      <c r="BS8" s="627" t="s">
        <v>138</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18011609</v>
      </c>
      <c r="CS8" s="624"/>
      <c r="CT8" s="624"/>
      <c r="CU8" s="624"/>
      <c r="CV8" s="624"/>
      <c r="CW8" s="624"/>
      <c r="CX8" s="624"/>
      <c r="CY8" s="625"/>
      <c r="CZ8" s="626">
        <v>38.299999999999997</v>
      </c>
      <c r="DA8" s="626"/>
      <c r="DB8" s="626"/>
      <c r="DC8" s="626"/>
      <c r="DD8" s="632">
        <v>329449</v>
      </c>
      <c r="DE8" s="624"/>
      <c r="DF8" s="624"/>
      <c r="DG8" s="624"/>
      <c r="DH8" s="624"/>
      <c r="DI8" s="624"/>
      <c r="DJ8" s="624"/>
      <c r="DK8" s="624"/>
      <c r="DL8" s="624"/>
      <c r="DM8" s="624"/>
      <c r="DN8" s="624"/>
      <c r="DO8" s="624"/>
      <c r="DP8" s="625"/>
      <c r="DQ8" s="632">
        <v>6656062</v>
      </c>
      <c r="DR8" s="624"/>
      <c r="DS8" s="624"/>
      <c r="DT8" s="624"/>
      <c r="DU8" s="624"/>
      <c r="DV8" s="624"/>
      <c r="DW8" s="624"/>
      <c r="DX8" s="624"/>
      <c r="DY8" s="624"/>
      <c r="DZ8" s="624"/>
      <c r="EA8" s="624"/>
      <c r="EB8" s="624"/>
      <c r="EC8" s="633"/>
    </row>
    <row r="9" spans="2:143" ht="11.25" customHeight="1" x14ac:dyDescent="0.15">
      <c r="B9" s="620" t="s">
        <v>241</v>
      </c>
      <c r="C9" s="621"/>
      <c r="D9" s="621"/>
      <c r="E9" s="621"/>
      <c r="F9" s="621"/>
      <c r="G9" s="621"/>
      <c r="H9" s="621"/>
      <c r="I9" s="621"/>
      <c r="J9" s="621"/>
      <c r="K9" s="621"/>
      <c r="L9" s="621"/>
      <c r="M9" s="621"/>
      <c r="N9" s="621"/>
      <c r="O9" s="621"/>
      <c r="P9" s="621"/>
      <c r="Q9" s="622"/>
      <c r="R9" s="623">
        <v>10230</v>
      </c>
      <c r="S9" s="624"/>
      <c r="T9" s="624"/>
      <c r="U9" s="624"/>
      <c r="V9" s="624"/>
      <c r="W9" s="624"/>
      <c r="X9" s="624"/>
      <c r="Y9" s="625"/>
      <c r="Z9" s="626">
        <v>0</v>
      </c>
      <c r="AA9" s="626"/>
      <c r="AB9" s="626"/>
      <c r="AC9" s="626"/>
      <c r="AD9" s="627">
        <v>10230</v>
      </c>
      <c r="AE9" s="627"/>
      <c r="AF9" s="627"/>
      <c r="AG9" s="627"/>
      <c r="AH9" s="627"/>
      <c r="AI9" s="627"/>
      <c r="AJ9" s="627"/>
      <c r="AK9" s="627"/>
      <c r="AL9" s="628">
        <v>0.1</v>
      </c>
      <c r="AM9" s="629"/>
      <c r="AN9" s="629"/>
      <c r="AO9" s="630"/>
      <c r="AP9" s="620" t="s">
        <v>242</v>
      </c>
      <c r="AQ9" s="621"/>
      <c r="AR9" s="621"/>
      <c r="AS9" s="621"/>
      <c r="AT9" s="621"/>
      <c r="AU9" s="621"/>
      <c r="AV9" s="621"/>
      <c r="AW9" s="621"/>
      <c r="AX9" s="621"/>
      <c r="AY9" s="621"/>
      <c r="AZ9" s="621"/>
      <c r="BA9" s="621"/>
      <c r="BB9" s="621"/>
      <c r="BC9" s="621"/>
      <c r="BD9" s="621"/>
      <c r="BE9" s="621"/>
      <c r="BF9" s="622"/>
      <c r="BG9" s="623">
        <v>2319194</v>
      </c>
      <c r="BH9" s="624"/>
      <c r="BI9" s="624"/>
      <c r="BJ9" s="624"/>
      <c r="BK9" s="624"/>
      <c r="BL9" s="624"/>
      <c r="BM9" s="624"/>
      <c r="BN9" s="625"/>
      <c r="BO9" s="626">
        <v>32.1</v>
      </c>
      <c r="BP9" s="626"/>
      <c r="BQ9" s="626"/>
      <c r="BR9" s="626"/>
      <c r="BS9" s="627" t="s">
        <v>130</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3253344</v>
      </c>
      <c r="CS9" s="624"/>
      <c r="CT9" s="624"/>
      <c r="CU9" s="624"/>
      <c r="CV9" s="624"/>
      <c r="CW9" s="624"/>
      <c r="CX9" s="624"/>
      <c r="CY9" s="625"/>
      <c r="CZ9" s="626">
        <v>6.9</v>
      </c>
      <c r="DA9" s="626"/>
      <c r="DB9" s="626"/>
      <c r="DC9" s="626"/>
      <c r="DD9" s="632">
        <v>1251045</v>
      </c>
      <c r="DE9" s="624"/>
      <c r="DF9" s="624"/>
      <c r="DG9" s="624"/>
      <c r="DH9" s="624"/>
      <c r="DI9" s="624"/>
      <c r="DJ9" s="624"/>
      <c r="DK9" s="624"/>
      <c r="DL9" s="624"/>
      <c r="DM9" s="624"/>
      <c r="DN9" s="624"/>
      <c r="DO9" s="624"/>
      <c r="DP9" s="625"/>
      <c r="DQ9" s="632">
        <v>1483794</v>
      </c>
      <c r="DR9" s="624"/>
      <c r="DS9" s="624"/>
      <c r="DT9" s="624"/>
      <c r="DU9" s="624"/>
      <c r="DV9" s="624"/>
      <c r="DW9" s="624"/>
      <c r="DX9" s="624"/>
      <c r="DY9" s="624"/>
      <c r="DZ9" s="624"/>
      <c r="EA9" s="624"/>
      <c r="EB9" s="624"/>
      <c r="EC9" s="633"/>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138</v>
      </c>
      <c r="AA10" s="626"/>
      <c r="AB10" s="626"/>
      <c r="AC10" s="626"/>
      <c r="AD10" s="627" t="s">
        <v>130</v>
      </c>
      <c r="AE10" s="627"/>
      <c r="AF10" s="627"/>
      <c r="AG10" s="627"/>
      <c r="AH10" s="627"/>
      <c r="AI10" s="627"/>
      <c r="AJ10" s="627"/>
      <c r="AK10" s="627"/>
      <c r="AL10" s="628" t="s">
        <v>130</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164693</v>
      </c>
      <c r="BH10" s="624"/>
      <c r="BI10" s="624"/>
      <c r="BJ10" s="624"/>
      <c r="BK10" s="624"/>
      <c r="BL10" s="624"/>
      <c r="BM10" s="624"/>
      <c r="BN10" s="625"/>
      <c r="BO10" s="626">
        <v>2.2999999999999998</v>
      </c>
      <c r="BP10" s="626"/>
      <c r="BQ10" s="626"/>
      <c r="BR10" s="626"/>
      <c r="BS10" s="627" t="s">
        <v>138</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v>5226</v>
      </c>
      <c r="CS10" s="624"/>
      <c r="CT10" s="624"/>
      <c r="CU10" s="624"/>
      <c r="CV10" s="624"/>
      <c r="CW10" s="624"/>
      <c r="CX10" s="624"/>
      <c r="CY10" s="625"/>
      <c r="CZ10" s="626">
        <v>0</v>
      </c>
      <c r="DA10" s="626"/>
      <c r="DB10" s="626"/>
      <c r="DC10" s="626"/>
      <c r="DD10" s="632" t="s">
        <v>130</v>
      </c>
      <c r="DE10" s="624"/>
      <c r="DF10" s="624"/>
      <c r="DG10" s="624"/>
      <c r="DH10" s="624"/>
      <c r="DI10" s="624"/>
      <c r="DJ10" s="624"/>
      <c r="DK10" s="624"/>
      <c r="DL10" s="624"/>
      <c r="DM10" s="624"/>
      <c r="DN10" s="624"/>
      <c r="DO10" s="624"/>
      <c r="DP10" s="625"/>
      <c r="DQ10" s="632">
        <v>5098</v>
      </c>
      <c r="DR10" s="624"/>
      <c r="DS10" s="624"/>
      <c r="DT10" s="624"/>
      <c r="DU10" s="624"/>
      <c r="DV10" s="624"/>
      <c r="DW10" s="624"/>
      <c r="DX10" s="624"/>
      <c r="DY10" s="624"/>
      <c r="DZ10" s="624"/>
      <c r="EA10" s="624"/>
      <c r="EB10" s="624"/>
      <c r="EC10" s="633"/>
    </row>
    <row r="11" spans="2:143" ht="11.25" customHeight="1" x14ac:dyDescent="0.15">
      <c r="B11" s="620" t="s">
        <v>247</v>
      </c>
      <c r="C11" s="621"/>
      <c r="D11" s="621"/>
      <c r="E11" s="621"/>
      <c r="F11" s="621"/>
      <c r="G11" s="621"/>
      <c r="H11" s="621"/>
      <c r="I11" s="621"/>
      <c r="J11" s="621"/>
      <c r="K11" s="621"/>
      <c r="L11" s="621"/>
      <c r="M11" s="621"/>
      <c r="N11" s="621"/>
      <c r="O11" s="621"/>
      <c r="P11" s="621"/>
      <c r="Q11" s="622"/>
      <c r="R11" s="623">
        <v>1490691</v>
      </c>
      <c r="S11" s="624"/>
      <c r="T11" s="624"/>
      <c r="U11" s="624"/>
      <c r="V11" s="624"/>
      <c r="W11" s="624"/>
      <c r="X11" s="624"/>
      <c r="Y11" s="625"/>
      <c r="Z11" s="628">
        <v>3.1</v>
      </c>
      <c r="AA11" s="629"/>
      <c r="AB11" s="629"/>
      <c r="AC11" s="635"/>
      <c r="AD11" s="632">
        <v>1490691</v>
      </c>
      <c r="AE11" s="624"/>
      <c r="AF11" s="624"/>
      <c r="AG11" s="624"/>
      <c r="AH11" s="624"/>
      <c r="AI11" s="624"/>
      <c r="AJ11" s="624"/>
      <c r="AK11" s="625"/>
      <c r="AL11" s="628">
        <v>7.6</v>
      </c>
      <c r="AM11" s="629"/>
      <c r="AN11" s="629"/>
      <c r="AO11" s="630"/>
      <c r="AP11" s="620" t="s">
        <v>248</v>
      </c>
      <c r="AQ11" s="621"/>
      <c r="AR11" s="621"/>
      <c r="AS11" s="621"/>
      <c r="AT11" s="621"/>
      <c r="AU11" s="621"/>
      <c r="AV11" s="621"/>
      <c r="AW11" s="621"/>
      <c r="AX11" s="621"/>
      <c r="AY11" s="621"/>
      <c r="AZ11" s="621"/>
      <c r="BA11" s="621"/>
      <c r="BB11" s="621"/>
      <c r="BC11" s="621"/>
      <c r="BD11" s="621"/>
      <c r="BE11" s="621"/>
      <c r="BF11" s="622"/>
      <c r="BG11" s="623">
        <v>205635</v>
      </c>
      <c r="BH11" s="624"/>
      <c r="BI11" s="624"/>
      <c r="BJ11" s="624"/>
      <c r="BK11" s="624"/>
      <c r="BL11" s="624"/>
      <c r="BM11" s="624"/>
      <c r="BN11" s="625"/>
      <c r="BO11" s="626">
        <v>2.8</v>
      </c>
      <c r="BP11" s="626"/>
      <c r="BQ11" s="626"/>
      <c r="BR11" s="626"/>
      <c r="BS11" s="627" t="s">
        <v>228</v>
      </c>
      <c r="BT11" s="627"/>
      <c r="BU11" s="627"/>
      <c r="BV11" s="627"/>
      <c r="BW11" s="627"/>
      <c r="BX11" s="627"/>
      <c r="BY11" s="627"/>
      <c r="BZ11" s="627"/>
      <c r="CA11" s="627"/>
      <c r="CB11" s="631"/>
      <c r="CD11" s="620" t="s">
        <v>249</v>
      </c>
      <c r="CE11" s="621"/>
      <c r="CF11" s="621"/>
      <c r="CG11" s="621"/>
      <c r="CH11" s="621"/>
      <c r="CI11" s="621"/>
      <c r="CJ11" s="621"/>
      <c r="CK11" s="621"/>
      <c r="CL11" s="621"/>
      <c r="CM11" s="621"/>
      <c r="CN11" s="621"/>
      <c r="CO11" s="621"/>
      <c r="CP11" s="621"/>
      <c r="CQ11" s="622"/>
      <c r="CR11" s="623">
        <v>1600696</v>
      </c>
      <c r="CS11" s="624"/>
      <c r="CT11" s="624"/>
      <c r="CU11" s="624"/>
      <c r="CV11" s="624"/>
      <c r="CW11" s="624"/>
      <c r="CX11" s="624"/>
      <c r="CY11" s="625"/>
      <c r="CZ11" s="626">
        <v>3.4</v>
      </c>
      <c r="DA11" s="626"/>
      <c r="DB11" s="626"/>
      <c r="DC11" s="626"/>
      <c r="DD11" s="632">
        <v>756763</v>
      </c>
      <c r="DE11" s="624"/>
      <c r="DF11" s="624"/>
      <c r="DG11" s="624"/>
      <c r="DH11" s="624"/>
      <c r="DI11" s="624"/>
      <c r="DJ11" s="624"/>
      <c r="DK11" s="624"/>
      <c r="DL11" s="624"/>
      <c r="DM11" s="624"/>
      <c r="DN11" s="624"/>
      <c r="DO11" s="624"/>
      <c r="DP11" s="625"/>
      <c r="DQ11" s="632">
        <v>754843</v>
      </c>
      <c r="DR11" s="624"/>
      <c r="DS11" s="624"/>
      <c r="DT11" s="624"/>
      <c r="DU11" s="624"/>
      <c r="DV11" s="624"/>
      <c r="DW11" s="624"/>
      <c r="DX11" s="624"/>
      <c r="DY11" s="624"/>
      <c r="DZ11" s="624"/>
      <c r="EA11" s="624"/>
      <c r="EB11" s="624"/>
      <c r="EC11" s="633"/>
    </row>
    <row r="12" spans="2:143" ht="11.25" customHeight="1" x14ac:dyDescent="0.15">
      <c r="B12" s="620" t="s">
        <v>250</v>
      </c>
      <c r="C12" s="621"/>
      <c r="D12" s="621"/>
      <c r="E12" s="621"/>
      <c r="F12" s="621"/>
      <c r="G12" s="621"/>
      <c r="H12" s="621"/>
      <c r="I12" s="621"/>
      <c r="J12" s="621"/>
      <c r="K12" s="621"/>
      <c r="L12" s="621"/>
      <c r="M12" s="621"/>
      <c r="N12" s="621"/>
      <c r="O12" s="621"/>
      <c r="P12" s="621"/>
      <c r="Q12" s="622"/>
      <c r="R12" s="623">
        <v>75316</v>
      </c>
      <c r="S12" s="624"/>
      <c r="T12" s="624"/>
      <c r="U12" s="624"/>
      <c r="V12" s="624"/>
      <c r="W12" s="624"/>
      <c r="X12" s="624"/>
      <c r="Y12" s="625"/>
      <c r="Z12" s="626">
        <v>0.2</v>
      </c>
      <c r="AA12" s="626"/>
      <c r="AB12" s="626"/>
      <c r="AC12" s="626"/>
      <c r="AD12" s="627">
        <v>75316</v>
      </c>
      <c r="AE12" s="627"/>
      <c r="AF12" s="627"/>
      <c r="AG12" s="627"/>
      <c r="AH12" s="627"/>
      <c r="AI12" s="627"/>
      <c r="AJ12" s="627"/>
      <c r="AK12" s="627"/>
      <c r="AL12" s="628">
        <v>0.4</v>
      </c>
      <c r="AM12" s="629"/>
      <c r="AN12" s="629"/>
      <c r="AO12" s="630"/>
      <c r="AP12" s="620" t="s">
        <v>251</v>
      </c>
      <c r="AQ12" s="621"/>
      <c r="AR12" s="621"/>
      <c r="AS12" s="621"/>
      <c r="AT12" s="621"/>
      <c r="AU12" s="621"/>
      <c r="AV12" s="621"/>
      <c r="AW12" s="621"/>
      <c r="AX12" s="621"/>
      <c r="AY12" s="621"/>
      <c r="AZ12" s="621"/>
      <c r="BA12" s="621"/>
      <c r="BB12" s="621"/>
      <c r="BC12" s="621"/>
      <c r="BD12" s="621"/>
      <c r="BE12" s="621"/>
      <c r="BF12" s="622"/>
      <c r="BG12" s="623">
        <v>3870979</v>
      </c>
      <c r="BH12" s="624"/>
      <c r="BI12" s="624"/>
      <c r="BJ12" s="624"/>
      <c r="BK12" s="624"/>
      <c r="BL12" s="624"/>
      <c r="BM12" s="624"/>
      <c r="BN12" s="625"/>
      <c r="BO12" s="626">
        <v>53.6</v>
      </c>
      <c r="BP12" s="626"/>
      <c r="BQ12" s="626"/>
      <c r="BR12" s="626"/>
      <c r="BS12" s="627" t="s">
        <v>138</v>
      </c>
      <c r="BT12" s="627"/>
      <c r="BU12" s="627"/>
      <c r="BV12" s="627"/>
      <c r="BW12" s="627"/>
      <c r="BX12" s="627"/>
      <c r="BY12" s="627"/>
      <c r="BZ12" s="627"/>
      <c r="CA12" s="627"/>
      <c r="CB12" s="631"/>
      <c r="CD12" s="620" t="s">
        <v>252</v>
      </c>
      <c r="CE12" s="621"/>
      <c r="CF12" s="621"/>
      <c r="CG12" s="621"/>
      <c r="CH12" s="621"/>
      <c r="CI12" s="621"/>
      <c r="CJ12" s="621"/>
      <c r="CK12" s="621"/>
      <c r="CL12" s="621"/>
      <c r="CM12" s="621"/>
      <c r="CN12" s="621"/>
      <c r="CO12" s="621"/>
      <c r="CP12" s="621"/>
      <c r="CQ12" s="622"/>
      <c r="CR12" s="623">
        <v>964254</v>
      </c>
      <c r="CS12" s="624"/>
      <c r="CT12" s="624"/>
      <c r="CU12" s="624"/>
      <c r="CV12" s="624"/>
      <c r="CW12" s="624"/>
      <c r="CX12" s="624"/>
      <c r="CY12" s="625"/>
      <c r="CZ12" s="626">
        <v>2.1</v>
      </c>
      <c r="DA12" s="626"/>
      <c r="DB12" s="626"/>
      <c r="DC12" s="626"/>
      <c r="DD12" s="632">
        <v>88585</v>
      </c>
      <c r="DE12" s="624"/>
      <c r="DF12" s="624"/>
      <c r="DG12" s="624"/>
      <c r="DH12" s="624"/>
      <c r="DI12" s="624"/>
      <c r="DJ12" s="624"/>
      <c r="DK12" s="624"/>
      <c r="DL12" s="624"/>
      <c r="DM12" s="624"/>
      <c r="DN12" s="624"/>
      <c r="DO12" s="624"/>
      <c r="DP12" s="625"/>
      <c r="DQ12" s="632">
        <v>835984</v>
      </c>
      <c r="DR12" s="624"/>
      <c r="DS12" s="624"/>
      <c r="DT12" s="624"/>
      <c r="DU12" s="624"/>
      <c r="DV12" s="624"/>
      <c r="DW12" s="624"/>
      <c r="DX12" s="624"/>
      <c r="DY12" s="624"/>
      <c r="DZ12" s="624"/>
      <c r="EA12" s="624"/>
      <c r="EB12" s="624"/>
      <c r="EC12" s="633"/>
    </row>
    <row r="13" spans="2:143" ht="11.25" customHeight="1" x14ac:dyDescent="0.15">
      <c r="B13" s="620" t="s">
        <v>253</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228</v>
      </c>
      <c r="AM13" s="629"/>
      <c r="AN13" s="629"/>
      <c r="AO13" s="630"/>
      <c r="AP13" s="620" t="s">
        <v>254</v>
      </c>
      <c r="AQ13" s="621"/>
      <c r="AR13" s="621"/>
      <c r="AS13" s="621"/>
      <c r="AT13" s="621"/>
      <c r="AU13" s="621"/>
      <c r="AV13" s="621"/>
      <c r="AW13" s="621"/>
      <c r="AX13" s="621"/>
      <c r="AY13" s="621"/>
      <c r="AZ13" s="621"/>
      <c r="BA13" s="621"/>
      <c r="BB13" s="621"/>
      <c r="BC13" s="621"/>
      <c r="BD13" s="621"/>
      <c r="BE13" s="621"/>
      <c r="BF13" s="622"/>
      <c r="BG13" s="623">
        <v>3750048</v>
      </c>
      <c r="BH13" s="624"/>
      <c r="BI13" s="624"/>
      <c r="BJ13" s="624"/>
      <c r="BK13" s="624"/>
      <c r="BL13" s="624"/>
      <c r="BM13" s="624"/>
      <c r="BN13" s="625"/>
      <c r="BO13" s="626">
        <v>51.9</v>
      </c>
      <c r="BP13" s="626"/>
      <c r="BQ13" s="626"/>
      <c r="BR13" s="626"/>
      <c r="BS13" s="627" t="s">
        <v>228</v>
      </c>
      <c r="BT13" s="627"/>
      <c r="BU13" s="627"/>
      <c r="BV13" s="627"/>
      <c r="BW13" s="627"/>
      <c r="BX13" s="627"/>
      <c r="BY13" s="627"/>
      <c r="BZ13" s="627"/>
      <c r="CA13" s="627"/>
      <c r="CB13" s="631"/>
      <c r="CD13" s="620" t="s">
        <v>255</v>
      </c>
      <c r="CE13" s="621"/>
      <c r="CF13" s="621"/>
      <c r="CG13" s="621"/>
      <c r="CH13" s="621"/>
      <c r="CI13" s="621"/>
      <c r="CJ13" s="621"/>
      <c r="CK13" s="621"/>
      <c r="CL13" s="621"/>
      <c r="CM13" s="621"/>
      <c r="CN13" s="621"/>
      <c r="CO13" s="621"/>
      <c r="CP13" s="621"/>
      <c r="CQ13" s="622"/>
      <c r="CR13" s="623">
        <v>2639056</v>
      </c>
      <c r="CS13" s="624"/>
      <c r="CT13" s="624"/>
      <c r="CU13" s="624"/>
      <c r="CV13" s="624"/>
      <c r="CW13" s="624"/>
      <c r="CX13" s="624"/>
      <c r="CY13" s="625"/>
      <c r="CZ13" s="626">
        <v>5.6</v>
      </c>
      <c r="DA13" s="626"/>
      <c r="DB13" s="626"/>
      <c r="DC13" s="626"/>
      <c r="DD13" s="632">
        <v>1298407</v>
      </c>
      <c r="DE13" s="624"/>
      <c r="DF13" s="624"/>
      <c r="DG13" s="624"/>
      <c r="DH13" s="624"/>
      <c r="DI13" s="624"/>
      <c r="DJ13" s="624"/>
      <c r="DK13" s="624"/>
      <c r="DL13" s="624"/>
      <c r="DM13" s="624"/>
      <c r="DN13" s="624"/>
      <c r="DO13" s="624"/>
      <c r="DP13" s="625"/>
      <c r="DQ13" s="632">
        <v>1330158</v>
      </c>
      <c r="DR13" s="624"/>
      <c r="DS13" s="624"/>
      <c r="DT13" s="624"/>
      <c r="DU13" s="624"/>
      <c r="DV13" s="624"/>
      <c r="DW13" s="624"/>
      <c r="DX13" s="624"/>
      <c r="DY13" s="624"/>
      <c r="DZ13" s="624"/>
      <c r="EA13" s="624"/>
      <c r="EB13" s="624"/>
      <c r="EC13" s="633"/>
    </row>
    <row r="14" spans="2:143" ht="11.25" customHeight="1" x14ac:dyDescent="0.15">
      <c r="B14" s="620" t="s">
        <v>256</v>
      </c>
      <c r="C14" s="621"/>
      <c r="D14" s="621"/>
      <c r="E14" s="621"/>
      <c r="F14" s="621"/>
      <c r="G14" s="621"/>
      <c r="H14" s="621"/>
      <c r="I14" s="621"/>
      <c r="J14" s="621"/>
      <c r="K14" s="621"/>
      <c r="L14" s="621"/>
      <c r="M14" s="621"/>
      <c r="N14" s="621"/>
      <c r="O14" s="621"/>
      <c r="P14" s="621"/>
      <c r="Q14" s="622"/>
      <c r="R14" s="623">
        <v>170</v>
      </c>
      <c r="S14" s="624"/>
      <c r="T14" s="624"/>
      <c r="U14" s="624"/>
      <c r="V14" s="624"/>
      <c r="W14" s="624"/>
      <c r="X14" s="624"/>
      <c r="Y14" s="625"/>
      <c r="Z14" s="626">
        <v>0</v>
      </c>
      <c r="AA14" s="626"/>
      <c r="AB14" s="626"/>
      <c r="AC14" s="626"/>
      <c r="AD14" s="627">
        <v>170</v>
      </c>
      <c r="AE14" s="627"/>
      <c r="AF14" s="627"/>
      <c r="AG14" s="627"/>
      <c r="AH14" s="627"/>
      <c r="AI14" s="627"/>
      <c r="AJ14" s="627"/>
      <c r="AK14" s="627"/>
      <c r="AL14" s="628">
        <v>0</v>
      </c>
      <c r="AM14" s="629"/>
      <c r="AN14" s="629"/>
      <c r="AO14" s="630"/>
      <c r="AP14" s="620" t="s">
        <v>257</v>
      </c>
      <c r="AQ14" s="621"/>
      <c r="AR14" s="621"/>
      <c r="AS14" s="621"/>
      <c r="AT14" s="621"/>
      <c r="AU14" s="621"/>
      <c r="AV14" s="621"/>
      <c r="AW14" s="621"/>
      <c r="AX14" s="621"/>
      <c r="AY14" s="621"/>
      <c r="AZ14" s="621"/>
      <c r="BA14" s="621"/>
      <c r="BB14" s="621"/>
      <c r="BC14" s="621"/>
      <c r="BD14" s="621"/>
      <c r="BE14" s="621"/>
      <c r="BF14" s="622"/>
      <c r="BG14" s="623">
        <v>256747</v>
      </c>
      <c r="BH14" s="624"/>
      <c r="BI14" s="624"/>
      <c r="BJ14" s="624"/>
      <c r="BK14" s="624"/>
      <c r="BL14" s="624"/>
      <c r="BM14" s="624"/>
      <c r="BN14" s="625"/>
      <c r="BO14" s="626">
        <v>3.6</v>
      </c>
      <c r="BP14" s="626"/>
      <c r="BQ14" s="626"/>
      <c r="BR14" s="626"/>
      <c r="BS14" s="627" t="s">
        <v>130</v>
      </c>
      <c r="BT14" s="627"/>
      <c r="BU14" s="627"/>
      <c r="BV14" s="627"/>
      <c r="BW14" s="627"/>
      <c r="BX14" s="627"/>
      <c r="BY14" s="627"/>
      <c r="BZ14" s="627"/>
      <c r="CA14" s="627"/>
      <c r="CB14" s="631"/>
      <c r="CD14" s="620" t="s">
        <v>258</v>
      </c>
      <c r="CE14" s="621"/>
      <c r="CF14" s="621"/>
      <c r="CG14" s="621"/>
      <c r="CH14" s="621"/>
      <c r="CI14" s="621"/>
      <c r="CJ14" s="621"/>
      <c r="CK14" s="621"/>
      <c r="CL14" s="621"/>
      <c r="CM14" s="621"/>
      <c r="CN14" s="621"/>
      <c r="CO14" s="621"/>
      <c r="CP14" s="621"/>
      <c r="CQ14" s="622"/>
      <c r="CR14" s="623">
        <v>748668</v>
      </c>
      <c r="CS14" s="624"/>
      <c r="CT14" s="624"/>
      <c r="CU14" s="624"/>
      <c r="CV14" s="624"/>
      <c r="CW14" s="624"/>
      <c r="CX14" s="624"/>
      <c r="CY14" s="625"/>
      <c r="CZ14" s="626">
        <v>1.6</v>
      </c>
      <c r="DA14" s="626"/>
      <c r="DB14" s="626"/>
      <c r="DC14" s="626"/>
      <c r="DD14" s="632">
        <v>115638</v>
      </c>
      <c r="DE14" s="624"/>
      <c r="DF14" s="624"/>
      <c r="DG14" s="624"/>
      <c r="DH14" s="624"/>
      <c r="DI14" s="624"/>
      <c r="DJ14" s="624"/>
      <c r="DK14" s="624"/>
      <c r="DL14" s="624"/>
      <c r="DM14" s="624"/>
      <c r="DN14" s="624"/>
      <c r="DO14" s="624"/>
      <c r="DP14" s="625"/>
      <c r="DQ14" s="632">
        <v>664055</v>
      </c>
      <c r="DR14" s="624"/>
      <c r="DS14" s="624"/>
      <c r="DT14" s="624"/>
      <c r="DU14" s="624"/>
      <c r="DV14" s="624"/>
      <c r="DW14" s="624"/>
      <c r="DX14" s="624"/>
      <c r="DY14" s="624"/>
      <c r="DZ14" s="624"/>
      <c r="EA14" s="624"/>
      <c r="EB14" s="624"/>
      <c r="EC14" s="633"/>
    </row>
    <row r="15" spans="2:143" ht="11.25" customHeight="1" x14ac:dyDescent="0.15">
      <c r="B15" s="620" t="s">
        <v>259</v>
      </c>
      <c r="C15" s="621"/>
      <c r="D15" s="621"/>
      <c r="E15" s="621"/>
      <c r="F15" s="621"/>
      <c r="G15" s="621"/>
      <c r="H15" s="621"/>
      <c r="I15" s="621"/>
      <c r="J15" s="621"/>
      <c r="K15" s="621"/>
      <c r="L15" s="621"/>
      <c r="M15" s="621"/>
      <c r="N15" s="621"/>
      <c r="O15" s="621"/>
      <c r="P15" s="621"/>
      <c r="Q15" s="622"/>
      <c r="R15" s="623" t="s">
        <v>138</v>
      </c>
      <c r="S15" s="624"/>
      <c r="T15" s="624"/>
      <c r="U15" s="624"/>
      <c r="V15" s="624"/>
      <c r="W15" s="624"/>
      <c r="X15" s="624"/>
      <c r="Y15" s="625"/>
      <c r="Z15" s="626" t="s">
        <v>130</v>
      </c>
      <c r="AA15" s="626"/>
      <c r="AB15" s="626"/>
      <c r="AC15" s="626"/>
      <c r="AD15" s="627" t="s">
        <v>138</v>
      </c>
      <c r="AE15" s="627"/>
      <c r="AF15" s="627"/>
      <c r="AG15" s="627"/>
      <c r="AH15" s="627"/>
      <c r="AI15" s="627"/>
      <c r="AJ15" s="627"/>
      <c r="AK15" s="627"/>
      <c r="AL15" s="628" t="s">
        <v>130</v>
      </c>
      <c r="AM15" s="629"/>
      <c r="AN15" s="629"/>
      <c r="AO15" s="630"/>
      <c r="AP15" s="620" t="s">
        <v>260</v>
      </c>
      <c r="AQ15" s="621"/>
      <c r="AR15" s="621"/>
      <c r="AS15" s="621"/>
      <c r="AT15" s="621"/>
      <c r="AU15" s="621"/>
      <c r="AV15" s="621"/>
      <c r="AW15" s="621"/>
      <c r="AX15" s="621"/>
      <c r="AY15" s="621"/>
      <c r="AZ15" s="621"/>
      <c r="BA15" s="621"/>
      <c r="BB15" s="621"/>
      <c r="BC15" s="621"/>
      <c r="BD15" s="621"/>
      <c r="BE15" s="621"/>
      <c r="BF15" s="622"/>
      <c r="BG15" s="623">
        <v>263344</v>
      </c>
      <c r="BH15" s="624"/>
      <c r="BI15" s="624"/>
      <c r="BJ15" s="624"/>
      <c r="BK15" s="624"/>
      <c r="BL15" s="624"/>
      <c r="BM15" s="624"/>
      <c r="BN15" s="625"/>
      <c r="BO15" s="626">
        <v>3.6</v>
      </c>
      <c r="BP15" s="626"/>
      <c r="BQ15" s="626"/>
      <c r="BR15" s="626"/>
      <c r="BS15" s="627" t="s">
        <v>130</v>
      </c>
      <c r="BT15" s="627"/>
      <c r="BU15" s="627"/>
      <c r="BV15" s="627"/>
      <c r="BW15" s="627"/>
      <c r="BX15" s="627"/>
      <c r="BY15" s="627"/>
      <c r="BZ15" s="627"/>
      <c r="CA15" s="627"/>
      <c r="CB15" s="631"/>
      <c r="CD15" s="620" t="s">
        <v>261</v>
      </c>
      <c r="CE15" s="621"/>
      <c r="CF15" s="621"/>
      <c r="CG15" s="621"/>
      <c r="CH15" s="621"/>
      <c r="CI15" s="621"/>
      <c r="CJ15" s="621"/>
      <c r="CK15" s="621"/>
      <c r="CL15" s="621"/>
      <c r="CM15" s="621"/>
      <c r="CN15" s="621"/>
      <c r="CO15" s="621"/>
      <c r="CP15" s="621"/>
      <c r="CQ15" s="622"/>
      <c r="CR15" s="623">
        <v>4943456</v>
      </c>
      <c r="CS15" s="624"/>
      <c r="CT15" s="624"/>
      <c r="CU15" s="624"/>
      <c r="CV15" s="624"/>
      <c r="CW15" s="624"/>
      <c r="CX15" s="624"/>
      <c r="CY15" s="625"/>
      <c r="CZ15" s="626">
        <v>10.5</v>
      </c>
      <c r="DA15" s="626"/>
      <c r="DB15" s="626"/>
      <c r="DC15" s="626"/>
      <c r="DD15" s="632">
        <v>1985264</v>
      </c>
      <c r="DE15" s="624"/>
      <c r="DF15" s="624"/>
      <c r="DG15" s="624"/>
      <c r="DH15" s="624"/>
      <c r="DI15" s="624"/>
      <c r="DJ15" s="624"/>
      <c r="DK15" s="624"/>
      <c r="DL15" s="624"/>
      <c r="DM15" s="624"/>
      <c r="DN15" s="624"/>
      <c r="DO15" s="624"/>
      <c r="DP15" s="625"/>
      <c r="DQ15" s="632">
        <v>2375917</v>
      </c>
      <c r="DR15" s="624"/>
      <c r="DS15" s="624"/>
      <c r="DT15" s="624"/>
      <c r="DU15" s="624"/>
      <c r="DV15" s="624"/>
      <c r="DW15" s="624"/>
      <c r="DX15" s="624"/>
      <c r="DY15" s="624"/>
      <c r="DZ15" s="624"/>
      <c r="EA15" s="624"/>
      <c r="EB15" s="624"/>
      <c r="EC15" s="633"/>
    </row>
    <row r="16" spans="2:143" ht="11.25" customHeight="1" x14ac:dyDescent="0.15">
      <c r="B16" s="620" t="s">
        <v>262</v>
      </c>
      <c r="C16" s="621"/>
      <c r="D16" s="621"/>
      <c r="E16" s="621"/>
      <c r="F16" s="621"/>
      <c r="G16" s="621"/>
      <c r="H16" s="621"/>
      <c r="I16" s="621"/>
      <c r="J16" s="621"/>
      <c r="K16" s="621"/>
      <c r="L16" s="621"/>
      <c r="M16" s="621"/>
      <c r="N16" s="621"/>
      <c r="O16" s="621"/>
      <c r="P16" s="621"/>
      <c r="Q16" s="622"/>
      <c r="R16" s="623">
        <v>15733</v>
      </c>
      <c r="S16" s="624"/>
      <c r="T16" s="624"/>
      <c r="U16" s="624"/>
      <c r="V16" s="624"/>
      <c r="W16" s="624"/>
      <c r="X16" s="624"/>
      <c r="Y16" s="625"/>
      <c r="Z16" s="626">
        <v>0</v>
      </c>
      <c r="AA16" s="626"/>
      <c r="AB16" s="626"/>
      <c r="AC16" s="626"/>
      <c r="AD16" s="627">
        <v>15733</v>
      </c>
      <c r="AE16" s="627"/>
      <c r="AF16" s="627"/>
      <c r="AG16" s="627"/>
      <c r="AH16" s="627"/>
      <c r="AI16" s="627"/>
      <c r="AJ16" s="627"/>
      <c r="AK16" s="627"/>
      <c r="AL16" s="628">
        <v>0.1</v>
      </c>
      <c r="AM16" s="629"/>
      <c r="AN16" s="629"/>
      <c r="AO16" s="630"/>
      <c r="AP16" s="620" t="s">
        <v>263</v>
      </c>
      <c r="AQ16" s="621"/>
      <c r="AR16" s="621"/>
      <c r="AS16" s="621"/>
      <c r="AT16" s="621"/>
      <c r="AU16" s="621"/>
      <c r="AV16" s="621"/>
      <c r="AW16" s="621"/>
      <c r="AX16" s="621"/>
      <c r="AY16" s="621"/>
      <c r="AZ16" s="621"/>
      <c r="BA16" s="621"/>
      <c r="BB16" s="621"/>
      <c r="BC16" s="621"/>
      <c r="BD16" s="621"/>
      <c r="BE16" s="621"/>
      <c r="BF16" s="622"/>
      <c r="BG16" s="623">
        <v>47302</v>
      </c>
      <c r="BH16" s="624"/>
      <c r="BI16" s="624"/>
      <c r="BJ16" s="624"/>
      <c r="BK16" s="624"/>
      <c r="BL16" s="624"/>
      <c r="BM16" s="624"/>
      <c r="BN16" s="625"/>
      <c r="BO16" s="626">
        <v>0.7</v>
      </c>
      <c r="BP16" s="626"/>
      <c r="BQ16" s="626"/>
      <c r="BR16" s="626"/>
      <c r="BS16" s="627" t="s">
        <v>130</v>
      </c>
      <c r="BT16" s="627"/>
      <c r="BU16" s="627"/>
      <c r="BV16" s="627"/>
      <c r="BW16" s="627"/>
      <c r="BX16" s="627"/>
      <c r="BY16" s="627"/>
      <c r="BZ16" s="627"/>
      <c r="CA16" s="627"/>
      <c r="CB16" s="631"/>
      <c r="CD16" s="620" t="s">
        <v>264</v>
      </c>
      <c r="CE16" s="621"/>
      <c r="CF16" s="621"/>
      <c r="CG16" s="621"/>
      <c r="CH16" s="621"/>
      <c r="CI16" s="621"/>
      <c r="CJ16" s="621"/>
      <c r="CK16" s="621"/>
      <c r="CL16" s="621"/>
      <c r="CM16" s="621"/>
      <c r="CN16" s="621"/>
      <c r="CO16" s="621"/>
      <c r="CP16" s="621"/>
      <c r="CQ16" s="622"/>
      <c r="CR16" s="623">
        <v>27697</v>
      </c>
      <c r="CS16" s="624"/>
      <c r="CT16" s="624"/>
      <c r="CU16" s="624"/>
      <c r="CV16" s="624"/>
      <c r="CW16" s="624"/>
      <c r="CX16" s="624"/>
      <c r="CY16" s="625"/>
      <c r="CZ16" s="626">
        <v>0.1</v>
      </c>
      <c r="DA16" s="626"/>
      <c r="DB16" s="626"/>
      <c r="DC16" s="626"/>
      <c r="DD16" s="632" t="s">
        <v>130</v>
      </c>
      <c r="DE16" s="624"/>
      <c r="DF16" s="624"/>
      <c r="DG16" s="624"/>
      <c r="DH16" s="624"/>
      <c r="DI16" s="624"/>
      <c r="DJ16" s="624"/>
      <c r="DK16" s="624"/>
      <c r="DL16" s="624"/>
      <c r="DM16" s="624"/>
      <c r="DN16" s="624"/>
      <c r="DO16" s="624"/>
      <c r="DP16" s="625"/>
      <c r="DQ16" s="632">
        <v>26745</v>
      </c>
      <c r="DR16" s="624"/>
      <c r="DS16" s="624"/>
      <c r="DT16" s="624"/>
      <c r="DU16" s="624"/>
      <c r="DV16" s="624"/>
      <c r="DW16" s="624"/>
      <c r="DX16" s="624"/>
      <c r="DY16" s="624"/>
      <c r="DZ16" s="624"/>
      <c r="EA16" s="624"/>
      <c r="EB16" s="624"/>
      <c r="EC16" s="633"/>
    </row>
    <row r="17" spans="2:133" ht="11.25" customHeight="1" x14ac:dyDescent="0.15">
      <c r="B17" s="620" t="s">
        <v>265</v>
      </c>
      <c r="C17" s="621"/>
      <c r="D17" s="621"/>
      <c r="E17" s="621"/>
      <c r="F17" s="621"/>
      <c r="G17" s="621"/>
      <c r="H17" s="621"/>
      <c r="I17" s="621"/>
      <c r="J17" s="621"/>
      <c r="K17" s="621"/>
      <c r="L17" s="621"/>
      <c r="M17" s="621"/>
      <c r="N17" s="621"/>
      <c r="O17" s="621"/>
      <c r="P17" s="621"/>
      <c r="Q17" s="622"/>
      <c r="R17" s="623">
        <v>105148</v>
      </c>
      <c r="S17" s="624"/>
      <c r="T17" s="624"/>
      <c r="U17" s="624"/>
      <c r="V17" s="624"/>
      <c r="W17" s="624"/>
      <c r="X17" s="624"/>
      <c r="Y17" s="625"/>
      <c r="Z17" s="626">
        <v>0.2</v>
      </c>
      <c r="AA17" s="626"/>
      <c r="AB17" s="626"/>
      <c r="AC17" s="626"/>
      <c r="AD17" s="627">
        <v>105148</v>
      </c>
      <c r="AE17" s="627"/>
      <c r="AF17" s="627"/>
      <c r="AG17" s="627"/>
      <c r="AH17" s="627"/>
      <c r="AI17" s="627"/>
      <c r="AJ17" s="627"/>
      <c r="AK17" s="627"/>
      <c r="AL17" s="628">
        <v>0.5</v>
      </c>
      <c r="AM17" s="629"/>
      <c r="AN17" s="629"/>
      <c r="AO17" s="630"/>
      <c r="AP17" s="620" t="s">
        <v>266</v>
      </c>
      <c r="AQ17" s="621"/>
      <c r="AR17" s="621"/>
      <c r="AS17" s="621"/>
      <c r="AT17" s="621"/>
      <c r="AU17" s="621"/>
      <c r="AV17" s="621"/>
      <c r="AW17" s="621"/>
      <c r="AX17" s="621"/>
      <c r="AY17" s="621"/>
      <c r="AZ17" s="621"/>
      <c r="BA17" s="621"/>
      <c r="BB17" s="621"/>
      <c r="BC17" s="621"/>
      <c r="BD17" s="621"/>
      <c r="BE17" s="621"/>
      <c r="BF17" s="622"/>
      <c r="BG17" s="623" t="s">
        <v>130</v>
      </c>
      <c r="BH17" s="624"/>
      <c r="BI17" s="624"/>
      <c r="BJ17" s="624"/>
      <c r="BK17" s="624"/>
      <c r="BL17" s="624"/>
      <c r="BM17" s="624"/>
      <c r="BN17" s="625"/>
      <c r="BO17" s="626" t="s">
        <v>130</v>
      </c>
      <c r="BP17" s="626"/>
      <c r="BQ17" s="626"/>
      <c r="BR17" s="626"/>
      <c r="BS17" s="627" t="s">
        <v>130</v>
      </c>
      <c r="BT17" s="627"/>
      <c r="BU17" s="627"/>
      <c r="BV17" s="627"/>
      <c r="BW17" s="627"/>
      <c r="BX17" s="627"/>
      <c r="BY17" s="627"/>
      <c r="BZ17" s="627"/>
      <c r="CA17" s="627"/>
      <c r="CB17" s="631"/>
      <c r="CD17" s="620" t="s">
        <v>267</v>
      </c>
      <c r="CE17" s="621"/>
      <c r="CF17" s="621"/>
      <c r="CG17" s="621"/>
      <c r="CH17" s="621"/>
      <c r="CI17" s="621"/>
      <c r="CJ17" s="621"/>
      <c r="CK17" s="621"/>
      <c r="CL17" s="621"/>
      <c r="CM17" s="621"/>
      <c r="CN17" s="621"/>
      <c r="CO17" s="621"/>
      <c r="CP17" s="621"/>
      <c r="CQ17" s="622"/>
      <c r="CR17" s="623">
        <v>2441893</v>
      </c>
      <c r="CS17" s="624"/>
      <c r="CT17" s="624"/>
      <c r="CU17" s="624"/>
      <c r="CV17" s="624"/>
      <c r="CW17" s="624"/>
      <c r="CX17" s="624"/>
      <c r="CY17" s="625"/>
      <c r="CZ17" s="626">
        <v>5.2</v>
      </c>
      <c r="DA17" s="626"/>
      <c r="DB17" s="626"/>
      <c r="DC17" s="626"/>
      <c r="DD17" s="632" t="s">
        <v>130</v>
      </c>
      <c r="DE17" s="624"/>
      <c r="DF17" s="624"/>
      <c r="DG17" s="624"/>
      <c r="DH17" s="624"/>
      <c r="DI17" s="624"/>
      <c r="DJ17" s="624"/>
      <c r="DK17" s="624"/>
      <c r="DL17" s="624"/>
      <c r="DM17" s="624"/>
      <c r="DN17" s="624"/>
      <c r="DO17" s="624"/>
      <c r="DP17" s="625"/>
      <c r="DQ17" s="632">
        <v>2261024</v>
      </c>
      <c r="DR17" s="624"/>
      <c r="DS17" s="624"/>
      <c r="DT17" s="624"/>
      <c r="DU17" s="624"/>
      <c r="DV17" s="624"/>
      <c r="DW17" s="624"/>
      <c r="DX17" s="624"/>
      <c r="DY17" s="624"/>
      <c r="DZ17" s="624"/>
      <c r="EA17" s="624"/>
      <c r="EB17" s="624"/>
      <c r="EC17" s="633"/>
    </row>
    <row r="18" spans="2:133" ht="11.25" customHeight="1" x14ac:dyDescent="0.15">
      <c r="B18" s="620" t="s">
        <v>268</v>
      </c>
      <c r="C18" s="621"/>
      <c r="D18" s="621"/>
      <c r="E18" s="621"/>
      <c r="F18" s="621"/>
      <c r="G18" s="621"/>
      <c r="H18" s="621"/>
      <c r="I18" s="621"/>
      <c r="J18" s="621"/>
      <c r="K18" s="621"/>
      <c r="L18" s="621"/>
      <c r="M18" s="621"/>
      <c r="N18" s="621"/>
      <c r="O18" s="621"/>
      <c r="P18" s="621"/>
      <c r="Q18" s="622"/>
      <c r="R18" s="623">
        <v>49519</v>
      </c>
      <c r="S18" s="624"/>
      <c r="T18" s="624"/>
      <c r="U18" s="624"/>
      <c r="V18" s="624"/>
      <c r="W18" s="624"/>
      <c r="X18" s="624"/>
      <c r="Y18" s="625"/>
      <c r="Z18" s="626">
        <v>0.1</v>
      </c>
      <c r="AA18" s="626"/>
      <c r="AB18" s="626"/>
      <c r="AC18" s="626"/>
      <c r="AD18" s="627">
        <v>49519</v>
      </c>
      <c r="AE18" s="627"/>
      <c r="AF18" s="627"/>
      <c r="AG18" s="627"/>
      <c r="AH18" s="627"/>
      <c r="AI18" s="627"/>
      <c r="AJ18" s="627"/>
      <c r="AK18" s="627"/>
      <c r="AL18" s="628">
        <v>0.3</v>
      </c>
      <c r="AM18" s="629"/>
      <c r="AN18" s="629"/>
      <c r="AO18" s="630"/>
      <c r="AP18" s="620" t="s">
        <v>269</v>
      </c>
      <c r="AQ18" s="621"/>
      <c r="AR18" s="621"/>
      <c r="AS18" s="621"/>
      <c r="AT18" s="621"/>
      <c r="AU18" s="621"/>
      <c r="AV18" s="621"/>
      <c r="AW18" s="621"/>
      <c r="AX18" s="621"/>
      <c r="AY18" s="621"/>
      <c r="AZ18" s="621"/>
      <c r="BA18" s="621"/>
      <c r="BB18" s="621"/>
      <c r="BC18" s="621"/>
      <c r="BD18" s="621"/>
      <c r="BE18" s="621"/>
      <c r="BF18" s="622"/>
      <c r="BG18" s="623" t="s">
        <v>130</v>
      </c>
      <c r="BH18" s="624"/>
      <c r="BI18" s="624"/>
      <c r="BJ18" s="624"/>
      <c r="BK18" s="624"/>
      <c r="BL18" s="624"/>
      <c r="BM18" s="624"/>
      <c r="BN18" s="625"/>
      <c r="BO18" s="626" t="s">
        <v>138</v>
      </c>
      <c r="BP18" s="626"/>
      <c r="BQ18" s="626"/>
      <c r="BR18" s="626"/>
      <c r="BS18" s="627" t="s">
        <v>138</v>
      </c>
      <c r="BT18" s="627"/>
      <c r="BU18" s="627"/>
      <c r="BV18" s="627"/>
      <c r="BW18" s="627"/>
      <c r="BX18" s="627"/>
      <c r="BY18" s="627"/>
      <c r="BZ18" s="627"/>
      <c r="CA18" s="627"/>
      <c r="CB18" s="631"/>
      <c r="CD18" s="620" t="s">
        <v>270</v>
      </c>
      <c r="CE18" s="621"/>
      <c r="CF18" s="621"/>
      <c r="CG18" s="621"/>
      <c r="CH18" s="621"/>
      <c r="CI18" s="621"/>
      <c r="CJ18" s="621"/>
      <c r="CK18" s="621"/>
      <c r="CL18" s="621"/>
      <c r="CM18" s="621"/>
      <c r="CN18" s="621"/>
      <c r="CO18" s="621"/>
      <c r="CP18" s="621"/>
      <c r="CQ18" s="622"/>
      <c r="CR18" s="623" t="s">
        <v>228</v>
      </c>
      <c r="CS18" s="624"/>
      <c r="CT18" s="624"/>
      <c r="CU18" s="624"/>
      <c r="CV18" s="624"/>
      <c r="CW18" s="624"/>
      <c r="CX18" s="624"/>
      <c r="CY18" s="625"/>
      <c r="CZ18" s="626" t="s">
        <v>130</v>
      </c>
      <c r="DA18" s="626"/>
      <c r="DB18" s="626"/>
      <c r="DC18" s="626"/>
      <c r="DD18" s="632" t="s">
        <v>138</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271</v>
      </c>
      <c r="C19" s="621"/>
      <c r="D19" s="621"/>
      <c r="E19" s="621"/>
      <c r="F19" s="621"/>
      <c r="G19" s="621"/>
      <c r="H19" s="621"/>
      <c r="I19" s="621"/>
      <c r="J19" s="621"/>
      <c r="K19" s="621"/>
      <c r="L19" s="621"/>
      <c r="M19" s="621"/>
      <c r="N19" s="621"/>
      <c r="O19" s="621"/>
      <c r="P19" s="621"/>
      <c r="Q19" s="622"/>
      <c r="R19" s="623">
        <v>49248</v>
      </c>
      <c r="S19" s="624"/>
      <c r="T19" s="624"/>
      <c r="U19" s="624"/>
      <c r="V19" s="624"/>
      <c r="W19" s="624"/>
      <c r="X19" s="624"/>
      <c r="Y19" s="625"/>
      <c r="Z19" s="626">
        <v>0.1</v>
      </c>
      <c r="AA19" s="626"/>
      <c r="AB19" s="626"/>
      <c r="AC19" s="626"/>
      <c r="AD19" s="627">
        <v>49248</v>
      </c>
      <c r="AE19" s="627"/>
      <c r="AF19" s="627"/>
      <c r="AG19" s="627"/>
      <c r="AH19" s="627"/>
      <c r="AI19" s="627"/>
      <c r="AJ19" s="627"/>
      <c r="AK19" s="627"/>
      <c r="AL19" s="628">
        <v>0.3</v>
      </c>
      <c r="AM19" s="629"/>
      <c r="AN19" s="629"/>
      <c r="AO19" s="630"/>
      <c r="AP19" s="620" t="s">
        <v>272</v>
      </c>
      <c r="AQ19" s="621"/>
      <c r="AR19" s="621"/>
      <c r="AS19" s="621"/>
      <c r="AT19" s="621"/>
      <c r="AU19" s="621"/>
      <c r="AV19" s="621"/>
      <c r="AW19" s="621"/>
      <c r="AX19" s="621"/>
      <c r="AY19" s="621"/>
      <c r="AZ19" s="621"/>
      <c r="BA19" s="621"/>
      <c r="BB19" s="621"/>
      <c r="BC19" s="621"/>
      <c r="BD19" s="621"/>
      <c r="BE19" s="621"/>
      <c r="BF19" s="622"/>
      <c r="BG19" s="623" t="s">
        <v>228</v>
      </c>
      <c r="BH19" s="624"/>
      <c r="BI19" s="624"/>
      <c r="BJ19" s="624"/>
      <c r="BK19" s="624"/>
      <c r="BL19" s="624"/>
      <c r="BM19" s="624"/>
      <c r="BN19" s="625"/>
      <c r="BO19" s="626" t="s">
        <v>130</v>
      </c>
      <c r="BP19" s="626"/>
      <c r="BQ19" s="626"/>
      <c r="BR19" s="626"/>
      <c r="BS19" s="627" t="s">
        <v>130</v>
      </c>
      <c r="BT19" s="627"/>
      <c r="BU19" s="627"/>
      <c r="BV19" s="627"/>
      <c r="BW19" s="627"/>
      <c r="BX19" s="627"/>
      <c r="BY19" s="627"/>
      <c r="BZ19" s="627"/>
      <c r="CA19" s="627"/>
      <c r="CB19" s="631"/>
      <c r="CD19" s="620" t="s">
        <v>273</v>
      </c>
      <c r="CE19" s="621"/>
      <c r="CF19" s="621"/>
      <c r="CG19" s="621"/>
      <c r="CH19" s="621"/>
      <c r="CI19" s="621"/>
      <c r="CJ19" s="621"/>
      <c r="CK19" s="621"/>
      <c r="CL19" s="621"/>
      <c r="CM19" s="621"/>
      <c r="CN19" s="621"/>
      <c r="CO19" s="621"/>
      <c r="CP19" s="621"/>
      <c r="CQ19" s="622"/>
      <c r="CR19" s="623" t="s">
        <v>130</v>
      </c>
      <c r="CS19" s="624"/>
      <c r="CT19" s="624"/>
      <c r="CU19" s="624"/>
      <c r="CV19" s="624"/>
      <c r="CW19" s="624"/>
      <c r="CX19" s="624"/>
      <c r="CY19" s="625"/>
      <c r="CZ19" s="626" t="s">
        <v>130</v>
      </c>
      <c r="DA19" s="626"/>
      <c r="DB19" s="626"/>
      <c r="DC19" s="626"/>
      <c r="DD19" s="632" t="s">
        <v>228</v>
      </c>
      <c r="DE19" s="624"/>
      <c r="DF19" s="624"/>
      <c r="DG19" s="624"/>
      <c r="DH19" s="624"/>
      <c r="DI19" s="624"/>
      <c r="DJ19" s="624"/>
      <c r="DK19" s="624"/>
      <c r="DL19" s="624"/>
      <c r="DM19" s="624"/>
      <c r="DN19" s="624"/>
      <c r="DO19" s="624"/>
      <c r="DP19" s="625"/>
      <c r="DQ19" s="632" t="s">
        <v>138</v>
      </c>
      <c r="DR19" s="624"/>
      <c r="DS19" s="624"/>
      <c r="DT19" s="624"/>
      <c r="DU19" s="624"/>
      <c r="DV19" s="624"/>
      <c r="DW19" s="624"/>
      <c r="DX19" s="624"/>
      <c r="DY19" s="624"/>
      <c r="DZ19" s="624"/>
      <c r="EA19" s="624"/>
      <c r="EB19" s="624"/>
      <c r="EC19" s="633"/>
    </row>
    <row r="20" spans="2:133" ht="11.25" customHeight="1" x14ac:dyDescent="0.15">
      <c r="B20" s="636" t="s">
        <v>274</v>
      </c>
      <c r="C20" s="637"/>
      <c r="D20" s="637"/>
      <c r="E20" s="637"/>
      <c r="F20" s="637"/>
      <c r="G20" s="637"/>
      <c r="H20" s="637"/>
      <c r="I20" s="637"/>
      <c r="J20" s="637"/>
      <c r="K20" s="637"/>
      <c r="L20" s="637"/>
      <c r="M20" s="637"/>
      <c r="N20" s="637"/>
      <c r="O20" s="637"/>
      <c r="P20" s="637"/>
      <c r="Q20" s="638"/>
      <c r="R20" s="623">
        <v>271</v>
      </c>
      <c r="S20" s="624"/>
      <c r="T20" s="624"/>
      <c r="U20" s="624"/>
      <c r="V20" s="624"/>
      <c r="W20" s="624"/>
      <c r="X20" s="624"/>
      <c r="Y20" s="625"/>
      <c r="Z20" s="626">
        <v>0</v>
      </c>
      <c r="AA20" s="626"/>
      <c r="AB20" s="626"/>
      <c r="AC20" s="626"/>
      <c r="AD20" s="627">
        <v>271</v>
      </c>
      <c r="AE20" s="627"/>
      <c r="AF20" s="627"/>
      <c r="AG20" s="627"/>
      <c r="AH20" s="627"/>
      <c r="AI20" s="627"/>
      <c r="AJ20" s="627"/>
      <c r="AK20" s="627"/>
      <c r="AL20" s="628">
        <v>0</v>
      </c>
      <c r="AM20" s="629"/>
      <c r="AN20" s="629"/>
      <c r="AO20" s="630"/>
      <c r="AP20" s="620" t="s">
        <v>275</v>
      </c>
      <c r="AQ20" s="621"/>
      <c r="AR20" s="621"/>
      <c r="AS20" s="621"/>
      <c r="AT20" s="621"/>
      <c r="AU20" s="621"/>
      <c r="AV20" s="621"/>
      <c r="AW20" s="621"/>
      <c r="AX20" s="621"/>
      <c r="AY20" s="621"/>
      <c r="AZ20" s="621"/>
      <c r="BA20" s="621"/>
      <c r="BB20" s="621"/>
      <c r="BC20" s="621"/>
      <c r="BD20" s="621"/>
      <c r="BE20" s="621"/>
      <c r="BF20" s="622"/>
      <c r="BG20" s="623" t="s">
        <v>130</v>
      </c>
      <c r="BH20" s="624"/>
      <c r="BI20" s="624"/>
      <c r="BJ20" s="624"/>
      <c r="BK20" s="624"/>
      <c r="BL20" s="624"/>
      <c r="BM20" s="624"/>
      <c r="BN20" s="625"/>
      <c r="BO20" s="626" t="s">
        <v>130</v>
      </c>
      <c r="BP20" s="626"/>
      <c r="BQ20" s="626"/>
      <c r="BR20" s="626"/>
      <c r="BS20" s="627" t="s">
        <v>130</v>
      </c>
      <c r="BT20" s="627"/>
      <c r="BU20" s="627"/>
      <c r="BV20" s="627"/>
      <c r="BW20" s="627"/>
      <c r="BX20" s="627"/>
      <c r="BY20" s="627"/>
      <c r="BZ20" s="627"/>
      <c r="CA20" s="627"/>
      <c r="CB20" s="631"/>
      <c r="CD20" s="620" t="s">
        <v>276</v>
      </c>
      <c r="CE20" s="621"/>
      <c r="CF20" s="621"/>
      <c r="CG20" s="621"/>
      <c r="CH20" s="621"/>
      <c r="CI20" s="621"/>
      <c r="CJ20" s="621"/>
      <c r="CK20" s="621"/>
      <c r="CL20" s="621"/>
      <c r="CM20" s="621"/>
      <c r="CN20" s="621"/>
      <c r="CO20" s="621"/>
      <c r="CP20" s="621"/>
      <c r="CQ20" s="622"/>
      <c r="CR20" s="623">
        <v>46989602</v>
      </c>
      <c r="CS20" s="624"/>
      <c r="CT20" s="624"/>
      <c r="CU20" s="624"/>
      <c r="CV20" s="624"/>
      <c r="CW20" s="624"/>
      <c r="CX20" s="624"/>
      <c r="CY20" s="625"/>
      <c r="CZ20" s="626">
        <v>100</v>
      </c>
      <c r="DA20" s="626"/>
      <c r="DB20" s="626"/>
      <c r="DC20" s="626"/>
      <c r="DD20" s="632">
        <v>6474831</v>
      </c>
      <c r="DE20" s="624"/>
      <c r="DF20" s="624"/>
      <c r="DG20" s="624"/>
      <c r="DH20" s="624"/>
      <c r="DI20" s="624"/>
      <c r="DJ20" s="624"/>
      <c r="DK20" s="624"/>
      <c r="DL20" s="624"/>
      <c r="DM20" s="624"/>
      <c r="DN20" s="624"/>
      <c r="DO20" s="624"/>
      <c r="DP20" s="625"/>
      <c r="DQ20" s="632">
        <v>25816060</v>
      </c>
      <c r="DR20" s="624"/>
      <c r="DS20" s="624"/>
      <c r="DT20" s="624"/>
      <c r="DU20" s="624"/>
      <c r="DV20" s="624"/>
      <c r="DW20" s="624"/>
      <c r="DX20" s="624"/>
      <c r="DY20" s="624"/>
      <c r="DZ20" s="624"/>
      <c r="EA20" s="624"/>
      <c r="EB20" s="624"/>
      <c r="EC20" s="633"/>
    </row>
    <row r="21" spans="2:133" ht="11.25" customHeight="1" x14ac:dyDescent="0.15">
      <c r="B21" s="620" t="s">
        <v>277</v>
      </c>
      <c r="C21" s="621"/>
      <c r="D21" s="621"/>
      <c r="E21" s="621"/>
      <c r="F21" s="621"/>
      <c r="G21" s="621"/>
      <c r="H21" s="621"/>
      <c r="I21" s="621"/>
      <c r="J21" s="621"/>
      <c r="K21" s="621"/>
      <c r="L21" s="621"/>
      <c r="M21" s="621"/>
      <c r="N21" s="621"/>
      <c r="O21" s="621"/>
      <c r="P21" s="621"/>
      <c r="Q21" s="622"/>
      <c r="R21" s="623">
        <v>9734064</v>
      </c>
      <c r="S21" s="624"/>
      <c r="T21" s="624"/>
      <c r="U21" s="624"/>
      <c r="V21" s="624"/>
      <c r="W21" s="624"/>
      <c r="X21" s="624"/>
      <c r="Y21" s="625"/>
      <c r="Z21" s="626">
        <v>19.899999999999999</v>
      </c>
      <c r="AA21" s="626"/>
      <c r="AB21" s="626"/>
      <c r="AC21" s="626"/>
      <c r="AD21" s="627">
        <v>8722137</v>
      </c>
      <c r="AE21" s="627"/>
      <c r="AF21" s="627"/>
      <c r="AG21" s="627"/>
      <c r="AH21" s="627"/>
      <c r="AI21" s="627"/>
      <c r="AJ21" s="627"/>
      <c r="AK21" s="627"/>
      <c r="AL21" s="628">
        <v>44.7</v>
      </c>
      <c r="AM21" s="629"/>
      <c r="AN21" s="629"/>
      <c r="AO21" s="630"/>
      <c r="AP21" s="620" t="s">
        <v>278</v>
      </c>
      <c r="AQ21" s="639"/>
      <c r="AR21" s="639"/>
      <c r="AS21" s="639"/>
      <c r="AT21" s="639"/>
      <c r="AU21" s="639"/>
      <c r="AV21" s="639"/>
      <c r="AW21" s="639"/>
      <c r="AX21" s="639"/>
      <c r="AY21" s="639"/>
      <c r="AZ21" s="639"/>
      <c r="BA21" s="639"/>
      <c r="BB21" s="639"/>
      <c r="BC21" s="639"/>
      <c r="BD21" s="639"/>
      <c r="BE21" s="639"/>
      <c r="BF21" s="640"/>
      <c r="BG21" s="623" t="s">
        <v>138</v>
      </c>
      <c r="BH21" s="624"/>
      <c r="BI21" s="624"/>
      <c r="BJ21" s="624"/>
      <c r="BK21" s="624"/>
      <c r="BL21" s="624"/>
      <c r="BM21" s="624"/>
      <c r="BN21" s="625"/>
      <c r="BO21" s="626" t="s">
        <v>228</v>
      </c>
      <c r="BP21" s="626"/>
      <c r="BQ21" s="626"/>
      <c r="BR21" s="626"/>
      <c r="BS21" s="627" t="s">
        <v>138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279</v>
      </c>
      <c r="C22" s="621"/>
      <c r="D22" s="621"/>
      <c r="E22" s="621"/>
      <c r="F22" s="621"/>
      <c r="G22" s="621"/>
      <c r="H22" s="621"/>
      <c r="I22" s="621"/>
      <c r="J22" s="621"/>
      <c r="K22" s="621"/>
      <c r="L22" s="621"/>
      <c r="M22" s="621"/>
      <c r="N22" s="621"/>
      <c r="O22" s="621"/>
      <c r="P22" s="621"/>
      <c r="Q22" s="622"/>
      <c r="R22" s="623">
        <v>8722137</v>
      </c>
      <c r="S22" s="624"/>
      <c r="T22" s="624"/>
      <c r="U22" s="624"/>
      <c r="V22" s="624"/>
      <c r="W22" s="624"/>
      <c r="X22" s="624"/>
      <c r="Y22" s="625"/>
      <c r="Z22" s="626">
        <v>17.8</v>
      </c>
      <c r="AA22" s="626"/>
      <c r="AB22" s="626"/>
      <c r="AC22" s="626"/>
      <c r="AD22" s="627">
        <v>8722137</v>
      </c>
      <c r="AE22" s="627"/>
      <c r="AF22" s="627"/>
      <c r="AG22" s="627"/>
      <c r="AH22" s="627"/>
      <c r="AI22" s="627"/>
      <c r="AJ22" s="627"/>
      <c r="AK22" s="627"/>
      <c r="AL22" s="628">
        <v>44.7</v>
      </c>
      <c r="AM22" s="629"/>
      <c r="AN22" s="629"/>
      <c r="AO22" s="630"/>
      <c r="AP22" s="620" t="s">
        <v>280</v>
      </c>
      <c r="AQ22" s="639"/>
      <c r="AR22" s="639"/>
      <c r="AS22" s="639"/>
      <c r="AT22" s="639"/>
      <c r="AU22" s="639"/>
      <c r="AV22" s="639"/>
      <c r="AW22" s="639"/>
      <c r="AX22" s="639"/>
      <c r="AY22" s="639"/>
      <c r="AZ22" s="639"/>
      <c r="BA22" s="639"/>
      <c r="BB22" s="639"/>
      <c r="BC22" s="639"/>
      <c r="BD22" s="639"/>
      <c r="BE22" s="639"/>
      <c r="BF22" s="640"/>
      <c r="BG22" s="623" t="s">
        <v>138</v>
      </c>
      <c r="BH22" s="624"/>
      <c r="BI22" s="624"/>
      <c r="BJ22" s="624"/>
      <c r="BK22" s="624"/>
      <c r="BL22" s="624"/>
      <c r="BM22" s="624"/>
      <c r="BN22" s="625"/>
      <c r="BO22" s="626" t="s">
        <v>130</v>
      </c>
      <c r="BP22" s="626"/>
      <c r="BQ22" s="626"/>
      <c r="BR22" s="626"/>
      <c r="BS22" s="627" t="s">
        <v>138</v>
      </c>
      <c r="BT22" s="627"/>
      <c r="BU22" s="627"/>
      <c r="BV22" s="627"/>
      <c r="BW22" s="627"/>
      <c r="BX22" s="627"/>
      <c r="BY22" s="627"/>
      <c r="BZ22" s="627"/>
      <c r="CA22" s="627"/>
      <c r="CB22" s="631"/>
      <c r="CD22" s="605" t="s">
        <v>281</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282</v>
      </c>
      <c r="C23" s="621"/>
      <c r="D23" s="621"/>
      <c r="E23" s="621"/>
      <c r="F23" s="621"/>
      <c r="G23" s="621"/>
      <c r="H23" s="621"/>
      <c r="I23" s="621"/>
      <c r="J23" s="621"/>
      <c r="K23" s="621"/>
      <c r="L23" s="621"/>
      <c r="M23" s="621"/>
      <c r="N23" s="621"/>
      <c r="O23" s="621"/>
      <c r="P23" s="621"/>
      <c r="Q23" s="622"/>
      <c r="R23" s="623">
        <v>1011927</v>
      </c>
      <c r="S23" s="624"/>
      <c r="T23" s="624"/>
      <c r="U23" s="624"/>
      <c r="V23" s="624"/>
      <c r="W23" s="624"/>
      <c r="X23" s="624"/>
      <c r="Y23" s="625"/>
      <c r="Z23" s="626">
        <v>2.1</v>
      </c>
      <c r="AA23" s="626"/>
      <c r="AB23" s="626"/>
      <c r="AC23" s="626"/>
      <c r="AD23" s="627" t="s">
        <v>130</v>
      </c>
      <c r="AE23" s="627"/>
      <c r="AF23" s="627"/>
      <c r="AG23" s="627"/>
      <c r="AH23" s="627"/>
      <c r="AI23" s="627"/>
      <c r="AJ23" s="627"/>
      <c r="AK23" s="627"/>
      <c r="AL23" s="628" t="s">
        <v>228</v>
      </c>
      <c r="AM23" s="629"/>
      <c r="AN23" s="629"/>
      <c r="AO23" s="630"/>
      <c r="AP23" s="620" t="s">
        <v>283</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130</v>
      </c>
      <c r="BP23" s="626"/>
      <c r="BQ23" s="626"/>
      <c r="BR23" s="626"/>
      <c r="BS23" s="627" t="s">
        <v>130</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284</v>
      </c>
      <c r="CS23" s="606"/>
      <c r="CT23" s="606"/>
      <c r="CU23" s="606"/>
      <c r="CV23" s="606"/>
      <c r="CW23" s="606"/>
      <c r="CX23" s="606"/>
      <c r="CY23" s="607"/>
      <c r="CZ23" s="605" t="s">
        <v>285</v>
      </c>
      <c r="DA23" s="606"/>
      <c r="DB23" s="606"/>
      <c r="DC23" s="607"/>
      <c r="DD23" s="605" t="s">
        <v>286</v>
      </c>
      <c r="DE23" s="606"/>
      <c r="DF23" s="606"/>
      <c r="DG23" s="606"/>
      <c r="DH23" s="606"/>
      <c r="DI23" s="606"/>
      <c r="DJ23" s="606"/>
      <c r="DK23" s="607"/>
      <c r="DL23" s="650" t="s">
        <v>287</v>
      </c>
      <c r="DM23" s="651"/>
      <c r="DN23" s="651"/>
      <c r="DO23" s="651"/>
      <c r="DP23" s="651"/>
      <c r="DQ23" s="651"/>
      <c r="DR23" s="651"/>
      <c r="DS23" s="651"/>
      <c r="DT23" s="651"/>
      <c r="DU23" s="651"/>
      <c r="DV23" s="652"/>
      <c r="DW23" s="605" t="s">
        <v>288</v>
      </c>
      <c r="DX23" s="606"/>
      <c r="DY23" s="606"/>
      <c r="DZ23" s="606"/>
      <c r="EA23" s="606"/>
      <c r="EB23" s="606"/>
      <c r="EC23" s="607"/>
    </row>
    <row r="24" spans="2:133" ht="11.25" customHeight="1" x14ac:dyDescent="0.15">
      <c r="B24" s="620" t="s">
        <v>289</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138</v>
      </c>
      <c r="AE24" s="627"/>
      <c r="AF24" s="627"/>
      <c r="AG24" s="627"/>
      <c r="AH24" s="627"/>
      <c r="AI24" s="627"/>
      <c r="AJ24" s="627"/>
      <c r="AK24" s="627"/>
      <c r="AL24" s="628" t="s">
        <v>130</v>
      </c>
      <c r="AM24" s="629"/>
      <c r="AN24" s="629"/>
      <c r="AO24" s="630"/>
      <c r="AP24" s="620" t="s">
        <v>290</v>
      </c>
      <c r="AQ24" s="639"/>
      <c r="AR24" s="639"/>
      <c r="AS24" s="639"/>
      <c r="AT24" s="639"/>
      <c r="AU24" s="639"/>
      <c r="AV24" s="639"/>
      <c r="AW24" s="639"/>
      <c r="AX24" s="639"/>
      <c r="AY24" s="639"/>
      <c r="AZ24" s="639"/>
      <c r="BA24" s="639"/>
      <c r="BB24" s="639"/>
      <c r="BC24" s="639"/>
      <c r="BD24" s="639"/>
      <c r="BE24" s="639"/>
      <c r="BF24" s="640"/>
      <c r="BG24" s="623" t="s">
        <v>138</v>
      </c>
      <c r="BH24" s="624"/>
      <c r="BI24" s="624"/>
      <c r="BJ24" s="624"/>
      <c r="BK24" s="624"/>
      <c r="BL24" s="624"/>
      <c r="BM24" s="624"/>
      <c r="BN24" s="625"/>
      <c r="BO24" s="626" t="s">
        <v>130</v>
      </c>
      <c r="BP24" s="626"/>
      <c r="BQ24" s="626"/>
      <c r="BR24" s="626"/>
      <c r="BS24" s="627" t="s">
        <v>228</v>
      </c>
      <c r="BT24" s="627"/>
      <c r="BU24" s="627"/>
      <c r="BV24" s="627"/>
      <c r="BW24" s="627"/>
      <c r="BX24" s="627"/>
      <c r="BY24" s="627"/>
      <c r="BZ24" s="627"/>
      <c r="CA24" s="627"/>
      <c r="CB24" s="631"/>
      <c r="CD24" s="609" t="s">
        <v>291</v>
      </c>
      <c r="CE24" s="610"/>
      <c r="CF24" s="610"/>
      <c r="CG24" s="610"/>
      <c r="CH24" s="610"/>
      <c r="CI24" s="610"/>
      <c r="CJ24" s="610"/>
      <c r="CK24" s="610"/>
      <c r="CL24" s="610"/>
      <c r="CM24" s="610"/>
      <c r="CN24" s="610"/>
      <c r="CO24" s="610"/>
      <c r="CP24" s="610"/>
      <c r="CQ24" s="611"/>
      <c r="CR24" s="612">
        <v>21387701</v>
      </c>
      <c r="CS24" s="613"/>
      <c r="CT24" s="613"/>
      <c r="CU24" s="613"/>
      <c r="CV24" s="613"/>
      <c r="CW24" s="613"/>
      <c r="CX24" s="613"/>
      <c r="CY24" s="614"/>
      <c r="CZ24" s="617">
        <v>45.5</v>
      </c>
      <c r="DA24" s="618"/>
      <c r="DB24" s="618"/>
      <c r="DC24" s="634"/>
      <c r="DD24" s="655">
        <v>10710599</v>
      </c>
      <c r="DE24" s="613"/>
      <c r="DF24" s="613"/>
      <c r="DG24" s="613"/>
      <c r="DH24" s="613"/>
      <c r="DI24" s="613"/>
      <c r="DJ24" s="613"/>
      <c r="DK24" s="614"/>
      <c r="DL24" s="655">
        <v>10607243</v>
      </c>
      <c r="DM24" s="613"/>
      <c r="DN24" s="613"/>
      <c r="DO24" s="613"/>
      <c r="DP24" s="613"/>
      <c r="DQ24" s="613"/>
      <c r="DR24" s="613"/>
      <c r="DS24" s="613"/>
      <c r="DT24" s="613"/>
      <c r="DU24" s="613"/>
      <c r="DV24" s="614"/>
      <c r="DW24" s="617">
        <v>53.6</v>
      </c>
      <c r="DX24" s="618"/>
      <c r="DY24" s="618"/>
      <c r="DZ24" s="618"/>
      <c r="EA24" s="618"/>
      <c r="EB24" s="618"/>
      <c r="EC24" s="619"/>
    </row>
    <row r="25" spans="2:133" ht="11.25" customHeight="1" x14ac:dyDescent="0.15">
      <c r="B25" s="620" t="s">
        <v>292</v>
      </c>
      <c r="C25" s="621"/>
      <c r="D25" s="621"/>
      <c r="E25" s="621"/>
      <c r="F25" s="621"/>
      <c r="G25" s="621"/>
      <c r="H25" s="621"/>
      <c r="I25" s="621"/>
      <c r="J25" s="621"/>
      <c r="K25" s="621"/>
      <c r="L25" s="621"/>
      <c r="M25" s="621"/>
      <c r="N25" s="621"/>
      <c r="O25" s="621"/>
      <c r="P25" s="621"/>
      <c r="Q25" s="622"/>
      <c r="R25" s="623">
        <v>18895199</v>
      </c>
      <c r="S25" s="624"/>
      <c r="T25" s="624"/>
      <c r="U25" s="624"/>
      <c r="V25" s="624"/>
      <c r="W25" s="624"/>
      <c r="X25" s="624"/>
      <c r="Y25" s="625"/>
      <c r="Z25" s="626">
        <v>38.700000000000003</v>
      </c>
      <c r="AA25" s="626"/>
      <c r="AB25" s="626"/>
      <c r="AC25" s="626"/>
      <c r="AD25" s="627">
        <v>17883272</v>
      </c>
      <c r="AE25" s="627"/>
      <c r="AF25" s="627"/>
      <c r="AG25" s="627"/>
      <c r="AH25" s="627"/>
      <c r="AI25" s="627"/>
      <c r="AJ25" s="627"/>
      <c r="AK25" s="627"/>
      <c r="AL25" s="628">
        <v>91.6</v>
      </c>
      <c r="AM25" s="629"/>
      <c r="AN25" s="629"/>
      <c r="AO25" s="630"/>
      <c r="AP25" s="620" t="s">
        <v>293</v>
      </c>
      <c r="AQ25" s="639"/>
      <c r="AR25" s="639"/>
      <c r="AS25" s="639"/>
      <c r="AT25" s="639"/>
      <c r="AU25" s="639"/>
      <c r="AV25" s="639"/>
      <c r="AW25" s="639"/>
      <c r="AX25" s="639"/>
      <c r="AY25" s="639"/>
      <c r="AZ25" s="639"/>
      <c r="BA25" s="639"/>
      <c r="BB25" s="639"/>
      <c r="BC25" s="639"/>
      <c r="BD25" s="639"/>
      <c r="BE25" s="639"/>
      <c r="BF25" s="640"/>
      <c r="BG25" s="623" t="s">
        <v>228</v>
      </c>
      <c r="BH25" s="624"/>
      <c r="BI25" s="624"/>
      <c r="BJ25" s="624"/>
      <c r="BK25" s="624"/>
      <c r="BL25" s="624"/>
      <c r="BM25" s="624"/>
      <c r="BN25" s="625"/>
      <c r="BO25" s="626" t="s">
        <v>138</v>
      </c>
      <c r="BP25" s="626"/>
      <c r="BQ25" s="626"/>
      <c r="BR25" s="626"/>
      <c r="BS25" s="627" t="s">
        <v>130</v>
      </c>
      <c r="BT25" s="627"/>
      <c r="BU25" s="627"/>
      <c r="BV25" s="627"/>
      <c r="BW25" s="627"/>
      <c r="BX25" s="627"/>
      <c r="BY25" s="627"/>
      <c r="BZ25" s="627"/>
      <c r="CA25" s="627"/>
      <c r="CB25" s="631"/>
      <c r="CD25" s="620" t="s">
        <v>294</v>
      </c>
      <c r="CE25" s="621"/>
      <c r="CF25" s="621"/>
      <c r="CG25" s="621"/>
      <c r="CH25" s="621"/>
      <c r="CI25" s="621"/>
      <c r="CJ25" s="621"/>
      <c r="CK25" s="621"/>
      <c r="CL25" s="621"/>
      <c r="CM25" s="621"/>
      <c r="CN25" s="621"/>
      <c r="CO25" s="621"/>
      <c r="CP25" s="621"/>
      <c r="CQ25" s="622"/>
      <c r="CR25" s="623">
        <v>5726591</v>
      </c>
      <c r="CS25" s="656"/>
      <c r="CT25" s="656"/>
      <c r="CU25" s="656"/>
      <c r="CV25" s="656"/>
      <c r="CW25" s="656"/>
      <c r="CX25" s="656"/>
      <c r="CY25" s="657"/>
      <c r="CZ25" s="628">
        <v>12.2</v>
      </c>
      <c r="DA25" s="653"/>
      <c r="DB25" s="653"/>
      <c r="DC25" s="658"/>
      <c r="DD25" s="632">
        <v>5269288</v>
      </c>
      <c r="DE25" s="656"/>
      <c r="DF25" s="656"/>
      <c r="DG25" s="656"/>
      <c r="DH25" s="656"/>
      <c r="DI25" s="656"/>
      <c r="DJ25" s="656"/>
      <c r="DK25" s="657"/>
      <c r="DL25" s="632">
        <v>5169124</v>
      </c>
      <c r="DM25" s="656"/>
      <c r="DN25" s="656"/>
      <c r="DO25" s="656"/>
      <c r="DP25" s="656"/>
      <c r="DQ25" s="656"/>
      <c r="DR25" s="656"/>
      <c r="DS25" s="656"/>
      <c r="DT25" s="656"/>
      <c r="DU25" s="656"/>
      <c r="DV25" s="657"/>
      <c r="DW25" s="628">
        <v>26.1</v>
      </c>
      <c r="DX25" s="653"/>
      <c r="DY25" s="653"/>
      <c r="DZ25" s="653"/>
      <c r="EA25" s="653"/>
      <c r="EB25" s="653"/>
      <c r="EC25" s="654"/>
    </row>
    <row r="26" spans="2:133" ht="11.25" customHeight="1" x14ac:dyDescent="0.15">
      <c r="B26" s="620" t="s">
        <v>295</v>
      </c>
      <c r="C26" s="621"/>
      <c r="D26" s="621"/>
      <c r="E26" s="621"/>
      <c r="F26" s="621"/>
      <c r="G26" s="621"/>
      <c r="H26" s="621"/>
      <c r="I26" s="621"/>
      <c r="J26" s="621"/>
      <c r="K26" s="621"/>
      <c r="L26" s="621"/>
      <c r="M26" s="621"/>
      <c r="N26" s="621"/>
      <c r="O26" s="621"/>
      <c r="P26" s="621"/>
      <c r="Q26" s="622"/>
      <c r="R26" s="623">
        <v>5038</v>
      </c>
      <c r="S26" s="624"/>
      <c r="T26" s="624"/>
      <c r="U26" s="624"/>
      <c r="V26" s="624"/>
      <c r="W26" s="624"/>
      <c r="X26" s="624"/>
      <c r="Y26" s="625"/>
      <c r="Z26" s="626">
        <v>0</v>
      </c>
      <c r="AA26" s="626"/>
      <c r="AB26" s="626"/>
      <c r="AC26" s="626"/>
      <c r="AD26" s="627">
        <v>5038</v>
      </c>
      <c r="AE26" s="627"/>
      <c r="AF26" s="627"/>
      <c r="AG26" s="627"/>
      <c r="AH26" s="627"/>
      <c r="AI26" s="627"/>
      <c r="AJ26" s="627"/>
      <c r="AK26" s="627"/>
      <c r="AL26" s="628">
        <v>0</v>
      </c>
      <c r="AM26" s="629"/>
      <c r="AN26" s="629"/>
      <c r="AO26" s="630"/>
      <c r="AP26" s="620" t="s">
        <v>296</v>
      </c>
      <c r="AQ26" s="639"/>
      <c r="AR26" s="639"/>
      <c r="AS26" s="639"/>
      <c r="AT26" s="639"/>
      <c r="AU26" s="639"/>
      <c r="AV26" s="639"/>
      <c r="AW26" s="639"/>
      <c r="AX26" s="639"/>
      <c r="AY26" s="639"/>
      <c r="AZ26" s="639"/>
      <c r="BA26" s="639"/>
      <c r="BB26" s="639"/>
      <c r="BC26" s="639"/>
      <c r="BD26" s="639"/>
      <c r="BE26" s="639"/>
      <c r="BF26" s="640"/>
      <c r="BG26" s="623" t="s">
        <v>228</v>
      </c>
      <c r="BH26" s="624"/>
      <c r="BI26" s="624"/>
      <c r="BJ26" s="624"/>
      <c r="BK26" s="624"/>
      <c r="BL26" s="624"/>
      <c r="BM26" s="624"/>
      <c r="BN26" s="625"/>
      <c r="BO26" s="626" t="s">
        <v>130</v>
      </c>
      <c r="BP26" s="626"/>
      <c r="BQ26" s="626"/>
      <c r="BR26" s="626"/>
      <c r="BS26" s="627" t="s">
        <v>130</v>
      </c>
      <c r="BT26" s="627"/>
      <c r="BU26" s="627"/>
      <c r="BV26" s="627"/>
      <c r="BW26" s="627"/>
      <c r="BX26" s="627"/>
      <c r="BY26" s="627"/>
      <c r="BZ26" s="627"/>
      <c r="CA26" s="627"/>
      <c r="CB26" s="631"/>
      <c r="CD26" s="620" t="s">
        <v>297</v>
      </c>
      <c r="CE26" s="621"/>
      <c r="CF26" s="621"/>
      <c r="CG26" s="621"/>
      <c r="CH26" s="621"/>
      <c r="CI26" s="621"/>
      <c r="CJ26" s="621"/>
      <c r="CK26" s="621"/>
      <c r="CL26" s="621"/>
      <c r="CM26" s="621"/>
      <c r="CN26" s="621"/>
      <c r="CO26" s="621"/>
      <c r="CP26" s="621"/>
      <c r="CQ26" s="622"/>
      <c r="CR26" s="623">
        <v>3285139</v>
      </c>
      <c r="CS26" s="624"/>
      <c r="CT26" s="624"/>
      <c r="CU26" s="624"/>
      <c r="CV26" s="624"/>
      <c r="CW26" s="624"/>
      <c r="CX26" s="624"/>
      <c r="CY26" s="625"/>
      <c r="CZ26" s="628">
        <v>7</v>
      </c>
      <c r="DA26" s="653"/>
      <c r="DB26" s="653"/>
      <c r="DC26" s="658"/>
      <c r="DD26" s="632">
        <v>3202910</v>
      </c>
      <c r="DE26" s="624"/>
      <c r="DF26" s="624"/>
      <c r="DG26" s="624"/>
      <c r="DH26" s="624"/>
      <c r="DI26" s="624"/>
      <c r="DJ26" s="624"/>
      <c r="DK26" s="625"/>
      <c r="DL26" s="632" t="s">
        <v>130</v>
      </c>
      <c r="DM26" s="624"/>
      <c r="DN26" s="624"/>
      <c r="DO26" s="624"/>
      <c r="DP26" s="624"/>
      <c r="DQ26" s="624"/>
      <c r="DR26" s="624"/>
      <c r="DS26" s="624"/>
      <c r="DT26" s="624"/>
      <c r="DU26" s="624"/>
      <c r="DV26" s="625"/>
      <c r="DW26" s="628" t="s">
        <v>138</v>
      </c>
      <c r="DX26" s="653"/>
      <c r="DY26" s="653"/>
      <c r="DZ26" s="653"/>
      <c r="EA26" s="653"/>
      <c r="EB26" s="653"/>
      <c r="EC26" s="654"/>
    </row>
    <row r="27" spans="2:133" ht="11.25" customHeight="1" x14ac:dyDescent="0.15">
      <c r="B27" s="620" t="s">
        <v>298</v>
      </c>
      <c r="C27" s="621"/>
      <c r="D27" s="621"/>
      <c r="E27" s="621"/>
      <c r="F27" s="621"/>
      <c r="G27" s="621"/>
      <c r="H27" s="621"/>
      <c r="I27" s="621"/>
      <c r="J27" s="621"/>
      <c r="K27" s="621"/>
      <c r="L27" s="621"/>
      <c r="M27" s="621"/>
      <c r="N27" s="621"/>
      <c r="O27" s="621"/>
      <c r="P27" s="621"/>
      <c r="Q27" s="622"/>
      <c r="R27" s="623">
        <v>29904</v>
      </c>
      <c r="S27" s="624"/>
      <c r="T27" s="624"/>
      <c r="U27" s="624"/>
      <c r="V27" s="624"/>
      <c r="W27" s="624"/>
      <c r="X27" s="624"/>
      <c r="Y27" s="625"/>
      <c r="Z27" s="626">
        <v>0.1</v>
      </c>
      <c r="AA27" s="626"/>
      <c r="AB27" s="626"/>
      <c r="AC27" s="626"/>
      <c r="AD27" s="627" t="s">
        <v>138</v>
      </c>
      <c r="AE27" s="627"/>
      <c r="AF27" s="627"/>
      <c r="AG27" s="627"/>
      <c r="AH27" s="627"/>
      <c r="AI27" s="627"/>
      <c r="AJ27" s="627"/>
      <c r="AK27" s="627"/>
      <c r="AL27" s="628" t="s">
        <v>228</v>
      </c>
      <c r="AM27" s="629"/>
      <c r="AN27" s="629"/>
      <c r="AO27" s="630"/>
      <c r="AP27" s="620" t="s">
        <v>299</v>
      </c>
      <c r="AQ27" s="621"/>
      <c r="AR27" s="621"/>
      <c r="AS27" s="621"/>
      <c r="AT27" s="621"/>
      <c r="AU27" s="621"/>
      <c r="AV27" s="621"/>
      <c r="AW27" s="621"/>
      <c r="AX27" s="621"/>
      <c r="AY27" s="621"/>
      <c r="AZ27" s="621"/>
      <c r="BA27" s="621"/>
      <c r="BB27" s="621"/>
      <c r="BC27" s="621"/>
      <c r="BD27" s="621"/>
      <c r="BE27" s="621"/>
      <c r="BF27" s="622"/>
      <c r="BG27" s="623">
        <v>7226912</v>
      </c>
      <c r="BH27" s="624"/>
      <c r="BI27" s="624"/>
      <c r="BJ27" s="624"/>
      <c r="BK27" s="624"/>
      <c r="BL27" s="624"/>
      <c r="BM27" s="624"/>
      <c r="BN27" s="625"/>
      <c r="BO27" s="626">
        <v>100</v>
      </c>
      <c r="BP27" s="626"/>
      <c r="BQ27" s="626"/>
      <c r="BR27" s="626"/>
      <c r="BS27" s="627" t="s">
        <v>130</v>
      </c>
      <c r="BT27" s="627"/>
      <c r="BU27" s="627"/>
      <c r="BV27" s="627"/>
      <c r="BW27" s="627"/>
      <c r="BX27" s="627"/>
      <c r="BY27" s="627"/>
      <c r="BZ27" s="627"/>
      <c r="CA27" s="627"/>
      <c r="CB27" s="631"/>
      <c r="CD27" s="620" t="s">
        <v>300</v>
      </c>
      <c r="CE27" s="621"/>
      <c r="CF27" s="621"/>
      <c r="CG27" s="621"/>
      <c r="CH27" s="621"/>
      <c r="CI27" s="621"/>
      <c r="CJ27" s="621"/>
      <c r="CK27" s="621"/>
      <c r="CL27" s="621"/>
      <c r="CM27" s="621"/>
      <c r="CN27" s="621"/>
      <c r="CO27" s="621"/>
      <c r="CP27" s="621"/>
      <c r="CQ27" s="622"/>
      <c r="CR27" s="623">
        <v>13219217</v>
      </c>
      <c r="CS27" s="656"/>
      <c r="CT27" s="656"/>
      <c r="CU27" s="656"/>
      <c r="CV27" s="656"/>
      <c r="CW27" s="656"/>
      <c r="CX27" s="656"/>
      <c r="CY27" s="657"/>
      <c r="CZ27" s="628">
        <v>28.1</v>
      </c>
      <c r="DA27" s="653"/>
      <c r="DB27" s="653"/>
      <c r="DC27" s="658"/>
      <c r="DD27" s="632">
        <v>3180287</v>
      </c>
      <c r="DE27" s="656"/>
      <c r="DF27" s="656"/>
      <c r="DG27" s="656"/>
      <c r="DH27" s="656"/>
      <c r="DI27" s="656"/>
      <c r="DJ27" s="656"/>
      <c r="DK27" s="657"/>
      <c r="DL27" s="632">
        <v>3177095</v>
      </c>
      <c r="DM27" s="656"/>
      <c r="DN27" s="656"/>
      <c r="DO27" s="656"/>
      <c r="DP27" s="656"/>
      <c r="DQ27" s="656"/>
      <c r="DR27" s="656"/>
      <c r="DS27" s="656"/>
      <c r="DT27" s="656"/>
      <c r="DU27" s="656"/>
      <c r="DV27" s="657"/>
      <c r="DW27" s="628">
        <v>16.100000000000001</v>
      </c>
      <c r="DX27" s="653"/>
      <c r="DY27" s="653"/>
      <c r="DZ27" s="653"/>
      <c r="EA27" s="653"/>
      <c r="EB27" s="653"/>
      <c r="EC27" s="654"/>
    </row>
    <row r="28" spans="2:133" ht="11.25" customHeight="1" x14ac:dyDescent="0.15">
      <c r="B28" s="620" t="s">
        <v>301</v>
      </c>
      <c r="C28" s="621"/>
      <c r="D28" s="621"/>
      <c r="E28" s="621"/>
      <c r="F28" s="621"/>
      <c r="G28" s="621"/>
      <c r="H28" s="621"/>
      <c r="I28" s="621"/>
      <c r="J28" s="621"/>
      <c r="K28" s="621"/>
      <c r="L28" s="621"/>
      <c r="M28" s="621"/>
      <c r="N28" s="621"/>
      <c r="O28" s="621"/>
      <c r="P28" s="621"/>
      <c r="Q28" s="622"/>
      <c r="R28" s="623">
        <v>485746</v>
      </c>
      <c r="S28" s="624"/>
      <c r="T28" s="624"/>
      <c r="U28" s="624"/>
      <c r="V28" s="624"/>
      <c r="W28" s="624"/>
      <c r="X28" s="624"/>
      <c r="Y28" s="625"/>
      <c r="Z28" s="626">
        <v>1</v>
      </c>
      <c r="AA28" s="626"/>
      <c r="AB28" s="626"/>
      <c r="AC28" s="626"/>
      <c r="AD28" s="627">
        <v>33692</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302</v>
      </c>
      <c r="CE28" s="621"/>
      <c r="CF28" s="621"/>
      <c r="CG28" s="621"/>
      <c r="CH28" s="621"/>
      <c r="CI28" s="621"/>
      <c r="CJ28" s="621"/>
      <c r="CK28" s="621"/>
      <c r="CL28" s="621"/>
      <c r="CM28" s="621"/>
      <c r="CN28" s="621"/>
      <c r="CO28" s="621"/>
      <c r="CP28" s="621"/>
      <c r="CQ28" s="622"/>
      <c r="CR28" s="623">
        <v>2441893</v>
      </c>
      <c r="CS28" s="624"/>
      <c r="CT28" s="624"/>
      <c r="CU28" s="624"/>
      <c r="CV28" s="624"/>
      <c r="CW28" s="624"/>
      <c r="CX28" s="624"/>
      <c r="CY28" s="625"/>
      <c r="CZ28" s="628">
        <v>5.2</v>
      </c>
      <c r="DA28" s="653"/>
      <c r="DB28" s="653"/>
      <c r="DC28" s="658"/>
      <c r="DD28" s="632">
        <v>2261024</v>
      </c>
      <c r="DE28" s="624"/>
      <c r="DF28" s="624"/>
      <c r="DG28" s="624"/>
      <c r="DH28" s="624"/>
      <c r="DI28" s="624"/>
      <c r="DJ28" s="624"/>
      <c r="DK28" s="625"/>
      <c r="DL28" s="632">
        <v>2261024</v>
      </c>
      <c r="DM28" s="624"/>
      <c r="DN28" s="624"/>
      <c r="DO28" s="624"/>
      <c r="DP28" s="624"/>
      <c r="DQ28" s="624"/>
      <c r="DR28" s="624"/>
      <c r="DS28" s="624"/>
      <c r="DT28" s="624"/>
      <c r="DU28" s="624"/>
      <c r="DV28" s="625"/>
      <c r="DW28" s="628">
        <v>11.4</v>
      </c>
      <c r="DX28" s="653"/>
      <c r="DY28" s="653"/>
      <c r="DZ28" s="653"/>
      <c r="EA28" s="653"/>
      <c r="EB28" s="653"/>
      <c r="EC28" s="654"/>
    </row>
    <row r="29" spans="2:133" ht="11.25" customHeight="1" x14ac:dyDescent="0.15">
      <c r="B29" s="620" t="s">
        <v>303</v>
      </c>
      <c r="C29" s="621"/>
      <c r="D29" s="621"/>
      <c r="E29" s="621"/>
      <c r="F29" s="621"/>
      <c r="G29" s="621"/>
      <c r="H29" s="621"/>
      <c r="I29" s="621"/>
      <c r="J29" s="621"/>
      <c r="K29" s="621"/>
      <c r="L29" s="621"/>
      <c r="M29" s="621"/>
      <c r="N29" s="621"/>
      <c r="O29" s="621"/>
      <c r="P29" s="621"/>
      <c r="Q29" s="622"/>
      <c r="R29" s="623">
        <v>105861</v>
      </c>
      <c r="S29" s="624"/>
      <c r="T29" s="624"/>
      <c r="U29" s="624"/>
      <c r="V29" s="624"/>
      <c r="W29" s="624"/>
      <c r="X29" s="624"/>
      <c r="Y29" s="625"/>
      <c r="Z29" s="626">
        <v>0.2</v>
      </c>
      <c r="AA29" s="626"/>
      <c r="AB29" s="626"/>
      <c r="AC29" s="626"/>
      <c r="AD29" s="627" t="s">
        <v>130</v>
      </c>
      <c r="AE29" s="627"/>
      <c r="AF29" s="627"/>
      <c r="AG29" s="627"/>
      <c r="AH29" s="627"/>
      <c r="AI29" s="627"/>
      <c r="AJ29" s="627"/>
      <c r="AK29" s="627"/>
      <c r="AL29" s="628" t="s">
        <v>130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304</v>
      </c>
      <c r="CE29" s="662"/>
      <c r="CF29" s="620" t="s">
        <v>71</v>
      </c>
      <c r="CG29" s="621"/>
      <c r="CH29" s="621"/>
      <c r="CI29" s="621"/>
      <c r="CJ29" s="621"/>
      <c r="CK29" s="621"/>
      <c r="CL29" s="621"/>
      <c r="CM29" s="621"/>
      <c r="CN29" s="621"/>
      <c r="CO29" s="621"/>
      <c r="CP29" s="621"/>
      <c r="CQ29" s="622"/>
      <c r="CR29" s="623">
        <v>2441288</v>
      </c>
      <c r="CS29" s="656"/>
      <c r="CT29" s="656"/>
      <c r="CU29" s="656"/>
      <c r="CV29" s="656"/>
      <c r="CW29" s="656"/>
      <c r="CX29" s="656"/>
      <c r="CY29" s="657"/>
      <c r="CZ29" s="628">
        <v>5.2</v>
      </c>
      <c r="DA29" s="653"/>
      <c r="DB29" s="653"/>
      <c r="DC29" s="658"/>
      <c r="DD29" s="632">
        <v>2260419</v>
      </c>
      <c r="DE29" s="656"/>
      <c r="DF29" s="656"/>
      <c r="DG29" s="656"/>
      <c r="DH29" s="656"/>
      <c r="DI29" s="656"/>
      <c r="DJ29" s="656"/>
      <c r="DK29" s="657"/>
      <c r="DL29" s="632">
        <v>2260419</v>
      </c>
      <c r="DM29" s="656"/>
      <c r="DN29" s="656"/>
      <c r="DO29" s="656"/>
      <c r="DP29" s="656"/>
      <c r="DQ29" s="656"/>
      <c r="DR29" s="656"/>
      <c r="DS29" s="656"/>
      <c r="DT29" s="656"/>
      <c r="DU29" s="656"/>
      <c r="DV29" s="657"/>
      <c r="DW29" s="628">
        <v>11.4</v>
      </c>
      <c r="DX29" s="653"/>
      <c r="DY29" s="653"/>
      <c r="DZ29" s="653"/>
      <c r="EA29" s="653"/>
      <c r="EB29" s="653"/>
      <c r="EC29" s="654"/>
    </row>
    <row r="30" spans="2:133" ht="11.25" customHeight="1" x14ac:dyDescent="0.15">
      <c r="B30" s="620" t="s">
        <v>305</v>
      </c>
      <c r="C30" s="621"/>
      <c r="D30" s="621"/>
      <c r="E30" s="621"/>
      <c r="F30" s="621"/>
      <c r="G30" s="621"/>
      <c r="H30" s="621"/>
      <c r="I30" s="621"/>
      <c r="J30" s="621"/>
      <c r="K30" s="621"/>
      <c r="L30" s="621"/>
      <c r="M30" s="621"/>
      <c r="N30" s="621"/>
      <c r="O30" s="621"/>
      <c r="P30" s="621"/>
      <c r="Q30" s="622"/>
      <c r="R30" s="623">
        <v>14857877</v>
      </c>
      <c r="S30" s="624"/>
      <c r="T30" s="624"/>
      <c r="U30" s="624"/>
      <c r="V30" s="624"/>
      <c r="W30" s="624"/>
      <c r="X30" s="624"/>
      <c r="Y30" s="625"/>
      <c r="Z30" s="626">
        <v>30.4</v>
      </c>
      <c r="AA30" s="626"/>
      <c r="AB30" s="626"/>
      <c r="AC30" s="626"/>
      <c r="AD30" s="627" t="s">
        <v>130</v>
      </c>
      <c r="AE30" s="627"/>
      <c r="AF30" s="627"/>
      <c r="AG30" s="627"/>
      <c r="AH30" s="627"/>
      <c r="AI30" s="627"/>
      <c r="AJ30" s="627"/>
      <c r="AK30" s="627"/>
      <c r="AL30" s="628" t="s">
        <v>138</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306</v>
      </c>
      <c r="BH30" s="659"/>
      <c r="BI30" s="659"/>
      <c r="BJ30" s="659"/>
      <c r="BK30" s="659"/>
      <c r="BL30" s="659"/>
      <c r="BM30" s="659"/>
      <c r="BN30" s="659"/>
      <c r="BO30" s="659"/>
      <c r="BP30" s="659"/>
      <c r="BQ30" s="660"/>
      <c r="BR30" s="605" t="s">
        <v>307</v>
      </c>
      <c r="BS30" s="659"/>
      <c r="BT30" s="659"/>
      <c r="BU30" s="659"/>
      <c r="BV30" s="659"/>
      <c r="BW30" s="659"/>
      <c r="BX30" s="659"/>
      <c r="BY30" s="659"/>
      <c r="BZ30" s="659"/>
      <c r="CA30" s="659"/>
      <c r="CB30" s="660"/>
      <c r="CD30" s="663"/>
      <c r="CE30" s="664"/>
      <c r="CF30" s="620" t="s">
        <v>308</v>
      </c>
      <c r="CG30" s="621"/>
      <c r="CH30" s="621"/>
      <c r="CI30" s="621"/>
      <c r="CJ30" s="621"/>
      <c r="CK30" s="621"/>
      <c r="CL30" s="621"/>
      <c r="CM30" s="621"/>
      <c r="CN30" s="621"/>
      <c r="CO30" s="621"/>
      <c r="CP30" s="621"/>
      <c r="CQ30" s="622"/>
      <c r="CR30" s="623">
        <v>2283882</v>
      </c>
      <c r="CS30" s="624"/>
      <c r="CT30" s="624"/>
      <c r="CU30" s="624"/>
      <c r="CV30" s="624"/>
      <c r="CW30" s="624"/>
      <c r="CX30" s="624"/>
      <c r="CY30" s="625"/>
      <c r="CZ30" s="628">
        <v>4.9000000000000004</v>
      </c>
      <c r="DA30" s="653"/>
      <c r="DB30" s="653"/>
      <c r="DC30" s="658"/>
      <c r="DD30" s="632">
        <v>2129471</v>
      </c>
      <c r="DE30" s="624"/>
      <c r="DF30" s="624"/>
      <c r="DG30" s="624"/>
      <c r="DH30" s="624"/>
      <c r="DI30" s="624"/>
      <c r="DJ30" s="624"/>
      <c r="DK30" s="625"/>
      <c r="DL30" s="632">
        <v>2129471</v>
      </c>
      <c r="DM30" s="624"/>
      <c r="DN30" s="624"/>
      <c r="DO30" s="624"/>
      <c r="DP30" s="624"/>
      <c r="DQ30" s="624"/>
      <c r="DR30" s="624"/>
      <c r="DS30" s="624"/>
      <c r="DT30" s="624"/>
      <c r="DU30" s="624"/>
      <c r="DV30" s="625"/>
      <c r="DW30" s="628">
        <v>10.8</v>
      </c>
      <c r="DX30" s="653"/>
      <c r="DY30" s="653"/>
      <c r="DZ30" s="653"/>
      <c r="EA30" s="653"/>
      <c r="EB30" s="653"/>
      <c r="EC30" s="654"/>
    </row>
    <row r="31" spans="2:133" ht="11.25" customHeight="1" x14ac:dyDescent="0.15">
      <c r="B31" s="636" t="s">
        <v>309</v>
      </c>
      <c r="C31" s="637"/>
      <c r="D31" s="637"/>
      <c r="E31" s="637"/>
      <c r="F31" s="637"/>
      <c r="G31" s="637"/>
      <c r="H31" s="637"/>
      <c r="I31" s="637"/>
      <c r="J31" s="637"/>
      <c r="K31" s="637"/>
      <c r="L31" s="637"/>
      <c r="M31" s="637"/>
      <c r="N31" s="637"/>
      <c r="O31" s="637"/>
      <c r="P31" s="637"/>
      <c r="Q31" s="638"/>
      <c r="R31" s="623">
        <v>313243</v>
      </c>
      <c r="S31" s="624"/>
      <c r="T31" s="624"/>
      <c r="U31" s="624"/>
      <c r="V31" s="624"/>
      <c r="W31" s="624"/>
      <c r="X31" s="624"/>
      <c r="Y31" s="625"/>
      <c r="Z31" s="626">
        <v>0.6</v>
      </c>
      <c r="AA31" s="626"/>
      <c r="AB31" s="626"/>
      <c r="AC31" s="626"/>
      <c r="AD31" s="627">
        <v>313243</v>
      </c>
      <c r="AE31" s="627"/>
      <c r="AF31" s="627"/>
      <c r="AG31" s="627"/>
      <c r="AH31" s="627"/>
      <c r="AI31" s="627"/>
      <c r="AJ31" s="627"/>
      <c r="AK31" s="627"/>
      <c r="AL31" s="628">
        <v>1.6</v>
      </c>
      <c r="AM31" s="629"/>
      <c r="AN31" s="629"/>
      <c r="AO31" s="630"/>
      <c r="AP31" s="671" t="s">
        <v>310</v>
      </c>
      <c r="AQ31" s="672"/>
      <c r="AR31" s="672"/>
      <c r="AS31" s="672"/>
      <c r="AT31" s="677" t="s">
        <v>311</v>
      </c>
      <c r="AU31" s="218"/>
      <c r="AV31" s="218"/>
      <c r="AW31" s="218"/>
      <c r="AX31" s="609" t="s">
        <v>187</v>
      </c>
      <c r="AY31" s="610"/>
      <c r="AZ31" s="610"/>
      <c r="BA31" s="610"/>
      <c r="BB31" s="610"/>
      <c r="BC31" s="610"/>
      <c r="BD31" s="610"/>
      <c r="BE31" s="610"/>
      <c r="BF31" s="611"/>
      <c r="BG31" s="670">
        <v>98.9</v>
      </c>
      <c r="BH31" s="667"/>
      <c r="BI31" s="667"/>
      <c r="BJ31" s="667"/>
      <c r="BK31" s="667"/>
      <c r="BL31" s="667"/>
      <c r="BM31" s="618">
        <v>97.6</v>
      </c>
      <c r="BN31" s="667"/>
      <c r="BO31" s="667"/>
      <c r="BP31" s="667"/>
      <c r="BQ31" s="668"/>
      <c r="BR31" s="670">
        <v>99.3</v>
      </c>
      <c r="BS31" s="667"/>
      <c r="BT31" s="667"/>
      <c r="BU31" s="667"/>
      <c r="BV31" s="667"/>
      <c r="BW31" s="667"/>
      <c r="BX31" s="618">
        <v>97.7</v>
      </c>
      <c r="BY31" s="667"/>
      <c r="BZ31" s="667"/>
      <c r="CA31" s="667"/>
      <c r="CB31" s="668"/>
      <c r="CD31" s="663"/>
      <c r="CE31" s="664"/>
      <c r="CF31" s="620" t="s">
        <v>312</v>
      </c>
      <c r="CG31" s="621"/>
      <c r="CH31" s="621"/>
      <c r="CI31" s="621"/>
      <c r="CJ31" s="621"/>
      <c r="CK31" s="621"/>
      <c r="CL31" s="621"/>
      <c r="CM31" s="621"/>
      <c r="CN31" s="621"/>
      <c r="CO31" s="621"/>
      <c r="CP31" s="621"/>
      <c r="CQ31" s="622"/>
      <c r="CR31" s="623">
        <v>157406</v>
      </c>
      <c r="CS31" s="656"/>
      <c r="CT31" s="656"/>
      <c r="CU31" s="656"/>
      <c r="CV31" s="656"/>
      <c r="CW31" s="656"/>
      <c r="CX31" s="656"/>
      <c r="CY31" s="657"/>
      <c r="CZ31" s="628">
        <v>0.3</v>
      </c>
      <c r="DA31" s="653"/>
      <c r="DB31" s="653"/>
      <c r="DC31" s="658"/>
      <c r="DD31" s="632">
        <v>130948</v>
      </c>
      <c r="DE31" s="656"/>
      <c r="DF31" s="656"/>
      <c r="DG31" s="656"/>
      <c r="DH31" s="656"/>
      <c r="DI31" s="656"/>
      <c r="DJ31" s="656"/>
      <c r="DK31" s="657"/>
      <c r="DL31" s="632">
        <v>130948</v>
      </c>
      <c r="DM31" s="656"/>
      <c r="DN31" s="656"/>
      <c r="DO31" s="656"/>
      <c r="DP31" s="656"/>
      <c r="DQ31" s="656"/>
      <c r="DR31" s="656"/>
      <c r="DS31" s="656"/>
      <c r="DT31" s="656"/>
      <c r="DU31" s="656"/>
      <c r="DV31" s="657"/>
      <c r="DW31" s="628">
        <v>0.7</v>
      </c>
      <c r="DX31" s="653"/>
      <c r="DY31" s="653"/>
      <c r="DZ31" s="653"/>
      <c r="EA31" s="653"/>
      <c r="EB31" s="653"/>
      <c r="EC31" s="654"/>
    </row>
    <row r="32" spans="2:133" ht="11.25" customHeight="1" x14ac:dyDescent="0.15">
      <c r="B32" s="620" t="s">
        <v>313</v>
      </c>
      <c r="C32" s="621"/>
      <c r="D32" s="621"/>
      <c r="E32" s="621"/>
      <c r="F32" s="621"/>
      <c r="G32" s="621"/>
      <c r="H32" s="621"/>
      <c r="I32" s="621"/>
      <c r="J32" s="621"/>
      <c r="K32" s="621"/>
      <c r="L32" s="621"/>
      <c r="M32" s="621"/>
      <c r="N32" s="621"/>
      <c r="O32" s="621"/>
      <c r="P32" s="621"/>
      <c r="Q32" s="622"/>
      <c r="R32" s="623">
        <v>3880560</v>
      </c>
      <c r="S32" s="624"/>
      <c r="T32" s="624"/>
      <c r="U32" s="624"/>
      <c r="V32" s="624"/>
      <c r="W32" s="624"/>
      <c r="X32" s="624"/>
      <c r="Y32" s="625"/>
      <c r="Z32" s="626">
        <v>7.9</v>
      </c>
      <c r="AA32" s="626"/>
      <c r="AB32" s="626"/>
      <c r="AC32" s="626"/>
      <c r="AD32" s="627" t="s">
        <v>130</v>
      </c>
      <c r="AE32" s="627"/>
      <c r="AF32" s="627"/>
      <c r="AG32" s="627"/>
      <c r="AH32" s="627"/>
      <c r="AI32" s="627"/>
      <c r="AJ32" s="627"/>
      <c r="AK32" s="627"/>
      <c r="AL32" s="628" t="s">
        <v>130</v>
      </c>
      <c r="AM32" s="629"/>
      <c r="AN32" s="629"/>
      <c r="AO32" s="630"/>
      <c r="AP32" s="673"/>
      <c r="AQ32" s="674"/>
      <c r="AR32" s="674"/>
      <c r="AS32" s="674"/>
      <c r="AT32" s="678"/>
      <c r="AU32" s="214" t="s">
        <v>314</v>
      </c>
      <c r="AX32" s="620" t="s">
        <v>315</v>
      </c>
      <c r="AY32" s="621"/>
      <c r="AZ32" s="621"/>
      <c r="BA32" s="621"/>
      <c r="BB32" s="621"/>
      <c r="BC32" s="621"/>
      <c r="BD32" s="621"/>
      <c r="BE32" s="621"/>
      <c r="BF32" s="622"/>
      <c r="BG32" s="680">
        <v>98.9</v>
      </c>
      <c r="BH32" s="656"/>
      <c r="BI32" s="656"/>
      <c r="BJ32" s="656"/>
      <c r="BK32" s="656"/>
      <c r="BL32" s="656"/>
      <c r="BM32" s="629">
        <v>97.6</v>
      </c>
      <c r="BN32" s="656"/>
      <c r="BO32" s="656"/>
      <c r="BP32" s="656"/>
      <c r="BQ32" s="669"/>
      <c r="BR32" s="680">
        <v>99.2</v>
      </c>
      <c r="BS32" s="656"/>
      <c r="BT32" s="656"/>
      <c r="BU32" s="656"/>
      <c r="BV32" s="656"/>
      <c r="BW32" s="656"/>
      <c r="BX32" s="629">
        <v>97.7</v>
      </c>
      <c r="BY32" s="656"/>
      <c r="BZ32" s="656"/>
      <c r="CA32" s="656"/>
      <c r="CB32" s="669"/>
      <c r="CD32" s="665"/>
      <c r="CE32" s="666"/>
      <c r="CF32" s="620" t="s">
        <v>316</v>
      </c>
      <c r="CG32" s="621"/>
      <c r="CH32" s="621"/>
      <c r="CI32" s="621"/>
      <c r="CJ32" s="621"/>
      <c r="CK32" s="621"/>
      <c r="CL32" s="621"/>
      <c r="CM32" s="621"/>
      <c r="CN32" s="621"/>
      <c r="CO32" s="621"/>
      <c r="CP32" s="621"/>
      <c r="CQ32" s="622"/>
      <c r="CR32" s="623">
        <v>605</v>
      </c>
      <c r="CS32" s="624"/>
      <c r="CT32" s="624"/>
      <c r="CU32" s="624"/>
      <c r="CV32" s="624"/>
      <c r="CW32" s="624"/>
      <c r="CX32" s="624"/>
      <c r="CY32" s="625"/>
      <c r="CZ32" s="628">
        <v>0</v>
      </c>
      <c r="DA32" s="653"/>
      <c r="DB32" s="653"/>
      <c r="DC32" s="658"/>
      <c r="DD32" s="632">
        <v>605</v>
      </c>
      <c r="DE32" s="624"/>
      <c r="DF32" s="624"/>
      <c r="DG32" s="624"/>
      <c r="DH32" s="624"/>
      <c r="DI32" s="624"/>
      <c r="DJ32" s="624"/>
      <c r="DK32" s="625"/>
      <c r="DL32" s="632">
        <v>605</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317</v>
      </c>
      <c r="C33" s="621"/>
      <c r="D33" s="621"/>
      <c r="E33" s="621"/>
      <c r="F33" s="621"/>
      <c r="G33" s="621"/>
      <c r="H33" s="621"/>
      <c r="I33" s="621"/>
      <c r="J33" s="621"/>
      <c r="K33" s="621"/>
      <c r="L33" s="621"/>
      <c r="M33" s="621"/>
      <c r="N33" s="621"/>
      <c r="O33" s="621"/>
      <c r="P33" s="621"/>
      <c r="Q33" s="622"/>
      <c r="R33" s="623">
        <v>2228088</v>
      </c>
      <c r="S33" s="624"/>
      <c r="T33" s="624"/>
      <c r="U33" s="624"/>
      <c r="V33" s="624"/>
      <c r="W33" s="624"/>
      <c r="X33" s="624"/>
      <c r="Y33" s="625"/>
      <c r="Z33" s="626">
        <v>4.5999999999999996</v>
      </c>
      <c r="AA33" s="626"/>
      <c r="AB33" s="626"/>
      <c r="AC33" s="626"/>
      <c r="AD33" s="627">
        <v>1295539</v>
      </c>
      <c r="AE33" s="627"/>
      <c r="AF33" s="627"/>
      <c r="AG33" s="627"/>
      <c r="AH33" s="627"/>
      <c r="AI33" s="627"/>
      <c r="AJ33" s="627"/>
      <c r="AK33" s="627"/>
      <c r="AL33" s="628">
        <v>6.6</v>
      </c>
      <c r="AM33" s="629"/>
      <c r="AN33" s="629"/>
      <c r="AO33" s="630"/>
      <c r="AP33" s="675"/>
      <c r="AQ33" s="676"/>
      <c r="AR33" s="676"/>
      <c r="AS33" s="676"/>
      <c r="AT33" s="679"/>
      <c r="AU33" s="219"/>
      <c r="AV33" s="219"/>
      <c r="AW33" s="219"/>
      <c r="AX33" s="644" t="s">
        <v>318</v>
      </c>
      <c r="AY33" s="645"/>
      <c r="AZ33" s="645"/>
      <c r="BA33" s="645"/>
      <c r="BB33" s="645"/>
      <c r="BC33" s="645"/>
      <c r="BD33" s="645"/>
      <c r="BE33" s="645"/>
      <c r="BF33" s="646"/>
      <c r="BG33" s="681">
        <v>98.7</v>
      </c>
      <c r="BH33" s="682"/>
      <c r="BI33" s="682"/>
      <c r="BJ33" s="682"/>
      <c r="BK33" s="682"/>
      <c r="BL33" s="682"/>
      <c r="BM33" s="683">
        <v>97.5</v>
      </c>
      <c r="BN33" s="682"/>
      <c r="BO33" s="682"/>
      <c r="BP33" s="682"/>
      <c r="BQ33" s="684"/>
      <c r="BR33" s="681">
        <v>99.3</v>
      </c>
      <c r="BS33" s="682"/>
      <c r="BT33" s="682"/>
      <c r="BU33" s="682"/>
      <c r="BV33" s="682"/>
      <c r="BW33" s="682"/>
      <c r="BX33" s="683">
        <v>97.6</v>
      </c>
      <c r="BY33" s="682"/>
      <c r="BZ33" s="682"/>
      <c r="CA33" s="682"/>
      <c r="CB33" s="684"/>
      <c r="CD33" s="620" t="s">
        <v>319</v>
      </c>
      <c r="CE33" s="621"/>
      <c r="CF33" s="621"/>
      <c r="CG33" s="621"/>
      <c r="CH33" s="621"/>
      <c r="CI33" s="621"/>
      <c r="CJ33" s="621"/>
      <c r="CK33" s="621"/>
      <c r="CL33" s="621"/>
      <c r="CM33" s="621"/>
      <c r="CN33" s="621"/>
      <c r="CO33" s="621"/>
      <c r="CP33" s="621"/>
      <c r="CQ33" s="622"/>
      <c r="CR33" s="623">
        <v>19099373</v>
      </c>
      <c r="CS33" s="656"/>
      <c r="CT33" s="656"/>
      <c r="CU33" s="656"/>
      <c r="CV33" s="656"/>
      <c r="CW33" s="656"/>
      <c r="CX33" s="656"/>
      <c r="CY33" s="657"/>
      <c r="CZ33" s="628">
        <v>40.6</v>
      </c>
      <c r="DA33" s="653"/>
      <c r="DB33" s="653"/>
      <c r="DC33" s="658"/>
      <c r="DD33" s="632">
        <v>14333506</v>
      </c>
      <c r="DE33" s="656"/>
      <c r="DF33" s="656"/>
      <c r="DG33" s="656"/>
      <c r="DH33" s="656"/>
      <c r="DI33" s="656"/>
      <c r="DJ33" s="656"/>
      <c r="DK33" s="657"/>
      <c r="DL33" s="632">
        <v>8039282</v>
      </c>
      <c r="DM33" s="656"/>
      <c r="DN33" s="656"/>
      <c r="DO33" s="656"/>
      <c r="DP33" s="656"/>
      <c r="DQ33" s="656"/>
      <c r="DR33" s="656"/>
      <c r="DS33" s="656"/>
      <c r="DT33" s="656"/>
      <c r="DU33" s="656"/>
      <c r="DV33" s="657"/>
      <c r="DW33" s="628">
        <v>40.6</v>
      </c>
      <c r="DX33" s="653"/>
      <c r="DY33" s="653"/>
      <c r="DZ33" s="653"/>
      <c r="EA33" s="653"/>
      <c r="EB33" s="653"/>
      <c r="EC33" s="654"/>
    </row>
    <row r="34" spans="2:133" ht="11.25" customHeight="1" x14ac:dyDescent="0.15">
      <c r="B34" s="620" t="s">
        <v>320</v>
      </c>
      <c r="C34" s="621"/>
      <c r="D34" s="621"/>
      <c r="E34" s="621"/>
      <c r="F34" s="621"/>
      <c r="G34" s="621"/>
      <c r="H34" s="621"/>
      <c r="I34" s="621"/>
      <c r="J34" s="621"/>
      <c r="K34" s="621"/>
      <c r="L34" s="621"/>
      <c r="M34" s="621"/>
      <c r="N34" s="621"/>
      <c r="O34" s="621"/>
      <c r="P34" s="621"/>
      <c r="Q34" s="622"/>
      <c r="R34" s="623">
        <v>371056</v>
      </c>
      <c r="S34" s="624"/>
      <c r="T34" s="624"/>
      <c r="U34" s="624"/>
      <c r="V34" s="624"/>
      <c r="W34" s="624"/>
      <c r="X34" s="624"/>
      <c r="Y34" s="625"/>
      <c r="Z34" s="626">
        <v>0.8</v>
      </c>
      <c r="AA34" s="626"/>
      <c r="AB34" s="626"/>
      <c r="AC34" s="626"/>
      <c r="AD34" s="627" t="s">
        <v>130</v>
      </c>
      <c r="AE34" s="627"/>
      <c r="AF34" s="627"/>
      <c r="AG34" s="627"/>
      <c r="AH34" s="627"/>
      <c r="AI34" s="627"/>
      <c r="AJ34" s="627"/>
      <c r="AK34" s="627"/>
      <c r="AL34" s="628" t="s">
        <v>138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321</v>
      </c>
      <c r="CE34" s="621"/>
      <c r="CF34" s="621"/>
      <c r="CG34" s="621"/>
      <c r="CH34" s="621"/>
      <c r="CI34" s="621"/>
      <c r="CJ34" s="621"/>
      <c r="CK34" s="621"/>
      <c r="CL34" s="621"/>
      <c r="CM34" s="621"/>
      <c r="CN34" s="621"/>
      <c r="CO34" s="621"/>
      <c r="CP34" s="621"/>
      <c r="CQ34" s="622"/>
      <c r="CR34" s="623">
        <v>5476845</v>
      </c>
      <c r="CS34" s="624"/>
      <c r="CT34" s="624"/>
      <c r="CU34" s="624"/>
      <c r="CV34" s="624"/>
      <c r="CW34" s="624"/>
      <c r="CX34" s="624"/>
      <c r="CY34" s="625"/>
      <c r="CZ34" s="628">
        <v>11.7</v>
      </c>
      <c r="DA34" s="653"/>
      <c r="DB34" s="653"/>
      <c r="DC34" s="658"/>
      <c r="DD34" s="632">
        <v>3690536</v>
      </c>
      <c r="DE34" s="624"/>
      <c r="DF34" s="624"/>
      <c r="DG34" s="624"/>
      <c r="DH34" s="624"/>
      <c r="DI34" s="624"/>
      <c r="DJ34" s="624"/>
      <c r="DK34" s="625"/>
      <c r="DL34" s="632">
        <v>2795913</v>
      </c>
      <c r="DM34" s="624"/>
      <c r="DN34" s="624"/>
      <c r="DO34" s="624"/>
      <c r="DP34" s="624"/>
      <c r="DQ34" s="624"/>
      <c r="DR34" s="624"/>
      <c r="DS34" s="624"/>
      <c r="DT34" s="624"/>
      <c r="DU34" s="624"/>
      <c r="DV34" s="625"/>
      <c r="DW34" s="628">
        <v>14.1</v>
      </c>
      <c r="DX34" s="653"/>
      <c r="DY34" s="653"/>
      <c r="DZ34" s="653"/>
      <c r="EA34" s="653"/>
      <c r="EB34" s="653"/>
      <c r="EC34" s="654"/>
    </row>
    <row r="35" spans="2:133" ht="11.25" customHeight="1" x14ac:dyDescent="0.15">
      <c r="B35" s="620" t="s">
        <v>322</v>
      </c>
      <c r="C35" s="621"/>
      <c r="D35" s="621"/>
      <c r="E35" s="621"/>
      <c r="F35" s="621"/>
      <c r="G35" s="621"/>
      <c r="H35" s="621"/>
      <c r="I35" s="621"/>
      <c r="J35" s="621"/>
      <c r="K35" s="621"/>
      <c r="L35" s="621"/>
      <c r="M35" s="621"/>
      <c r="N35" s="621"/>
      <c r="O35" s="621"/>
      <c r="P35" s="621"/>
      <c r="Q35" s="622"/>
      <c r="R35" s="623">
        <v>3502998</v>
      </c>
      <c r="S35" s="624"/>
      <c r="T35" s="624"/>
      <c r="U35" s="624"/>
      <c r="V35" s="624"/>
      <c r="W35" s="624"/>
      <c r="X35" s="624"/>
      <c r="Y35" s="625"/>
      <c r="Z35" s="626">
        <v>7.2</v>
      </c>
      <c r="AA35" s="626"/>
      <c r="AB35" s="626"/>
      <c r="AC35" s="626"/>
      <c r="AD35" s="627" t="s">
        <v>138</v>
      </c>
      <c r="AE35" s="627"/>
      <c r="AF35" s="627"/>
      <c r="AG35" s="627"/>
      <c r="AH35" s="627"/>
      <c r="AI35" s="627"/>
      <c r="AJ35" s="627"/>
      <c r="AK35" s="627"/>
      <c r="AL35" s="628" t="s">
        <v>228</v>
      </c>
      <c r="AM35" s="629"/>
      <c r="AN35" s="629"/>
      <c r="AO35" s="630"/>
      <c r="AP35" s="222"/>
      <c r="AQ35" s="605" t="s">
        <v>323</v>
      </c>
      <c r="AR35" s="606"/>
      <c r="AS35" s="606"/>
      <c r="AT35" s="606"/>
      <c r="AU35" s="606"/>
      <c r="AV35" s="606"/>
      <c r="AW35" s="606"/>
      <c r="AX35" s="606"/>
      <c r="AY35" s="606"/>
      <c r="AZ35" s="606"/>
      <c r="BA35" s="606"/>
      <c r="BB35" s="606"/>
      <c r="BC35" s="606"/>
      <c r="BD35" s="606"/>
      <c r="BE35" s="606"/>
      <c r="BF35" s="607"/>
      <c r="BG35" s="605" t="s">
        <v>324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325</v>
      </c>
      <c r="CE35" s="621"/>
      <c r="CF35" s="621"/>
      <c r="CG35" s="621"/>
      <c r="CH35" s="621"/>
      <c r="CI35" s="621"/>
      <c r="CJ35" s="621"/>
      <c r="CK35" s="621"/>
      <c r="CL35" s="621"/>
      <c r="CM35" s="621"/>
      <c r="CN35" s="621"/>
      <c r="CO35" s="621"/>
      <c r="CP35" s="621"/>
      <c r="CQ35" s="622"/>
      <c r="CR35" s="623">
        <v>654757</v>
      </c>
      <c r="CS35" s="656"/>
      <c r="CT35" s="656"/>
      <c r="CU35" s="656"/>
      <c r="CV35" s="656"/>
      <c r="CW35" s="656"/>
      <c r="CX35" s="656"/>
      <c r="CY35" s="657"/>
      <c r="CZ35" s="628">
        <v>1.4</v>
      </c>
      <c r="DA35" s="653"/>
      <c r="DB35" s="653"/>
      <c r="DC35" s="658"/>
      <c r="DD35" s="632">
        <v>483610</v>
      </c>
      <c r="DE35" s="656"/>
      <c r="DF35" s="656"/>
      <c r="DG35" s="656"/>
      <c r="DH35" s="656"/>
      <c r="DI35" s="656"/>
      <c r="DJ35" s="656"/>
      <c r="DK35" s="657"/>
      <c r="DL35" s="632">
        <v>309299</v>
      </c>
      <c r="DM35" s="656"/>
      <c r="DN35" s="656"/>
      <c r="DO35" s="656"/>
      <c r="DP35" s="656"/>
      <c r="DQ35" s="656"/>
      <c r="DR35" s="656"/>
      <c r="DS35" s="656"/>
      <c r="DT35" s="656"/>
      <c r="DU35" s="656"/>
      <c r="DV35" s="657"/>
      <c r="DW35" s="628">
        <v>1.6</v>
      </c>
      <c r="DX35" s="653"/>
      <c r="DY35" s="653"/>
      <c r="DZ35" s="653"/>
      <c r="EA35" s="653"/>
      <c r="EB35" s="653"/>
      <c r="EC35" s="654"/>
    </row>
    <row r="36" spans="2:133" ht="11.25" customHeight="1" x14ac:dyDescent="0.15">
      <c r="B36" s="620" t="s">
        <v>326</v>
      </c>
      <c r="C36" s="621"/>
      <c r="D36" s="621"/>
      <c r="E36" s="621"/>
      <c r="F36" s="621"/>
      <c r="G36" s="621"/>
      <c r="H36" s="621"/>
      <c r="I36" s="621"/>
      <c r="J36" s="621"/>
      <c r="K36" s="621"/>
      <c r="L36" s="621"/>
      <c r="M36" s="621"/>
      <c r="N36" s="621"/>
      <c r="O36" s="621"/>
      <c r="P36" s="621"/>
      <c r="Q36" s="622"/>
      <c r="R36" s="623">
        <v>2296748</v>
      </c>
      <c r="S36" s="624"/>
      <c r="T36" s="624"/>
      <c r="U36" s="624"/>
      <c r="V36" s="624"/>
      <c r="W36" s="624"/>
      <c r="X36" s="624"/>
      <c r="Y36" s="625"/>
      <c r="Z36" s="626">
        <v>4.7</v>
      </c>
      <c r="AA36" s="626"/>
      <c r="AB36" s="626"/>
      <c r="AC36" s="626"/>
      <c r="AD36" s="627" t="s">
        <v>228</v>
      </c>
      <c r="AE36" s="627"/>
      <c r="AF36" s="627"/>
      <c r="AG36" s="627"/>
      <c r="AH36" s="627"/>
      <c r="AI36" s="627"/>
      <c r="AJ36" s="627"/>
      <c r="AK36" s="627"/>
      <c r="AL36" s="628" t="s">
        <v>130</v>
      </c>
      <c r="AM36" s="629"/>
      <c r="AN36" s="629"/>
      <c r="AO36" s="630"/>
      <c r="AP36" s="222"/>
      <c r="AQ36" s="689" t="s">
        <v>327</v>
      </c>
      <c r="AR36" s="690"/>
      <c r="AS36" s="690"/>
      <c r="AT36" s="690"/>
      <c r="AU36" s="690"/>
      <c r="AV36" s="690"/>
      <c r="AW36" s="690"/>
      <c r="AX36" s="690"/>
      <c r="AY36" s="691"/>
      <c r="AZ36" s="612">
        <v>2941646</v>
      </c>
      <c r="BA36" s="613"/>
      <c r="BB36" s="613"/>
      <c r="BC36" s="613"/>
      <c r="BD36" s="613"/>
      <c r="BE36" s="613"/>
      <c r="BF36" s="685"/>
      <c r="BG36" s="609" t="s">
        <v>328</v>
      </c>
      <c r="BH36" s="610"/>
      <c r="BI36" s="610"/>
      <c r="BJ36" s="610"/>
      <c r="BK36" s="610"/>
      <c r="BL36" s="610"/>
      <c r="BM36" s="610"/>
      <c r="BN36" s="610"/>
      <c r="BO36" s="610"/>
      <c r="BP36" s="610"/>
      <c r="BQ36" s="610"/>
      <c r="BR36" s="610"/>
      <c r="BS36" s="610"/>
      <c r="BT36" s="610"/>
      <c r="BU36" s="611"/>
      <c r="BV36" s="612">
        <v>-390825</v>
      </c>
      <c r="BW36" s="613"/>
      <c r="BX36" s="613"/>
      <c r="BY36" s="613"/>
      <c r="BZ36" s="613"/>
      <c r="CA36" s="613"/>
      <c r="CB36" s="685"/>
      <c r="CD36" s="620" t="s">
        <v>329</v>
      </c>
      <c r="CE36" s="621"/>
      <c r="CF36" s="621"/>
      <c r="CG36" s="621"/>
      <c r="CH36" s="621"/>
      <c r="CI36" s="621"/>
      <c r="CJ36" s="621"/>
      <c r="CK36" s="621"/>
      <c r="CL36" s="621"/>
      <c r="CM36" s="621"/>
      <c r="CN36" s="621"/>
      <c r="CO36" s="621"/>
      <c r="CP36" s="621"/>
      <c r="CQ36" s="622"/>
      <c r="CR36" s="623">
        <v>6267929</v>
      </c>
      <c r="CS36" s="624"/>
      <c r="CT36" s="624"/>
      <c r="CU36" s="624"/>
      <c r="CV36" s="624"/>
      <c r="CW36" s="624"/>
      <c r="CX36" s="624"/>
      <c r="CY36" s="625"/>
      <c r="CZ36" s="628">
        <v>13.3</v>
      </c>
      <c r="DA36" s="653"/>
      <c r="DB36" s="653"/>
      <c r="DC36" s="658"/>
      <c r="DD36" s="632">
        <v>4317748</v>
      </c>
      <c r="DE36" s="624"/>
      <c r="DF36" s="624"/>
      <c r="DG36" s="624"/>
      <c r="DH36" s="624"/>
      <c r="DI36" s="624"/>
      <c r="DJ36" s="624"/>
      <c r="DK36" s="625"/>
      <c r="DL36" s="632">
        <v>3377515</v>
      </c>
      <c r="DM36" s="624"/>
      <c r="DN36" s="624"/>
      <c r="DO36" s="624"/>
      <c r="DP36" s="624"/>
      <c r="DQ36" s="624"/>
      <c r="DR36" s="624"/>
      <c r="DS36" s="624"/>
      <c r="DT36" s="624"/>
      <c r="DU36" s="624"/>
      <c r="DV36" s="625"/>
      <c r="DW36" s="628">
        <v>17.100000000000001</v>
      </c>
      <c r="DX36" s="653"/>
      <c r="DY36" s="653"/>
      <c r="DZ36" s="653"/>
      <c r="EA36" s="653"/>
      <c r="EB36" s="653"/>
      <c r="EC36" s="654"/>
    </row>
    <row r="37" spans="2:133" ht="11.25" customHeight="1" x14ac:dyDescent="0.15">
      <c r="B37" s="620" t="s">
        <v>330</v>
      </c>
      <c r="C37" s="621"/>
      <c r="D37" s="621"/>
      <c r="E37" s="621"/>
      <c r="F37" s="621"/>
      <c r="G37" s="621"/>
      <c r="H37" s="621"/>
      <c r="I37" s="621"/>
      <c r="J37" s="621"/>
      <c r="K37" s="621"/>
      <c r="L37" s="621"/>
      <c r="M37" s="621"/>
      <c r="N37" s="621"/>
      <c r="O37" s="621"/>
      <c r="P37" s="621"/>
      <c r="Q37" s="622"/>
      <c r="R37" s="623">
        <v>293257</v>
      </c>
      <c r="S37" s="624"/>
      <c r="T37" s="624"/>
      <c r="U37" s="624"/>
      <c r="V37" s="624"/>
      <c r="W37" s="624"/>
      <c r="X37" s="624"/>
      <c r="Y37" s="625"/>
      <c r="Z37" s="626">
        <v>0.6</v>
      </c>
      <c r="AA37" s="626"/>
      <c r="AB37" s="626"/>
      <c r="AC37" s="626"/>
      <c r="AD37" s="627">
        <v>2418</v>
      </c>
      <c r="AE37" s="627"/>
      <c r="AF37" s="627"/>
      <c r="AG37" s="627"/>
      <c r="AH37" s="627"/>
      <c r="AI37" s="627"/>
      <c r="AJ37" s="627"/>
      <c r="AK37" s="627"/>
      <c r="AL37" s="628">
        <v>0</v>
      </c>
      <c r="AM37" s="629"/>
      <c r="AN37" s="629"/>
      <c r="AO37" s="630"/>
      <c r="AQ37" s="686" t="s">
        <v>331</v>
      </c>
      <c r="AR37" s="687"/>
      <c r="AS37" s="687"/>
      <c r="AT37" s="687"/>
      <c r="AU37" s="687"/>
      <c r="AV37" s="687"/>
      <c r="AW37" s="687"/>
      <c r="AX37" s="687"/>
      <c r="AY37" s="688"/>
      <c r="AZ37" s="623">
        <v>454508</v>
      </c>
      <c r="BA37" s="624"/>
      <c r="BB37" s="624"/>
      <c r="BC37" s="624"/>
      <c r="BD37" s="656"/>
      <c r="BE37" s="656"/>
      <c r="BF37" s="669"/>
      <c r="BG37" s="620" t="s">
        <v>332</v>
      </c>
      <c r="BH37" s="621"/>
      <c r="BI37" s="621"/>
      <c r="BJ37" s="621"/>
      <c r="BK37" s="621"/>
      <c r="BL37" s="621"/>
      <c r="BM37" s="621"/>
      <c r="BN37" s="621"/>
      <c r="BO37" s="621"/>
      <c r="BP37" s="621"/>
      <c r="BQ37" s="621"/>
      <c r="BR37" s="621"/>
      <c r="BS37" s="621"/>
      <c r="BT37" s="621"/>
      <c r="BU37" s="622"/>
      <c r="BV37" s="623">
        <v>-765795</v>
      </c>
      <c r="BW37" s="624"/>
      <c r="BX37" s="624"/>
      <c r="BY37" s="624"/>
      <c r="BZ37" s="624"/>
      <c r="CA37" s="624"/>
      <c r="CB37" s="633"/>
      <c r="CD37" s="620" t="s">
        <v>333</v>
      </c>
      <c r="CE37" s="621"/>
      <c r="CF37" s="621"/>
      <c r="CG37" s="621"/>
      <c r="CH37" s="621"/>
      <c r="CI37" s="621"/>
      <c r="CJ37" s="621"/>
      <c r="CK37" s="621"/>
      <c r="CL37" s="621"/>
      <c r="CM37" s="621"/>
      <c r="CN37" s="621"/>
      <c r="CO37" s="621"/>
      <c r="CP37" s="621"/>
      <c r="CQ37" s="622"/>
      <c r="CR37" s="623">
        <v>2372203</v>
      </c>
      <c r="CS37" s="656"/>
      <c r="CT37" s="656"/>
      <c r="CU37" s="656"/>
      <c r="CV37" s="656"/>
      <c r="CW37" s="656"/>
      <c r="CX37" s="656"/>
      <c r="CY37" s="657"/>
      <c r="CZ37" s="628">
        <v>5</v>
      </c>
      <c r="DA37" s="653"/>
      <c r="DB37" s="653"/>
      <c r="DC37" s="658"/>
      <c r="DD37" s="632">
        <v>2372203</v>
      </c>
      <c r="DE37" s="656"/>
      <c r="DF37" s="656"/>
      <c r="DG37" s="656"/>
      <c r="DH37" s="656"/>
      <c r="DI37" s="656"/>
      <c r="DJ37" s="656"/>
      <c r="DK37" s="657"/>
      <c r="DL37" s="632">
        <v>2372203</v>
      </c>
      <c r="DM37" s="656"/>
      <c r="DN37" s="656"/>
      <c r="DO37" s="656"/>
      <c r="DP37" s="656"/>
      <c r="DQ37" s="656"/>
      <c r="DR37" s="656"/>
      <c r="DS37" s="656"/>
      <c r="DT37" s="656"/>
      <c r="DU37" s="656"/>
      <c r="DV37" s="657"/>
      <c r="DW37" s="628">
        <v>12</v>
      </c>
      <c r="DX37" s="653"/>
      <c r="DY37" s="653"/>
      <c r="DZ37" s="653"/>
      <c r="EA37" s="653"/>
      <c r="EB37" s="653"/>
      <c r="EC37" s="654"/>
    </row>
    <row r="38" spans="2:133" ht="11.25" customHeight="1" x14ac:dyDescent="0.15">
      <c r="B38" s="620" t="s">
        <v>334</v>
      </c>
      <c r="C38" s="621"/>
      <c r="D38" s="621"/>
      <c r="E38" s="621"/>
      <c r="F38" s="621"/>
      <c r="G38" s="621"/>
      <c r="H38" s="621"/>
      <c r="I38" s="621"/>
      <c r="J38" s="621"/>
      <c r="K38" s="621"/>
      <c r="L38" s="621"/>
      <c r="M38" s="621"/>
      <c r="N38" s="621"/>
      <c r="O38" s="621"/>
      <c r="P38" s="621"/>
      <c r="Q38" s="622"/>
      <c r="R38" s="623">
        <v>1605481</v>
      </c>
      <c r="S38" s="624"/>
      <c r="T38" s="624"/>
      <c r="U38" s="624"/>
      <c r="V38" s="624"/>
      <c r="W38" s="624"/>
      <c r="X38" s="624"/>
      <c r="Y38" s="625"/>
      <c r="Z38" s="626">
        <v>3.3</v>
      </c>
      <c r="AA38" s="626"/>
      <c r="AB38" s="626"/>
      <c r="AC38" s="626"/>
      <c r="AD38" s="627" t="s">
        <v>138</v>
      </c>
      <c r="AE38" s="627"/>
      <c r="AF38" s="627"/>
      <c r="AG38" s="627"/>
      <c r="AH38" s="627"/>
      <c r="AI38" s="627"/>
      <c r="AJ38" s="627"/>
      <c r="AK38" s="627"/>
      <c r="AL38" s="628" t="s">
        <v>130</v>
      </c>
      <c r="AM38" s="629"/>
      <c r="AN38" s="629"/>
      <c r="AO38" s="630"/>
      <c r="AQ38" s="686" t="s">
        <v>335</v>
      </c>
      <c r="AR38" s="687"/>
      <c r="AS38" s="687"/>
      <c r="AT38" s="687"/>
      <c r="AU38" s="687"/>
      <c r="AV38" s="687"/>
      <c r="AW38" s="687"/>
      <c r="AX38" s="687"/>
      <c r="AY38" s="688"/>
      <c r="AZ38" s="623">
        <v>6245</v>
      </c>
      <c r="BA38" s="624"/>
      <c r="BB38" s="624"/>
      <c r="BC38" s="624"/>
      <c r="BD38" s="656"/>
      <c r="BE38" s="656"/>
      <c r="BF38" s="669"/>
      <c r="BG38" s="620" t="s">
        <v>336</v>
      </c>
      <c r="BH38" s="621"/>
      <c r="BI38" s="621"/>
      <c r="BJ38" s="621"/>
      <c r="BK38" s="621"/>
      <c r="BL38" s="621"/>
      <c r="BM38" s="621"/>
      <c r="BN38" s="621"/>
      <c r="BO38" s="621"/>
      <c r="BP38" s="621"/>
      <c r="BQ38" s="621"/>
      <c r="BR38" s="621"/>
      <c r="BS38" s="621"/>
      <c r="BT38" s="621"/>
      <c r="BU38" s="622"/>
      <c r="BV38" s="623">
        <v>10387</v>
      </c>
      <c r="BW38" s="624"/>
      <c r="BX38" s="624"/>
      <c r="BY38" s="624"/>
      <c r="BZ38" s="624"/>
      <c r="CA38" s="624"/>
      <c r="CB38" s="633"/>
      <c r="CD38" s="620" t="s">
        <v>337</v>
      </c>
      <c r="CE38" s="621"/>
      <c r="CF38" s="621"/>
      <c r="CG38" s="621"/>
      <c r="CH38" s="621"/>
      <c r="CI38" s="621"/>
      <c r="CJ38" s="621"/>
      <c r="CK38" s="621"/>
      <c r="CL38" s="621"/>
      <c r="CM38" s="621"/>
      <c r="CN38" s="621"/>
      <c r="CO38" s="621"/>
      <c r="CP38" s="621"/>
      <c r="CQ38" s="622"/>
      <c r="CR38" s="623">
        <v>2508276</v>
      </c>
      <c r="CS38" s="624"/>
      <c r="CT38" s="624"/>
      <c r="CU38" s="624"/>
      <c r="CV38" s="624"/>
      <c r="CW38" s="624"/>
      <c r="CX38" s="624"/>
      <c r="CY38" s="625"/>
      <c r="CZ38" s="628">
        <v>5.3</v>
      </c>
      <c r="DA38" s="653"/>
      <c r="DB38" s="653"/>
      <c r="DC38" s="658"/>
      <c r="DD38" s="632">
        <v>2020817</v>
      </c>
      <c r="DE38" s="624"/>
      <c r="DF38" s="624"/>
      <c r="DG38" s="624"/>
      <c r="DH38" s="624"/>
      <c r="DI38" s="624"/>
      <c r="DJ38" s="624"/>
      <c r="DK38" s="625"/>
      <c r="DL38" s="632">
        <v>1556555</v>
      </c>
      <c r="DM38" s="624"/>
      <c r="DN38" s="624"/>
      <c r="DO38" s="624"/>
      <c r="DP38" s="624"/>
      <c r="DQ38" s="624"/>
      <c r="DR38" s="624"/>
      <c r="DS38" s="624"/>
      <c r="DT38" s="624"/>
      <c r="DU38" s="624"/>
      <c r="DV38" s="625"/>
      <c r="DW38" s="628">
        <v>7.9</v>
      </c>
      <c r="DX38" s="653"/>
      <c r="DY38" s="653"/>
      <c r="DZ38" s="653"/>
      <c r="EA38" s="653"/>
      <c r="EB38" s="653"/>
      <c r="EC38" s="654"/>
    </row>
    <row r="39" spans="2:133" ht="11.25" customHeight="1" x14ac:dyDescent="0.15">
      <c r="B39" s="620" t="s">
        <v>338</v>
      </c>
      <c r="C39" s="621"/>
      <c r="D39" s="621"/>
      <c r="E39" s="621"/>
      <c r="F39" s="621"/>
      <c r="G39" s="621"/>
      <c r="H39" s="621"/>
      <c r="I39" s="621"/>
      <c r="J39" s="621"/>
      <c r="K39" s="621"/>
      <c r="L39" s="621"/>
      <c r="M39" s="621"/>
      <c r="N39" s="621"/>
      <c r="O39" s="621"/>
      <c r="P39" s="621"/>
      <c r="Q39" s="622"/>
      <c r="R39" s="623" t="s">
        <v>130</v>
      </c>
      <c r="S39" s="624"/>
      <c r="T39" s="624"/>
      <c r="U39" s="624"/>
      <c r="V39" s="624"/>
      <c r="W39" s="624"/>
      <c r="X39" s="624"/>
      <c r="Y39" s="625"/>
      <c r="Z39" s="626" t="s">
        <v>130</v>
      </c>
      <c r="AA39" s="626"/>
      <c r="AB39" s="626"/>
      <c r="AC39" s="626"/>
      <c r="AD39" s="627" t="s">
        <v>228</v>
      </c>
      <c r="AE39" s="627"/>
      <c r="AF39" s="627"/>
      <c r="AG39" s="627"/>
      <c r="AH39" s="627"/>
      <c r="AI39" s="627"/>
      <c r="AJ39" s="627"/>
      <c r="AK39" s="627"/>
      <c r="AL39" s="628" t="s">
        <v>130</v>
      </c>
      <c r="AM39" s="629"/>
      <c r="AN39" s="629"/>
      <c r="AO39" s="630"/>
      <c r="AQ39" s="686" t="s">
        <v>339</v>
      </c>
      <c r="AR39" s="687"/>
      <c r="AS39" s="687"/>
      <c r="AT39" s="687"/>
      <c r="AU39" s="687"/>
      <c r="AV39" s="687"/>
      <c r="AW39" s="687"/>
      <c r="AX39" s="687"/>
      <c r="AY39" s="688"/>
      <c r="AZ39" s="623">
        <v>492</v>
      </c>
      <c r="BA39" s="624"/>
      <c r="BB39" s="624"/>
      <c r="BC39" s="624"/>
      <c r="BD39" s="656"/>
      <c r="BE39" s="656"/>
      <c r="BF39" s="669"/>
      <c r="BG39" s="620" t="s">
        <v>340</v>
      </c>
      <c r="BH39" s="621"/>
      <c r="BI39" s="621"/>
      <c r="BJ39" s="621"/>
      <c r="BK39" s="621"/>
      <c r="BL39" s="621"/>
      <c r="BM39" s="621"/>
      <c r="BN39" s="621"/>
      <c r="BO39" s="621"/>
      <c r="BP39" s="621"/>
      <c r="BQ39" s="621"/>
      <c r="BR39" s="621"/>
      <c r="BS39" s="621"/>
      <c r="BT39" s="621"/>
      <c r="BU39" s="622"/>
      <c r="BV39" s="623">
        <v>16352</v>
      </c>
      <c r="BW39" s="624"/>
      <c r="BX39" s="624"/>
      <c r="BY39" s="624"/>
      <c r="BZ39" s="624"/>
      <c r="CA39" s="624"/>
      <c r="CB39" s="633"/>
      <c r="CD39" s="620" t="s">
        <v>341</v>
      </c>
      <c r="CE39" s="621"/>
      <c r="CF39" s="621"/>
      <c r="CG39" s="621"/>
      <c r="CH39" s="621"/>
      <c r="CI39" s="621"/>
      <c r="CJ39" s="621"/>
      <c r="CK39" s="621"/>
      <c r="CL39" s="621"/>
      <c r="CM39" s="621"/>
      <c r="CN39" s="621"/>
      <c r="CO39" s="621"/>
      <c r="CP39" s="621"/>
      <c r="CQ39" s="622"/>
      <c r="CR39" s="623">
        <v>4184566</v>
      </c>
      <c r="CS39" s="656"/>
      <c r="CT39" s="656"/>
      <c r="CU39" s="656"/>
      <c r="CV39" s="656"/>
      <c r="CW39" s="656"/>
      <c r="CX39" s="656"/>
      <c r="CY39" s="657"/>
      <c r="CZ39" s="628">
        <v>8.9</v>
      </c>
      <c r="DA39" s="653"/>
      <c r="DB39" s="653"/>
      <c r="DC39" s="658"/>
      <c r="DD39" s="632">
        <v>3813795</v>
      </c>
      <c r="DE39" s="656"/>
      <c r="DF39" s="656"/>
      <c r="DG39" s="656"/>
      <c r="DH39" s="656"/>
      <c r="DI39" s="656"/>
      <c r="DJ39" s="656"/>
      <c r="DK39" s="657"/>
      <c r="DL39" s="632" t="s">
        <v>138</v>
      </c>
      <c r="DM39" s="656"/>
      <c r="DN39" s="656"/>
      <c r="DO39" s="656"/>
      <c r="DP39" s="656"/>
      <c r="DQ39" s="656"/>
      <c r="DR39" s="656"/>
      <c r="DS39" s="656"/>
      <c r="DT39" s="656"/>
      <c r="DU39" s="656"/>
      <c r="DV39" s="657"/>
      <c r="DW39" s="628" t="s">
        <v>130</v>
      </c>
      <c r="DX39" s="653"/>
      <c r="DY39" s="653"/>
      <c r="DZ39" s="653"/>
      <c r="EA39" s="653"/>
      <c r="EB39" s="653"/>
      <c r="EC39" s="654"/>
    </row>
    <row r="40" spans="2:133" ht="11.25" customHeight="1" x14ac:dyDescent="0.15">
      <c r="B40" s="620" t="s">
        <v>342</v>
      </c>
      <c r="C40" s="621"/>
      <c r="D40" s="621"/>
      <c r="E40" s="621"/>
      <c r="F40" s="621"/>
      <c r="G40" s="621"/>
      <c r="H40" s="621"/>
      <c r="I40" s="621"/>
      <c r="J40" s="621"/>
      <c r="K40" s="621"/>
      <c r="L40" s="621"/>
      <c r="M40" s="621"/>
      <c r="N40" s="621"/>
      <c r="O40" s="621"/>
      <c r="P40" s="621"/>
      <c r="Q40" s="622"/>
      <c r="R40" s="623">
        <v>254181</v>
      </c>
      <c r="S40" s="624"/>
      <c r="T40" s="624"/>
      <c r="U40" s="624"/>
      <c r="V40" s="624"/>
      <c r="W40" s="624"/>
      <c r="X40" s="624"/>
      <c r="Y40" s="625"/>
      <c r="Z40" s="626">
        <v>0.5</v>
      </c>
      <c r="AA40" s="626"/>
      <c r="AB40" s="626"/>
      <c r="AC40" s="626"/>
      <c r="AD40" s="627" t="s">
        <v>228</v>
      </c>
      <c r="AE40" s="627"/>
      <c r="AF40" s="627"/>
      <c r="AG40" s="627"/>
      <c r="AH40" s="627"/>
      <c r="AI40" s="627"/>
      <c r="AJ40" s="627"/>
      <c r="AK40" s="627"/>
      <c r="AL40" s="628" t="s">
        <v>228</v>
      </c>
      <c r="AM40" s="629"/>
      <c r="AN40" s="629"/>
      <c r="AO40" s="630"/>
      <c r="AQ40" s="686" t="s">
        <v>343</v>
      </c>
      <c r="AR40" s="687"/>
      <c r="AS40" s="687"/>
      <c r="AT40" s="687"/>
      <c r="AU40" s="687"/>
      <c r="AV40" s="687"/>
      <c r="AW40" s="687"/>
      <c r="AX40" s="687"/>
      <c r="AY40" s="688"/>
      <c r="AZ40" s="623" t="s">
        <v>130</v>
      </c>
      <c r="BA40" s="624"/>
      <c r="BB40" s="624"/>
      <c r="BC40" s="624"/>
      <c r="BD40" s="656"/>
      <c r="BE40" s="656"/>
      <c r="BF40" s="669"/>
      <c r="BG40" s="673" t="s">
        <v>344</v>
      </c>
      <c r="BH40" s="674"/>
      <c r="BI40" s="674"/>
      <c r="BJ40" s="674"/>
      <c r="BK40" s="674"/>
      <c r="BL40" s="223"/>
      <c r="BM40" s="621" t="s">
        <v>345</v>
      </c>
      <c r="BN40" s="621"/>
      <c r="BO40" s="621"/>
      <c r="BP40" s="621"/>
      <c r="BQ40" s="621"/>
      <c r="BR40" s="621"/>
      <c r="BS40" s="621"/>
      <c r="BT40" s="621"/>
      <c r="BU40" s="622"/>
      <c r="BV40" s="623">
        <v>69</v>
      </c>
      <c r="BW40" s="624"/>
      <c r="BX40" s="624"/>
      <c r="BY40" s="624"/>
      <c r="BZ40" s="624"/>
      <c r="CA40" s="624"/>
      <c r="CB40" s="633"/>
      <c r="CD40" s="620" t="s">
        <v>346</v>
      </c>
      <c r="CE40" s="621"/>
      <c r="CF40" s="621"/>
      <c r="CG40" s="621"/>
      <c r="CH40" s="621"/>
      <c r="CI40" s="621"/>
      <c r="CJ40" s="621"/>
      <c r="CK40" s="621"/>
      <c r="CL40" s="621"/>
      <c r="CM40" s="621"/>
      <c r="CN40" s="621"/>
      <c r="CO40" s="621"/>
      <c r="CP40" s="621"/>
      <c r="CQ40" s="622"/>
      <c r="CR40" s="623">
        <v>7000</v>
      </c>
      <c r="CS40" s="624"/>
      <c r="CT40" s="624"/>
      <c r="CU40" s="624"/>
      <c r="CV40" s="624"/>
      <c r="CW40" s="624"/>
      <c r="CX40" s="624"/>
      <c r="CY40" s="625"/>
      <c r="CZ40" s="628">
        <v>0</v>
      </c>
      <c r="DA40" s="653"/>
      <c r="DB40" s="653"/>
      <c r="DC40" s="658"/>
      <c r="DD40" s="632">
        <v>7000</v>
      </c>
      <c r="DE40" s="624"/>
      <c r="DF40" s="624"/>
      <c r="DG40" s="624"/>
      <c r="DH40" s="624"/>
      <c r="DI40" s="624"/>
      <c r="DJ40" s="624"/>
      <c r="DK40" s="625"/>
      <c r="DL40" s="632" t="s">
        <v>138</v>
      </c>
      <c r="DM40" s="624"/>
      <c r="DN40" s="624"/>
      <c r="DO40" s="624"/>
      <c r="DP40" s="624"/>
      <c r="DQ40" s="624"/>
      <c r="DR40" s="624"/>
      <c r="DS40" s="624"/>
      <c r="DT40" s="624"/>
      <c r="DU40" s="624"/>
      <c r="DV40" s="625"/>
      <c r="DW40" s="628" t="s">
        <v>138</v>
      </c>
      <c r="DX40" s="653"/>
      <c r="DY40" s="653"/>
      <c r="DZ40" s="653"/>
      <c r="EA40" s="653"/>
      <c r="EB40" s="653"/>
      <c r="EC40" s="654"/>
    </row>
    <row r="41" spans="2:133" ht="11.25" customHeight="1" x14ac:dyDescent="0.15">
      <c r="B41" s="644" t="s">
        <v>347</v>
      </c>
      <c r="C41" s="645"/>
      <c r="D41" s="645"/>
      <c r="E41" s="645"/>
      <c r="F41" s="645"/>
      <c r="G41" s="645"/>
      <c r="H41" s="645"/>
      <c r="I41" s="645"/>
      <c r="J41" s="645"/>
      <c r="K41" s="645"/>
      <c r="L41" s="645"/>
      <c r="M41" s="645"/>
      <c r="N41" s="645"/>
      <c r="O41" s="645"/>
      <c r="P41" s="645"/>
      <c r="Q41" s="646"/>
      <c r="R41" s="695">
        <v>48871056</v>
      </c>
      <c r="S41" s="696"/>
      <c r="T41" s="696"/>
      <c r="U41" s="696"/>
      <c r="V41" s="696"/>
      <c r="W41" s="696"/>
      <c r="X41" s="696"/>
      <c r="Y41" s="700"/>
      <c r="Z41" s="701">
        <v>100</v>
      </c>
      <c r="AA41" s="701"/>
      <c r="AB41" s="701"/>
      <c r="AC41" s="701"/>
      <c r="AD41" s="702">
        <v>19533202</v>
      </c>
      <c r="AE41" s="702"/>
      <c r="AF41" s="702"/>
      <c r="AG41" s="702"/>
      <c r="AH41" s="702"/>
      <c r="AI41" s="702"/>
      <c r="AJ41" s="702"/>
      <c r="AK41" s="702"/>
      <c r="AL41" s="703">
        <v>100</v>
      </c>
      <c r="AM41" s="683"/>
      <c r="AN41" s="683"/>
      <c r="AO41" s="704"/>
      <c r="AQ41" s="686" t="s">
        <v>348</v>
      </c>
      <c r="AR41" s="687"/>
      <c r="AS41" s="687"/>
      <c r="AT41" s="687"/>
      <c r="AU41" s="687"/>
      <c r="AV41" s="687"/>
      <c r="AW41" s="687"/>
      <c r="AX41" s="687"/>
      <c r="AY41" s="688"/>
      <c r="AZ41" s="623">
        <v>979422</v>
      </c>
      <c r="BA41" s="624"/>
      <c r="BB41" s="624"/>
      <c r="BC41" s="624"/>
      <c r="BD41" s="656"/>
      <c r="BE41" s="656"/>
      <c r="BF41" s="669"/>
      <c r="BG41" s="673"/>
      <c r="BH41" s="674"/>
      <c r="BI41" s="674"/>
      <c r="BJ41" s="674"/>
      <c r="BK41" s="674"/>
      <c r="BL41" s="223"/>
      <c r="BM41" s="621" t="s">
        <v>349</v>
      </c>
      <c r="BN41" s="621"/>
      <c r="BO41" s="621"/>
      <c r="BP41" s="621"/>
      <c r="BQ41" s="621"/>
      <c r="BR41" s="621"/>
      <c r="BS41" s="621"/>
      <c r="BT41" s="621"/>
      <c r="BU41" s="622"/>
      <c r="BV41" s="623" t="s">
        <v>130</v>
      </c>
      <c r="BW41" s="624"/>
      <c r="BX41" s="624"/>
      <c r="BY41" s="624"/>
      <c r="BZ41" s="624"/>
      <c r="CA41" s="624"/>
      <c r="CB41" s="633"/>
      <c r="CD41" s="620" t="s">
        <v>350</v>
      </c>
      <c r="CE41" s="621"/>
      <c r="CF41" s="621"/>
      <c r="CG41" s="621"/>
      <c r="CH41" s="621"/>
      <c r="CI41" s="621"/>
      <c r="CJ41" s="621"/>
      <c r="CK41" s="621"/>
      <c r="CL41" s="621"/>
      <c r="CM41" s="621"/>
      <c r="CN41" s="621"/>
      <c r="CO41" s="621"/>
      <c r="CP41" s="621"/>
      <c r="CQ41" s="622"/>
      <c r="CR41" s="623" t="s">
        <v>130</v>
      </c>
      <c r="CS41" s="656"/>
      <c r="CT41" s="656"/>
      <c r="CU41" s="656"/>
      <c r="CV41" s="656"/>
      <c r="CW41" s="656"/>
      <c r="CX41" s="656"/>
      <c r="CY41" s="657"/>
      <c r="CZ41" s="628" t="s">
        <v>228</v>
      </c>
      <c r="DA41" s="653"/>
      <c r="DB41" s="653"/>
      <c r="DC41" s="658"/>
      <c r="DD41" s="632" t="s">
        <v>228</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351</v>
      </c>
      <c r="AR42" s="693"/>
      <c r="AS42" s="693"/>
      <c r="AT42" s="693"/>
      <c r="AU42" s="693"/>
      <c r="AV42" s="693"/>
      <c r="AW42" s="693"/>
      <c r="AX42" s="693"/>
      <c r="AY42" s="694"/>
      <c r="AZ42" s="695">
        <v>1500979</v>
      </c>
      <c r="BA42" s="696"/>
      <c r="BB42" s="696"/>
      <c r="BC42" s="696"/>
      <c r="BD42" s="682"/>
      <c r="BE42" s="682"/>
      <c r="BF42" s="684"/>
      <c r="BG42" s="675"/>
      <c r="BH42" s="676"/>
      <c r="BI42" s="676"/>
      <c r="BJ42" s="676"/>
      <c r="BK42" s="676"/>
      <c r="BL42" s="224"/>
      <c r="BM42" s="645" t="s">
        <v>352</v>
      </c>
      <c r="BN42" s="645"/>
      <c r="BO42" s="645"/>
      <c r="BP42" s="645"/>
      <c r="BQ42" s="645"/>
      <c r="BR42" s="645"/>
      <c r="BS42" s="645"/>
      <c r="BT42" s="645"/>
      <c r="BU42" s="646"/>
      <c r="BV42" s="695">
        <v>337</v>
      </c>
      <c r="BW42" s="696"/>
      <c r="BX42" s="696"/>
      <c r="BY42" s="696"/>
      <c r="BZ42" s="696"/>
      <c r="CA42" s="696"/>
      <c r="CB42" s="705"/>
      <c r="CD42" s="620" t="s">
        <v>353</v>
      </c>
      <c r="CE42" s="621"/>
      <c r="CF42" s="621"/>
      <c r="CG42" s="621"/>
      <c r="CH42" s="621"/>
      <c r="CI42" s="621"/>
      <c r="CJ42" s="621"/>
      <c r="CK42" s="621"/>
      <c r="CL42" s="621"/>
      <c r="CM42" s="621"/>
      <c r="CN42" s="621"/>
      <c r="CO42" s="621"/>
      <c r="CP42" s="621"/>
      <c r="CQ42" s="622"/>
      <c r="CR42" s="623">
        <v>6502528</v>
      </c>
      <c r="CS42" s="656"/>
      <c r="CT42" s="656"/>
      <c r="CU42" s="656"/>
      <c r="CV42" s="656"/>
      <c r="CW42" s="656"/>
      <c r="CX42" s="656"/>
      <c r="CY42" s="657"/>
      <c r="CZ42" s="628">
        <v>13.8</v>
      </c>
      <c r="DA42" s="653"/>
      <c r="DB42" s="653"/>
      <c r="DC42" s="658"/>
      <c r="DD42" s="632">
        <v>771955</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354</v>
      </c>
      <c r="CD43" s="620" t="s">
        <v>355</v>
      </c>
      <c r="CE43" s="621"/>
      <c r="CF43" s="621"/>
      <c r="CG43" s="621"/>
      <c r="CH43" s="621"/>
      <c r="CI43" s="621"/>
      <c r="CJ43" s="621"/>
      <c r="CK43" s="621"/>
      <c r="CL43" s="621"/>
      <c r="CM43" s="621"/>
      <c r="CN43" s="621"/>
      <c r="CO43" s="621"/>
      <c r="CP43" s="621"/>
      <c r="CQ43" s="622"/>
      <c r="CR43" s="623">
        <v>139596</v>
      </c>
      <c r="CS43" s="656"/>
      <c r="CT43" s="656"/>
      <c r="CU43" s="656"/>
      <c r="CV43" s="656"/>
      <c r="CW43" s="656"/>
      <c r="CX43" s="656"/>
      <c r="CY43" s="657"/>
      <c r="CZ43" s="628">
        <v>0.3</v>
      </c>
      <c r="DA43" s="653"/>
      <c r="DB43" s="653"/>
      <c r="DC43" s="658"/>
      <c r="DD43" s="632">
        <v>138643</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304</v>
      </c>
      <c r="CE44" s="662"/>
      <c r="CF44" s="620" t="s">
        <v>357</v>
      </c>
      <c r="CG44" s="621"/>
      <c r="CH44" s="621"/>
      <c r="CI44" s="621"/>
      <c r="CJ44" s="621"/>
      <c r="CK44" s="621"/>
      <c r="CL44" s="621"/>
      <c r="CM44" s="621"/>
      <c r="CN44" s="621"/>
      <c r="CO44" s="621"/>
      <c r="CP44" s="621"/>
      <c r="CQ44" s="622"/>
      <c r="CR44" s="623">
        <v>6474831</v>
      </c>
      <c r="CS44" s="624"/>
      <c r="CT44" s="624"/>
      <c r="CU44" s="624"/>
      <c r="CV44" s="624"/>
      <c r="CW44" s="624"/>
      <c r="CX44" s="624"/>
      <c r="CY44" s="625"/>
      <c r="CZ44" s="628">
        <v>13.8</v>
      </c>
      <c r="DA44" s="629"/>
      <c r="DB44" s="629"/>
      <c r="DC44" s="635"/>
      <c r="DD44" s="632">
        <v>745210</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359</v>
      </c>
      <c r="CG45" s="621"/>
      <c r="CH45" s="621"/>
      <c r="CI45" s="621"/>
      <c r="CJ45" s="621"/>
      <c r="CK45" s="621"/>
      <c r="CL45" s="621"/>
      <c r="CM45" s="621"/>
      <c r="CN45" s="621"/>
      <c r="CO45" s="621"/>
      <c r="CP45" s="621"/>
      <c r="CQ45" s="622"/>
      <c r="CR45" s="623">
        <v>5285502</v>
      </c>
      <c r="CS45" s="656"/>
      <c r="CT45" s="656"/>
      <c r="CU45" s="656"/>
      <c r="CV45" s="656"/>
      <c r="CW45" s="656"/>
      <c r="CX45" s="656"/>
      <c r="CY45" s="657"/>
      <c r="CZ45" s="628">
        <v>11.2</v>
      </c>
      <c r="DA45" s="653"/>
      <c r="DB45" s="653"/>
      <c r="DC45" s="658"/>
      <c r="DD45" s="632">
        <v>194904</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360</v>
      </c>
      <c r="CG46" s="621"/>
      <c r="CH46" s="621"/>
      <c r="CI46" s="621"/>
      <c r="CJ46" s="621"/>
      <c r="CK46" s="621"/>
      <c r="CL46" s="621"/>
      <c r="CM46" s="621"/>
      <c r="CN46" s="621"/>
      <c r="CO46" s="621"/>
      <c r="CP46" s="621"/>
      <c r="CQ46" s="622"/>
      <c r="CR46" s="623">
        <v>1178381</v>
      </c>
      <c r="CS46" s="624"/>
      <c r="CT46" s="624"/>
      <c r="CU46" s="624"/>
      <c r="CV46" s="624"/>
      <c r="CW46" s="624"/>
      <c r="CX46" s="624"/>
      <c r="CY46" s="625"/>
      <c r="CZ46" s="628">
        <v>2.5</v>
      </c>
      <c r="DA46" s="629"/>
      <c r="DB46" s="629"/>
      <c r="DC46" s="635"/>
      <c r="DD46" s="632">
        <v>542258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361</v>
      </c>
      <c r="CG47" s="621"/>
      <c r="CH47" s="621"/>
      <c r="CI47" s="621"/>
      <c r="CJ47" s="621"/>
      <c r="CK47" s="621"/>
      <c r="CL47" s="621"/>
      <c r="CM47" s="621"/>
      <c r="CN47" s="621"/>
      <c r="CO47" s="621"/>
      <c r="CP47" s="621"/>
      <c r="CQ47" s="622"/>
      <c r="CR47" s="623">
        <v>27697</v>
      </c>
      <c r="CS47" s="656"/>
      <c r="CT47" s="656"/>
      <c r="CU47" s="656"/>
      <c r="CV47" s="656"/>
      <c r="CW47" s="656"/>
      <c r="CX47" s="656"/>
      <c r="CY47" s="657"/>
      <c r="CZ47" s="628">
        <v>0.1</v>
      </c>
      <c r="DA47" s="653"/>
      <c r="DB47" s="653"/>
      <c r="DC47" s="658"/>
      <c r="DD47" s="632">
        <v>26745</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362</v>
      </c>
      <c r="CG48" s="621"/>
      <c r="CH48" s="621"/>
      <c r="CI48" s="621"/>
      <c r="CJ48" s="621"/>
      <c r="CK48" s="621"/>
      <c r="CL48" s="621"/>
      <c r="CM48" s="621"/>
      <c r="CN48" s="621"/>
      <c r="CO48" s="621"/>
      <c r="CP48" s="621"/>
      <c r="CQ48" s="622"/>
      <c r="CR48" s="623" t="s">
        <v>130</v>
      </c>
      <c r="CS48" s="624"/>
      <c r="CT48" s="624"/>
      <c r="CU48" s="624"/>
      <c r="CV48" s="624"/>
      <c r="CW48" s="624"/>
      <c r="CX48" s="624"/>
      <c r="CY48" s="625"/>
      <c r="CZ48" s="628" t="s">
        <v>130</v>
      </c>
      <c r="DA48" s="629"/>
      <c r="DB48" s="629"/>
      <c r="DC48" s="635"/>
      <c r="DD48" s="632" t="s">
        <v>228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363</v>
      </c>
      <c r="CE49" s="645"/>
      <c r="CF49" s="645"/>
      <c r="CG49" s="645"/>
      <c r="CH49" s="645"/>
      <c r="CI49" s="645"/>
      <c r="CJ49" s="645"/>
      <c r="CK49" s="645"/>
      <c r="CL49" s="645"/>
      <c r="CM49" s="645"/>
      <c r="CN49" s="645"/>
      <c r="CO49" s="645"/>
      <c r="CP49" s="645"/>
      <c r="CQ49" s="646"/>
      <c r="CR49" s="695">
        <v>46989602</v>
      </c>
      <c r="CS49" s="682"/>
      <c r="CT49" s="682"/>
      <c r="CU49" s="682"/>
      <c r="CV49" s="682"/>
      <c r="CW49" s="682"/>
      <c r="CX49" s="682"/>
      <c r="CY49" s="711"/>
      <c r="CZ49" s="703">
        <v>100</v>
      </c>
      <c r="DA49" s="712"/>
      <c r="DB49" s="712"/>
      <c r="DC49" s="713"/>
      <c r="DD49" s="714">
        <v>25816060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ootQG/t7d+TaBgpbOtliDok4gJiIH00U8/5aqzxx+Ic6Ybj3jhL4LGhbOHi2E8ZPjFzMfdq3AOt619xae+sXnw==" saltValue="Vjl/glUqTf0GwjWAirKBY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view="pageBreakPreview" topLeftCell="A54" zoomScale="55" zoomScaleNormal="55" zoomScaleSheetLayoutView="55" workbookViewId="0">
      <selection activeCell="AK71" sqref="AK71:AO71"/>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365</v>
      </c>
      <c r="DK2" s="723"/>
      <c r="DL2" s="723"/>
      <c r="DM2" s="723"/>
      <c r="DN2" s="723"/>
      <c r="DO2" s="724"/>
      <c r="DP2" s="228"/>
      <c r="DQ2" s="722" t="s">
        <v>366</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369</v>
      </c>
      <c r="B5" s="728"/>
      <c r="C5" s="728"/>
      <c r="D5" s="728"/>
      <c r="E5" s="728"/>
      <c r="F5" s="728"/>
      <c r="G5" s="728"/>
      <c r="H5" s="728"/>
      <c r="I5" s="728"/>
      <c r="J5" s="728"/>
      <c r="K5" s="728"/>
      <c r="L5" s="728"/>
      <c r="M5" s="728"/>
      <c r="N5" s="728"/>
      <c r="O5" s="728"/>
      <c r="P5" s="729"/>
      <c r="Q5" s="733" t="s">
        <v>370</v>
      </c>
      <c r="R5" s="734"/>
      <c r="S5" s="734"/>
      <c r="T5" s="734"/>
      <c r="U5" s="735"/>
      <c r="V5" s="733" t="s">
        <v>371</v>
      </c>
      <c r="W5" s="734"/>
      <c r="X5" s="734"/>
      <c r="Y5" s="734"/>
      <c r="Z5" s="735"/>
      <c r="AA5" s="733" t="s">
        <v>372</v>
      </c>
      <c r="AB5" s="734"/>
      <c r="AC5" s="734"/>
      <c r="AD5" s="734"/>
      <c r="AE5" s="734"/>
      <c r="AF5" s="739" t="s">
        <v>373</v>
      </c>
      <c r="AG5" s="734"/>
      <c r="AH5" s="734"/>
      <c r="AI5" s="734"/>
      <c r="AJ5" s="740"/>
      <c r="AK5" s="734" t="s">
        <v>374</v>
      </c>
      <c r="AL5" s="734"/>
      <c r="AM5" s="734"/>
      <c r="AN5" s="734"/>
      <c r="AO5" s="735"/>
      <c r="AP5" s="733" t="s">
        <v>375</v>
      </c>
      <c r="AQ5" s="734"/>
      <c r="AR5" s="734"/>
      <c r="AS5" s="734"/>
      <c r="AT5" s="735"/>
      <c r="AU5" s="733" t="s">
        <v>376</v>
      </c>
      <c r="AV5" s="734"/>
      <c r="AW5" s="734"/>
      <c r="AX5" s="734"/>
      <c r="AY5" s="740"/>
      <c r="AZ5" s="232"/>
      <c r="BA5" s="232"/>
      <c r="BB5" s="232"/>
      <c r="BC5" s="232"/>
      <c r="BD5" s="232"/>
      <c r="BE5" s="233"/>
      <c r="BF5" s="233"/>
      <c r="BG5" s="233"/>
      <c r="BH5" s="233"/>
      <c r="BI5" s="233"/>
      <c r="BJ5" s="233"/>
      <c r="BK5" s="233"/>
      <c r="BL5" s="233"/>
      <c r="BM5" s="233"/>
      <c r="BN5" s="233"/>
      <c r="BO5" s="233"/>
      <c r="BP5" s="233"/>
      <c r="BQ5" s="727" t="s">
        <v>377</v>
      </c>
      <c r="BR5" s="728"/>
      <c r="BS5" s="728"/>
      <c r="BT5" s="728"/>
      <c r="BU5" s="728"/>
      <c r="BV5" s="728"/>
      <c r="BW5" s="728"/>
      <c r="BX5" s="728"/>
      <c r="BY5" s="728"/>
      <c r="BZ5" s="728"/>
      <c r="CA5" s="728"/>
      <c r="CB5" s="728"/>
      <c r="CC5" s="728"/>
      <c r="CD5" s="728"/>
      <c r="CE5" s="728"/>
      <c r="CF5" s="728"/>
      <c r="CG5" s="729"/>
      <c r="CH5" s="733" t="s">
        <v>378</v>
      </c>
      <c r="CI5" s="734"/>
      <c r="CJ5" s="734"/>
      <c r="CK5" s="734"/>
      <c r="CL5" s="735"/>
      <c r="CM5" s="733" t="s">
        <v>379</v>
      </c>
      <c r="CN5" s="734"/>
      <c r="CO5" s="734"/>
      <c r="CP5" s="734"/>
      <c r="CQ5" s="735"/>
      <c r="CR5" s="733" t="s">
        <v>380</v>
      </c>
      <c r="CS5" s="734"/>
      <c r="CT5" s="734"/>
      <c r="CU5" s="734"/>
      <c r="CV5" s="735"/>
      <c r="CW5" s="733" t="s">
        <v>381</v>
      </c>
      <c r="CX5" s="734"/>
      <c r="CY5" s="734"/>
      <c r="CZ5" s="734"/>
      <c r="DA5" s="735"/>
      <c r="DB5" s="733" t="s">
        <v>382</v>
      </c>
      <c r="DC5" s="734"/>
      <c r="DD5" s="734"/>
      <c r="DE5" s="734"/>
      <c r="DF5" s="735"/>
      <c r="DG5" s="763" t="s">
        <v>383</v>
      </c>
      <c r="DH5" s="764"/>
      <c r="DI5" s="764"/>
      <c r="DJ5" s="764"/>
      <c r="DK5" s="765"/>
      <c r="DL5" s="763" t="s">
        <v>384</v>
      </c>
      <c r="DM5" s="764"/>
      <c r="DN5" s="764"/>
      <c r="DO5" s="764"/>
      <c r="DP5" s="765"/>
      <c r="DQ5" s="733" t="s">
        <v>385</v>
      </c>
      <c r="DR5" s="734"/>
      <c r="DS5" s="734"/>
      <c r="DT5" s="734"/>
      <c r="DU5" s="735"/>
      <c r="DV5" s="733" t="s">
        <v>376</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386</v>
      </c>
      <c r="C7" s="750"/>
      <c r="D7" s="750"/>
      <c r="E7" s="750"/>
      <c r="F7" s="750"/>
      <c r="G7" s="750"/>
      <c r="H7" s="750"/>
      <c r="I7" s="750"/>
      <c r="J7" s="750"/>
      <c r="K7" s="750"/>
      <c r="L7" s="750"/>
      <c r="M7" s="750"/>
      <c r="N7" s="750"/>
      <c r="O7" s="750"/>
      <c r="P7" s="751"/>
      <c r="Q7" s="752">
        <v>48863</v>
      </c>
      <c r="R7" s="753"/>
      <c r="S7" s="753"/>
      <c r="T7" s="753"/>
      <c r="U7" s="753"/>
      <c r="V7" s="753">
        <v>46983</v>
      </c>
      <c r="W7" s="753"/>
      <c r="X7" s="753"/>
      <c r="Y7" s="753"/>
      <c r="Z7" s="753"/>
      <c r="AA7" s="753">
        <v>1880</v>
      </c>
      <c r="AB7" s="753"/>
      <c r="AC7" s="753"/>
      <c r="AD7" s="753"/>
      <c r="AE7" s="754"/>
      <c r="AF7" s="755">
        <v>1600</v>
      </c>
      <c r="AG7" s="756"/>
      <c r="AH7" s="756"/>
      <c r="AI7" s="756"/>
      <c r="AJ7" s="757"/>
      <c r="AK7" s="758">
        <v>3505</v>
      </c>
      <c r="AL7" s="759"/>
      <c r="AM7" s="759"/>
      <c r="AN7" s="759"/>
      <c r="AO7" s="759"/>
      <c r="AP7" s="759">
        <v>28295</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593</v>
      </c>
      <c r="BT7" s="747"/>
      <c r="BU7" s="747"/>
      <c r="BV7" s="747"/>
      <c r="BW7" s="747"/>
      <c r="BX7" s="747"/>
      <c r="BY7" s="747"/>
      <c r="BZ7" s="747"/>
      <c r="CA7" s="747"/>
      <c r="CB7" s="747"/>
      <c r="CC7" s="747"/>
      <c r="CD7" s="747"/>
      <c r="CE7" s="747"/>
      <c r="CF7" s="747"/>
      <c r="CG7" s="762"/>
      <c r="CH7" s="743">
        <v>-2</v>
      </c>
      <c r="CI7" s="744"/>
      <c r="CJ7" s="744"/>
      <c r="CK7" s="744"/>
      <c r="CL7" s="745"/>
      <c r="CM7" s="743">
        <v>655</v>
      </c>
      <c r="CN7" s="744"/>
      <c r="CO7" s="744"/>
      <c r="CP7" s="744"/>
      <c r="CQ7" s="745"/>
      <c r="CR7" s="743">
        <v>5</v>
      </c>
      <c r="CS7" s="744"/>
      <c r="CT7" s="744"/>
      <c r="CU7" s="744"/>
      <c r="CV7" s="745"/>
      <c r="CW7" s="743"/>
      <c r="CX7" s="744"/>
      <c r="CY7" s="744"/>
      <c r="CZ7" s="744"/>
      <c r="DA7" s="745"/>
      <c r="DB7" s="743"/>
      <c r="DC7" s="744"/>
      <c r="DD7" s="744"/>
      <c r="DE7" s="744"/>
      <c r="DF7" s="745"/>
      <c r="DG7" s="743"/>
      <c r="DH7" s="744"/>
      <c r="DI7" s="744"/>
      <c r="DJ7" s="744"/>
      <c r="DK7" s="745"/>
      <c r="DL7" s="743"/>
      <c r="DM7" s="744"/>
      <c r="DN7" s="744"/>
      <c r="DO7" s="744"/>
      <c r="DP7" s="745"/>
      <c r="DQ7" s="743"/>
      <c r="DR7" s="744"/>
      <c r="DS7" s="744"/>
      <c r="DT7" s="744"/>
      <c r="DU7" s="745"/>
      <c r="DV7" s="746"/>
      <c r="DW7" s="747"/>
      <c r="DX7" s="747"/>
      <c r="DY7" s="747"/>
      <c r="DZ7" s="748"/>
      <c r="EA7" s="234"/>
    </row>
    <row r="8" spans="1:131" s="235" customFormat="1" ht="26.25" customHeight="1" x14ac:dyDescent="0.15">
      <c r="A8" s="238">
        <v>2</v>
      </c>
      <c r="B8" s="780" t="s">
        <v>387</v>
      </c>
      <c r="C8" s="781"/>
      <c r="D8" s="781"/>
      <c r="E8" s="781"/>
      <c r="F8" s="781"/>
      <c r="G8" s="781"/>
      <c r="H8" s="781"/>
      <c r="I8" s="781"/>
      <c r="J8" s="781"/>
      <c r="K8" s="781"/>
      <c r="L8" s="781"/>
      <c r="M8" s="781"/>
      <c r="N8" s="781"/>
      <c r="O8" s="781"/>
      <c r="P8" s="782"/>
      <c r="Q8" s="783">
        <v>24</v>
      </c>
      <c r="R8" s="784"/>
      <c r="S8" s="784"/>
      <c r="T8" s="784"/>
      <c r="U8" s="784"/>
      <c r="V8" s="784">
        <v>22</v>
      </c>
      <c r="W8" s="784"/>
      <c r="X8" s="784"/>
      <c r="Y8" s="784"/>
      <c r="Z8" s="784"/>
      <c r="AA8" s="784">
        <v>1</v>
      </c>
      <c r="AB8" s="784"/>
      <c r="AC8" s="784"/>
      <c r="AD8" s="784"/>
      <c r="AE8" s="785"/>
      <c r="AF8" s="786">
        <v>1</v>
      </c>
      <c r="AG8" s="787"/>
      <c r="AH8" s="787"/>
      <c r="AI8" s="787"/>
      <c r="AJ8" s="788"/>
      <c r="AK8" s="769">
        <v>13</v>
      </c>
      <c r="AL8" s="770"/>
      <c r="AM8" s="770"/>
      <c r="AN8" s="770"/>
      <c r="AO8" s="770"/>
      <c r="AP8" s="770">
        <v>12</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594</v>
      </c>
      <c r="BT8" s="774"/>
      <c r="BU8" s="774"/>
      <c r="BV8" s="774"/>
      <c r="BW8" s="774"/>
      <c r="BX8" s="774"/>
      <c r="BY8" s="774"/>
      <c r="BZ8" s="774"/>
      <c r="CA8" s="774"/>
      <c r="CB8" s="774"/>
      <c r="CC8" s="774"/>
      <c r="CD8" s="774"/>
      <c r="CE8" s="774"/>
      <c r="CF8" s="774"/>
      <c r="CG8" s="775"/>
      <c r="CH8" s="776">
        <v>3</v>
      </c>
      <c r="CI8" s="777"/>
      <c r="CJ8" s="777"/>
      <c r="CK8" s="777"/>
      <c r="CL8" s="778"/>
      <c r="CM8" s="776">
        <v>47</v>
      </c>
      <c r="CN8" s="777"/>
      <c r="CO8" s="777"/>
      <c r="CP8" s="777"/>
      <c r="CQ8" s="778"/>
      <c r="CR8" s="776">
        <v>30</v>
      </c>
      <c r="CS8" s="777"/>
      <c r="CT8" s="777"/>
      <c r="CU8" s="777"/>
      <c r="CV8" s="778"/>
      <c r="CW8" s="776">
        <v>57</v>
      </c>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595</v>
      </c>
      <c r="BT9" s="774"/>
      <c r="BU9" s="774"/>
      <c r="BV9" s="774"/>
      <c r="BW9" s="774"/>
      <c r="BX9" s="774"/>
      <c r="BY9" s="774"/>
      <c r="BZ9" s="774"/>
      <c r="CA9" s="774"/>
      <c r="CB9" s="774"/>
      <c r="CC9" s="774"/>
      <c r="CD9" s="774"/>
      <c r="CE9" s="774"/>
      <c r="CF9" s="774"/>
      <c r="CG9" s="775"/>
      <c r="CH9" s="776">
        <v>124</v>
      </c>
      <c r="CI9" s="777"/>
      <c r="CJ9" s="777"/>
      <c r="CK9" s="777"/>
      <c r="CL9" s="778"/>
      <c r="CM9" s="776">
        <v>564</v>
      </c>
      <c r="CN9" s="777"/>
      <c r="CO9" s="777"/>
      <c r="CP9" s="777"/>
      <c r="CQ9" s="778"/>
      <c r="CR9" s="776">
        <v>20</v>
      </c>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388</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389</v>
      </c>
      <c r="B23" s="789" t="s">
        <v>390</v>
      </c>
      <c r="C23" s="790"/>
      <c r="D23" s="790"/>
      <c r="E23" s="790"/>
      <c r="F23" s="790"/>
      <c r="G23" s="790"/>
      <c r="H23" s="790"/>
      <c r="I23" s="790"/>
      <c r="J23" s="790"/>
      <c r="K23" s="790"/>
      <c r="L23" s="790"/>
      <c r="M23" s="790"/>
      <c r="N23" s="790"/>
      <c r="O23" s="790"/>
      <c r="P23" s="791"/>
      <c r="Q23" s="792">
        <v>48872</v>
      </c>
      <c r="R23" s="793"/>
      <c r="S23" s="793"/>
      <c r="T23" s="793"/>
      <c r="U23" s="793"/>
      <c r="V23" s="793">
        <v>46990</v>
      </c>
      <c r="W23" s="793"/>
      <c r="X23" s="793"/>
      <c r="Y23" s="793"/>
      <c r="Z23" s="793"/>
      <c r="AA23" s="793">
        <v>1881</v>
      </c>
      <c r="AB23" s="793"/>
      <c r="AC23" s="793"/>
      <c r="AD23" s="793"/>
      <c r="AE23" s="794"/>
      <c r="AF23" s="795">
        <v>1601</v>
      </c>
      <c r="AG23" s="793"/>
      <c r="AH23" s="793"/>
      <c r="AI23" s="793"/>
      <c r="AJ23" s="796"/>
      <c r="AK23" s="797"/>
      <c r="AL23" s="798"/>
      <c r="AM23" s="798"/>
      <c r="AN23" s="798"/>
      <c r="AO23" s="798"/>
      <c r="AP23" s="793">
        <v>28307</v>
      </c>
      <c r="AQ23" s="793"/>
      <c r="AR23" s="793"/>
      <c r="AS23" s="793"/>
      <c r="AT23" s="793"/>
      <c r="AU23" s="809"/>
      <c r="AV23" s="809"/>
      <c r="AW23" s="809"/>
      <c r="AX23" s="809"/>
      <c r="AY23" s="810"/>
      <c r="AZ23" s="811" t="s">
        <v>391</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369</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402</v>
      </c>
      <c r="C28" s="750"/>
      <c r="D28" s="750"/>
      <c r="E28" s="750"/>
      <c r="F28" s="750"/>
      <c r="G28" s="750"/>
      <c r="H28" s="750"/>
      <c r="I28" s="750"/>
      <c r="J28" s="750"/>
      <c r="K28" s="750"/>
      <c r="L28" s="750"/>
      <c r="M28" s="750"/>
      <c r="N28" s="750"/>
      <c r="O28" s="750"/>
      <c r="P28" s="751"/>
      <c r="Q28" s="822">
        <v>7865</v>
      </c>
      <c r="R28" s="823"/>
      <c r="S28" s="823"/>
      <c r="T28" s="823"/>
      <c r="U28" s="823"/>
      <c r="V28" s="823">
        <v>8256</v>
      </c>
      <c r="W28" s="823"/>
      <c r="X28" s="823"/>
      <c r="Y28" s="823"/>
      <c r="Z28" s="823"/>
      <c r="AA28" s="823">
        <v>-391</v>
      </c>
      <c r="AB28" s="823"/>
      <c r="AC28" s="823"/>
      <c r="AD28" s="823"/>
      <c r="AE28" s="824"/>
      <c r="AF28" s="825">
        <v>-391</v>
      </c>
      <c r="AG28" s="823"/>
      <c r="AH28" s="823"/>
      <c r="AI28" s="823"/>
      <c r="AJ28" s="826"/>
      <c r="AK28" s="827">
        <v>979</v>
      </c>
      <c r="AL28" s="828"/>
      <c r="AM28" s="828"/>
      <c r="AN28" s="828"/>
      <c r="AO28" s="828"/>
      <c r="AP28" s="828" t="s">
        <v>519</v>
      </c>
      <c r="AQ28" s="828"/>
      <c r="AR28" s="828"/>
      <c r="AS28" s="828"/>
      <c r="AT28" s="828"/>
      <c r="AU28" s="828" t="s">
        <v>519</v>
      </c>
      <c r="AV28" s="828"/>
      <c r="AW28" s="828"/>
      <c r="AX28" s="828"/>
      <c r="AY28" s="828"/>
      <c r="AZ28" s="829" t="s">
        <v>519</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403</v>
      </c>
      <c r="C29" s="781"/>
      <c r="D29" s="781"/>
      <c r="E29" s="781"/>
      <c r="F29" s="781"/>
      <c r="G29" s="781"/>
      <c r="H29" s="781"/>
      <c r="I29" s="781"/>
      <c r="J29" s="781"/>
      <c r="K29" s="781"/>
      <c r="L29" s="781"/>
      <c r="M29" s="781"/>
      <c r="N29" s="781"/>
      <c r="O29" s="781"/>
      <c r="P29" s="782"/>
      <c r="Q29" s="783">
        <v>5190</v>
      </c>
      <c r="R29" s="784"/>
      <c r="S29" s="784"/>
      <c r="T29" s="784"/>
      <c r="U29" s="784"/>
      <c r="V29" s="784">
        <v>5131</v>
      </c>
      <c r="W29" s="784"/>
      <c r="X29" s="784"/>
      <c r="Y29" s="784"/>
      <c r="Z29" s="784"/>
      <c r="AA29" s="784">
        <v>59</v>
      </c>
      <c r="AB29" s="784"/>
      <c r="AC29" s="784"/>
      <c r="AD29" s="784"/>
      <c r="AE29" s="785"/>
      <c r="AF29" s="786">
        <v>59</v>
      </c>
      <c r="AG29" s="787"/>
      <c r="AH29" s="787"/>
      <c r="AI29" s="787"/>
      <c r="AJ29" s="788"/>
      <c r="AK29" s="834">
        <v>860</v>
      </c>
      <c r="AL29" s="830"/>
      <c r="AM29" s="830"/>
      <c r="AN29" s="830"/>
      <c r="AO29" s="830"/>
      <c r="AP29" s="830" t="s">
        <v>519</v>
      </c>
      <c r="AQ29" s="830"/>
      <c r="AR29" s="830"/>
      <c r="AS29" s="830"/>
      <c r="AT29" s="830"/>
      <c r="AU29" s="830" t="s">
        <v>519</v>
      </c>
      <c r="AV29" s="830"/>
      <c r="AW29" s="830"/>
      <c r="AX29" s="830"/>
      <c r="AY29" s="830"/>
      <c r="AZ29" s="831" t="s">
        <v>519</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404</v>
      </c>
      <c r="C30" s="781"/>
      <c r="D30" s="781"/>
      <c r="E30" s="781"/>
      <c r="F30" s="781"/>
      <c r="G30" s="781"/>
      <c r="H30" s="781"/>
      <c r="I30" s="781"/>
      <c r="J30" s="781"/>
      <c r="K30" s="781"/>
      <c r="L30" s="781"/>
      <c r="M30" s="781"/>
      <c r="N30" s="781"/>
      <c r="O30" s="781"/>
      <c r="P30" s="782"/>
      <c r="Q30" s="783">
        <v>576</v>
      </c>
      <c r="R30" s="784"/>
      <c r="S30" s="784"/>
      <c r="T30" s="784"/>
      <c r="U30" s="784"/>
      <c r="V30" s="784">
        <v>574</v>
      </c>
      <c r="W30" s="784"/>
      <c r="X30" s="784"/>
      <c r="Y30" s="784"/>
      <c r="Z30" s="784"/>
      <c r="AA30" s="784">
        <v>2</v>
      </c>
      <c r="AB30" s="784"/>
      <c r="AC30" s="784"/>
      <c r="AD30" s="784"/>
      <c r="AE30" s="785"/>
      <c r="AF30" s="786">
        <v>2</v>
      </c>
      <c r="AG30" s="787"/>
      <c r="AH30" s="787"/>
      <c r="AI30" s="787"/>
      <c r="AJ30" s="788"/>
      <c r="AK30" s="834">
        <v>162</v>
      </c>
      <c r="AL30" s="830"/>
      <c r="AM30" s="830"/>
      <c r="AN30" s="830"/>
      <c r="AO30" s="830"/>
      <c r="AP30" s="830" t="s">
        <v>519</v>
      </c>
      <c r="AQ30" s="830"/>
      <c r="AR30" s="830"/>
      <c r="AS30" s="830"/>
      <c r="AT30" s="830"/>
      <c r="AU30" s="830" t="s">
        <v>519</v>
      </c>
      <c r="AV30" s="830"/>
      <c r="AW30" s="830"/>
      <c r="AX30" s="830"/>
      <c r="AY30" s="830"/>
      <c r="AZ30" s="831" t="s">
        <v>519</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405</v>
      </c>
      <c r="C31" s="781"/>
      <c r="D31" s="781"/>
      <c r="E31" s="781"/>
      <c r="F31" s="781"/>
      <c r="G31" s="781"/>
      <c r="H31" s="781"/>
      <c r="I31" s="781"/>
      <c r="J31" s="781"/>
      <c r="K31" s="781"/>
      <c r="L31" s="781"/>
      <c r="M31" s="781"/>
      <c r="N31" s="781"/>
      <c r="O31" s="781"/>
      <c r="P31" s="782"/>
      <c r="Q31" s="783">
        <v>1839</v>
      </c>
      <c r="R31" s="784"/>
      <c r="S31" s="784"/>
      <c r="T31" s="784"/>
      <c r="U31" s="784"/>
      <c r="V31" s="784">
        <v>1493</v>
      </c>
      <c r="W31" s="784"/>
      <c r="X31" s="784"/>
      <c r="Y31" s="784"/>
      <c r="Z31" s="784"/>
      <c r="AA31" s="784">
        <v>346</v>
      </c>
      <c r="AB31" s="784"/>
      <c r="AC31" s="784"/>
      <c r="AD31" s="784"/>
      <c r="AE31" s="785"/>
      <c r="AF31" s="786">
        <v>2233</v>
      </c>
      <c r="AG31" s="787"/>
      <c r="AH31" s="787"/>
      <c r="AI31" s="787"/>
      <c r="AJ31" s="788"/>
      <c r="AK31" s="834">
        <v>8</v>
      </c>
      <c r="AL31" s="830"/>
      <c r="AM31" s="830"/>
      <c r="AN31" s="830"/>
      <c r="AO31" s="830"/>
      <c r="AP31" s="830">
        <v>1620</v>
      </c>
      <c r="AQ31" s="830"/>
      <c r="AR31" s="830"/>
      <c r="AS31" s="830"/>
      <c r="AT31" s="830"/>
      <c r="AU31" s="830">
        <v>10</v>
      </c>
      <c r="AV31" s="830"/>
      <c r="AW31" s="830"/>
      <c r="AX31" s="830"/>
      <c r="AY31" s="830"/>
      <c r="AZ31" s="831" t="s">
        <v>519</v>
      </c>
      <c r="BA31" s="831"/>
      <c r="BB31" s="831"/>
      <c r="BC31" s="831"/>
      <c r="BD31" s="831"/>
      <c r="BE31" s="832" t="s">
        <v>406</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407</v>
      </c>
      <c r="C32" s="781"/>
      <c r="D32" s="781"/>
      <c r="E32" s="781"/>
      <c r="F32" s="781"/>
      <c r="G32" s="781"/>
      <c r="H32" s="781"/>
      <c r="I32" s="781"/>
      <c r="J32" s="781"/>
      <c r="K32" s="781"/>
      <c r="L32" s="781"/>
      <c r="M32" s="781"/>
      <c r="N32" s="781"/>
      <c r="O32" s="781"/>
      <c r="P32" s="782"/>
      <c r="Q32" s="783">
        <v>1225</v>
      </c>
      <c r="R32" s="784"/>
      <c r="S32" s="784"/>
      <c r="T32" s="784"/>
      <c r="U32" s="784"/>
      <c r="V32" s="784">
        <v>1147</v>
      </c>
      <c r="W32" s="784"/>
      <c r="X32" s="784"/>
      <c r="Y32" s="784"/>
      <c r="Z32" s="784"/>
      <c r="AA32" s="784">
        <v>78</v>
      </c>
      <c r="AB32" s="784"/>
      <c r="AC32" s="784"/>
      <c r="AD32" s="784"/>
      <c r="AE32" s="785"/>
      <c r="AF32" s="786">
        <v>326</v>
      </c>
      <c r="AG32" s="787"/>
      <c r="AH32" s="787"/>
      <c r="AI32" s="787"/>
      <c r="AJ32" s="788"/>
      <c r="AK32" s="834">
        <v>427</v>
      </c>
      <c r="AL32" s="830"/>
      <c r="AM32" s="830"/>
      <c r="AN32" s="830"/>
      <c r="AO32" s="830"/>
      <c r="AP32" s="830">
        <v>3921</v>
      </c>
      <c r="AQ32" s="830"/>
      <c r="AR32" s="830"/>
      <c r="AS32" s="830"/>
      <c r="AT32" s="830"/>
      <c r="AU32" s="830">
        <v>2490</v>
      </c>
      <c r="AV32" s="830"/>
      <c r="AW32" s="830"/>
      <c r="AX32" s="830"/>
      <c r="AY32" s="830"/>
      <c r="AZ32" s="831" t="s">
        <v>519</v>
      </c>
      <c r="BA32" s="831"/>
      <c r="BB32" s="831"/>
      <c r="BC32" s="831"/>
      <c r="BD32" s="831"/>
      <c r="BE32" s="832" t="s">
        <v>408</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409</v>
      </c>
      <c r="C33" s="781"/>
      <c r="D33" s="781"/>
      <c r="E33" s="781"/>
      <c r="F33" s="781"/>
      <c r="G33" s="781"/>
      <c r="H33" s="781"/>
      <c r="I33" s="781"/>
      <c r="J33" s="781"/>
      <c r="K33" s="781"/>
      <c r="L33" s="781"/>
      <c r="M33" s="781"/>
      <c r="N33" s="781"/>
      <c r="O33" s="781"/>
      <c r="P33" s="782"/>
      <c r="Q33" s="783">
        <v>248</v>
      </c>
      <c r="R33" s="784"/>
      <c r="S33" s="784"/>
      <c r="T33" s="784"/>
      <c r="U33" s="784"/>
      <c r="V33" s="784">
        <v>245</v>
      </c>
      <c r="W33" s="784"/>
      <c r="X33" s="784"/>
      <c r="Y33" s="784"/>
      <c r="Z33" s="784"/>
      <c r="AA33" s="784">
        <v>0</v>
      </c>
      <c r="AB33" s="784"/>
      <c r="AC33" s="784"/>
      <c r="AD33" s="784"/>
      <c r="AE33" s="785"/>
      <c r="AF33" s="786">
        <v>3</v>
      </c>
      <c r="AG33" s="787"/>
      <c r="AH33" s="787"/>
      <c r="AI33" s="787"/>
      <c r="AJ33" s="788"/>
      <c r="AK33" s="834">
        <v>27</v>
      </c>
      <c r="AL33" s="830"/>
      <c r="AM33" s="830"/>
      <c r="AN33" s="830"/>
      <c r="AO33" s="830"/>
      <c r="AP33" s="830">
        <v>40</v>
      </c>
      <c r="AQ33" s="830"/>
      <c r="AR33" s="830"/>
      <c r="AS33" s="830"/>
      <c r="AT33" s="830"/>
      <c r="AU33" s="830" t="s">
        <v>519</v>
      </c>
      <c r="AV33" s="830"/>
      <c r="AW33" s="830"/>
      <c r="AX33" s="830"/>
      <c r="AY33" s="830"/>
      <c r="AZ33" s="831" t="s">
        <v>519</v>
      </c>
      <c r="BA33" s="831"/>
      <c r="BB33" s="831"/>
      <c r="BC33" s="831"/>
      <c r="BD33" s="831"/>
      <c r="BE33" s="832" t="s">
        <v>410</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411</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389</v>
      </c>
      <c r="B63" s="789" t="s">
        <v>412</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2232</v>
      </c>
      <c r="AG63" s="844"/>
      <c r="AH63" s="844"/>
      <c r="AI63" s="844"/>
      <c r="AJ63" s="845"/>
      <c r="AK63" s="846"/>
      <c r="AL63" s="841"/>
      <c r="AM63" s="841"/>
      <c r="AN63" s="841"/>
      <c r="AO63" s="841"/>
      <c r="AP63" s="844">
        <v>5581</v>
      </c>
      <c r="AQ63" s="844"/>
      <c r="AR63" s="844"/>
      <c r="AS63" s="844"/>
      <c r="AT63" s="844"/>
      <c r="AU63" s="844">
        <v>2500</v>
      </c>
      <c r="AV63" s="844"/>
      <c r="AW63" s="844"/>
      <c r="AX63" s="844"/>
      <c r="AY63" s="844"/>
      <c r="AZ63" s="848"/>
      <c r="BA63" s="848"/>
      <c r="BB63" s="848"/>
      <c r="BC63" s="848"/>
      <c r="BD63" s="848"/>
      <c r="BE63" s="849"/>
      <c r="BF63" s="849"/>
      <c r="BG63" s="849"/>
      <c r="BH63" s="849"/>
      <c r="BI63" s="850"/>
      <c r="BJ63" s="851" t="s">
        <v>391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414</v>
      </c>
      <c r="B66" s="728"/>
      <c r="C66" s="728"/>
      <c r="D66" s="728"/>
      <c r="E66" s="728"/>
      <c r="F66" s="728"/>
      <c r="G66" s="728"/>
      <c r="H66" s="728"/>
      <c r="I66" s="728"/>
      <c r="J66" s="728"/>
      <c r="K66" s="728"/>
      <c r="L66" s="728"/>
      <c r="M66" s="728"/>
      <c r="N66" s="728"/>
      <c r="O66" s="728"/>
      <c r="P66" s="729"/>
      <c r="Q66" s="733" t="s">
        <v>415</v>
      </c>
      <c r="R66" s="734"/>
      <c r="S66" s="734"/>
      <c r="T66" s="734"/>
      <c r="U66" s="735"/>
      <c r="V66" s="733" t="s">
        <v>395</v>
      </c>
      <c r="W66" s="734"/>
      <c r="X66" s="734"/>
      <c r="Y66" s="734"/>
      <c r="Z66" s="735"/>
      <c r="AA66" s="733" t="s">
        <v>416</v>
      </c>
      <c r="AB66" s="734"/>
      <c r="AC66" s="734"/>
      <c r="AD66" s="734"/>
      <c r="AE66" s="735"/>
      <c r="AF66" s="854" t="s">
        <v>417</v>
      </c>
      <c r="AG66" s="815"/>
      <c r="AH66" s="815"/>
      <c r="AI66" s="815"/>
      <c r="AJ66" s="855"/>
      <c r="AK66" s="733" t="s">
        <v>418</v>
      </c>
      <c r="AL66" s="728"/>
      <c r="AM66" s="728"/>
      <c r="AN66" s="728"/>
      <c r="AO66" s="729"/>
      <c r="AP66" s="733" t="s">
        <v>419</v>
      </c>
      <c r="AQ66" s="734"/>
      <c r="AR66" s="734"/>
      <c r="AS66" s="734"/>
      <c r="AT66" s="735"/>
      <c r="AU66" s="733" t="s">
        <v>420</v>
      </c>
      <c r="AV66" s="734"/>
      <c r="AW66" s="734"/>
      <c r="AX66" s="734"/>
      <c r="AY66" s="735"/>
      <c r="AZ66" s="733" t="s">
        <v>376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589</v>
      </c>
      <c r="C68" s="870"/>
      <c r="D68" s="870"/>
      <c r="E68" s="870"/>
      <c r="F68" s="870"/>
      <c r="G68" s="870"/>
      <c r="H68" s="870"/>
      <c r="I68" s="870"/>
      <c r="J68" s="870"/>
      <c r="K68" s="870"/>
      <c r="L68" s="870"/>
      <c r="M68" s="870"/>
      <c r="N68" s="870"/>
      <c r="O68" s="870"/>
      <c r="P68" s="871"/>
      <c r="Q68" s="872">
        <v>5231</v>
      </c>
      <c r="R68" s="866"/>
      <c r="S68" s="866"/>
      <c r="T68" s="866"/>
      <c r="U68" s="866"/>
      <c r="V68" s="866">
        <v>5208</v>
      </c>
      <c r="W68" s="866"/>
      <c r="X68" s="866"/>
      <c r="Y68" s="866"/>
      <c r="Z68" s="866"/>
      <c r="AA68" s="866">
        <v>23</v>
      </c>
      <c r="AB68" s="866"/>
      <c r="AC68" s="866"/>
      <c r="AD68" s="866"/>
      <c r="AE68" s="866"/>
      <c r="AF68" s="866">
        <v>23</v>
      </c>
      <c r="AG68" s="866"/>
      <c r="AH68" s="866"/>
      <c r="AI68" s="866"/>
      <c r="AJ68" s="866"/>
      <c r="AK68" s="866">
        <v>961</v>
      </c>
      <c r="AL68" s="866"/>
      <c r="AM68" s="866"/>
      <c r="AN68" s="866"/>
      <c r="AO68" s="866"/>
      <c r="AP68" s="866">
        <v>50</v>
      </c>
      <c r="AQ68" s="866"/>
      <c r="AR68" s="866"/>
      <c r="AS68" s="866"/>
      <c r="AT68" s="866"/>
      <c r="AU68" s="866">
        <v>18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590</v>
      </c>
      <c r="C69" s="874"/>
      <c r="D69" s="874"/>
      <c r="E69" s="874"/>
      <c r="F69" s="874"/>
      <c r="G69" s="874"/>
      <c r="H69" s="874"/>
      <c r="I69" s="874"/>
      <c r="J69" s="874"/>
      <c r="K69" s="874"/>
      <c r="L69" s="874"/>
      <c r="M69" s="874"/>
      <c r="N69" s="874"/>
      <c r="O69" s="874"/>
      <c r="P69" s="875"/>
      <c r="Q69" s="876">
        <v>7916</v>
      </c>
      <c r="R69" s="830"/>
      <c r="S69" s="830"/>
      <c r="T69" s="830"/>
      <c r="U69" s="830"/>
      <c r="V69" s="830">
        <v>7507</v>
      </c>
      <c r="W69" s="830"/>
      <c r="X69" s="830"/>
      <c r="Y69" s="830"/>
      <c r="Z69" s="830"/>
      <c r="AA69" s="830">
        <v>409</v>
      </c>
      <c r="AB69" s="830"/>
      <c r="AC69" s="830"/>
      <c r="AD69" s="830"/>
      <c r="AE69" s="830"/>
      <c r="AF69" s="830">
        <v>409</v>
      </c>
      <c r="AG69" s="830"/>
      <c r="AH69" s="830"/>
      <c r="AI69" s="830"/>
      <c r="AJ69" s="830"/>
      <c r="AK69" s="830">
        <v>0</v>
      </c>
      <c r="AL69" s="830"/>
      <c r="AM69" s="830"/>
      <c r="AN69" s="830"/>
      <c r="AO69" s="830"/>
      <c r="AP69" s="830"/>
      <c r="AQ69" s="830"/>
      <c r="AR69" s="830"/>
      <c r="AS69" s="830"/>
      <c r="AT69" s="830"/>
      <c r="AU69" s="830"/>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591</v>
      </c>
      <c r="C70" s="874"/>
      <c r="D70" s="874"/>
      <c r="E70" s="874"/>
      <c r="F70" s="874"/>
      <c r="G70" s="874"/>
      <c r="H70" s="874"/>
      <c r="I70" s="874"/>
      <c r="J70" s="874"/>
      <c r="K70" s="874"/>
      <c r="L70" s="874"/>
      <c r="M70" s="874"/>
      <c r="N70" s="874"/>
      <c r="O70" s="874"/>
      <c r="P70" s="875"/>
      <c r="Q70" s="876">
        <v>184</v>
      </c>
      <c r="R70" s="830"/>
      <c r="S70" s="830"/>
      <c r="T70" s="830"/>
      <c r="U70" s="830"/>
      <c r="V70" s="830">
        <v>167</v>
      </c>
      <c r="W70" s="830"/>
      <c r="X70" s="830"/>
      <c r="Y70" s="830"/>
      <c r="Z70" s="830"/>
      <c r="AA70" s="830">
        <v>17</v>
      </c>
      <c r="AB70" s="830"/>
      <c r="AC70" s="830"/>
      <c r="AD70" s="830"/>
      <c r="AE70" s="830"/>
      <c r="AF70" s="830">
        <v>17</v>
      </c>
      <c r="AG70" s="830"/>
      <c r="AH70" s="830"/>
      <c r="AI70" s="830"/>
      <c r="AJ70" s="830"/>
      <c r="AK70" s="830">
        <v>0</v>
      </c>
      <c r="AL70" s="830"/>
      <c r="AM70" s="830"/>
      <c r="AN70" s="830"/>
      <c r="AO70" s="830"/>
      <c r="AP70" s="830"/>
      <c r="AQ70" s="830"/>
      <c r="AR70" s="830"/>
      <c r="AS70" s="830"/>
      <c r="AT70" s="830"/>
      <c r="AU70" s="830"/>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601</v>
      </c>
      <c r="C71" s="874"/>
      <c r="D71" s="874"/>
      <c r="E71" s="874"/>
      <c r="F71" s="874"/>
      <c r="G71" s="874"/>
      <c r="H71" s="874"/>
      <c r="I71" s="874"/>
      <c r="J71" s="874"/>
      <c r="K71" s="874"/>
      <c r="L71" s="874"/>
      <c r="M71" s="874"/>
      <c r="N71" s="874"/>
      <c r="O71" s="874"/>
      <c r="P71" s="875"/>
      <c r="Q71" s="876">
        <v>153</v>
      </c>
      <c r="R71" s="830"/>
      <c r="S71" s="830"/>
      <c r="T71" s="830"/>
      <c r="U71" s="830"/>
      <c r="V71" s="830">
        <v>133</v>
      </c>
      <c r="W71" s="830"/>
      <c r="X71" s="830"/>
      <c r="Y71" s="830"/>
      <c r="Z71" s="830"/>
      <c r="AA71" s="830">
        <v>19</v>
      </c>
      <c r="AB71" s="830"/>
      <c r="AC71" s="830"/>
      <c r="AD71" s="830"/>
      <c r="AE71" s="830"/>
      <c r="AF71" s="830">
        <v>20</v>
      </c>
      <c r="AG71" s="830"/>
      <c r="AH71" s="830"/>
      <c r="AI71" s="830"/>
      <c r="AJ71" s="830"/>
      <c r="AK71" s="830">
        <v>0</v>
      </c>
      <c r="AL71" s="830"/>
      <c r="AM71" s="830"/>
      <c r="AN71" s="830"/>
      <c r="AO71" s="830"/>
      <c r="AP71" s="830"/>
      <c r="AQ71" s="830"/>
      <c r="AR71" s="830"/>
      <c r="AS71" s="830"/>
      <c r="AT71" s="830"/>
      <c r="AU71" s="830"/>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592</v>
      </c>
      <c r="C72" s="874"/>
      <c r="D72" s="874"/>
      <c r="E72" s="874"/>
      <c r="F72" s="874"/>
      <c r="G72" s="874"/>
      <c r="H72" s="874"/>
      <c r="I72" s="874"/>
      <c r="J72" s="874"/>
      <c r="K72" s="874"/>
      <c r="L72" s="874"/>
      <c r="M72" s="874"/>
      <c r="N72" s="874"/>
      <c r="O72" s="874"/>
      <c r="P72" s="875"/>
      <c r="Q72" s="876">
        <v>148063</v>
      </c>
      <c r="R72" s="830"/>
      <c r="S72" s="830"/>
      <c r="T72" s="830"/>
      <c r="U72" s="830"/>
      <c r="V72" s="830">
        <v>147544</v>
      </c>
      <c r="W72" s="830"/>
      <c r="X72" s="830"/>
      <c r="Y72" s="830"/>
      <c r="Z72" s="830"/>
      <c r="AA72" s="830">
        <v>518</v>
      </c>
      <c r="AB72" s="830"/>
      <c r="AC72" s="830"/>
      <c r="AD72" s="830"/>
      <c r="AE72" s="830"/>
      <c r="AF72" s="830">
        <v>518</v>
      </c>
      <c r="AG72" s="830"/>
      <c r="AH72" s="830"/>
      <c r="AI72" s="830"/>
      <c r="AJ72" s="830"/>
      <c r="AK72" s="830">
        <v>1058</v>
      </c>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389</v>
      </c>
      <c r="B88" s="789" t="s">
        <v>421</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967</v>
      </c>
      <c r="AG88" s="844"/>
      <c r="AH88" s="844"/>
      <c r="AI88" s="844"/>
      <c r="AJ88" s="844"/>
      <c r="AK88" s="841"/>
      <c r="AL88" s="841"/>
      <c r="AM88" s="841"/>
      <c r="AN88" s="841"/>
      <c r="AO88" s="841"/>
      <c r="AP88" s="844">
        <v>50</v>
      </c>
      <c r="AQ88" s="844"/>
      <c r="AR88" s="844"/>
      <c r="AS88" s="844"/>
      <c r="AT88" s="844"/>
      <c r="AU88" s="844">
        <v>18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389</v>
      </c>
      <c r="BR102" s="789" t="s">
        <v>422</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55</v>
      </c>
      <c r="CS102" s="852"/>
      <c r="CT102" s="852"/>
      <c r="CU102" s="852"/>
      <c r="CV102" s="891"/>
      <c r="CW102" s="890">
        <v>57</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423</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424</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427</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428</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430</v>
      </c>
      <c r="AB109" s="893"/>
      <c r="AC109" s="893"/>
      <c r="AD109" s="893"/>
      <c r="AE109" s="894"/>
      <c r="AF109" s="892" t="s">
        <v>431</v>
      </c>
      <c r="AG109" s="893"/>
      <c r="AH109" s="893"/>
      <c r="AI109" s="893"/>
      <c r="AJ109" s="894"/>
      <c r="AK109" s="892" t="s">
        <v>306</v>
      </c>
      <c r="AL109" s="893"/>
      <c r="AM109" s="893"/>
      <c r="AN109" s="893"/>
      <c r="AO109" s="894"/>
      <c r="AP109" s="892" t="s">
        <v>432</v>
      </c>
      <c r="AQ109" s="893"/>
      <c r="AR109" s="893"/>
      <c r="AS109" s="893"/>
      <c r="AT109" s="895"/>
      <c r="AU109" s="912" t="s">
        <v>429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430</v>
      </c>
      <c r="BR109" s="893"/>
      <c r="BS109" s="893"/>
      <c r="BT109" s="893"/>
      <c r="BU109" s="894"/>
      <c r="BV109" s="892" t="s">
        <v>431</v>
      </c>
      <c r="BW109" s="893"/>
      <c r="BX109" s="893"/>
      <c r="BY109" s="893"/>
      <c r="BZ109" s="894"/>
      <c r="CA109" s="892" t="s">
        <v>306</v>
      </c>
      <c r="CB109" s="893"/>
      <c r="CC109" s="893"/>
      <c r="CD109" s="893"/>
      <c r="CE109" s="894"/>
      <c r="CF109" s="913" t="s">
        <v>432</v>
      </c>
      <c r="CG109" s="913"/>
      <c r="CH109" s="913"/>
      <c r="CI109" s="913"/>
      <c r="CJ109" s="913"/>
      <c r="CK109" s="892" t="s">
        <v>433</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430</v>
      </c>
      <c r="DH109" s="893"/>
      <c r="DI109" s="893"/>
      <c r="DJ109" s="893"/>
      <c r="DK109" s="894"/>
      <c r="DL109" s="892" t="s">
        <v>431</v>
      </c>
      <c r="DM109" s="893"/>
      <c r="DN109" s="893"/>
      <c r="DO109" s="893"/>
      <c r="DP109" s="894"/>
      <c r="DQ109" s="892" t="s">
        <v>306</v>
      </c>
      <c r="DR109" s="893"/>
      <c r="DS109" s="893"/>
      <c r="DT109" s="893"/>
      <c r="DU109" s="894"/>
      <c r="DV109" s="892" t="s">
        <v>432</v>
      </c>
      <c r="DW109" s="893"/>
      <c r="DX109" s="893"/>
      <c r="DY109" s="893"/>
      <c r="DZ109" s="895"/>
    </row>
    <row r="110" spans="1:131" s="230" customFormat="1" ht="26.25" customHeight="1" x14ac:dyDescent="0.15">
      <c r="A110" s="896" t="s">
        <v>434</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2354357</v>
      </c>
      <c r="AB110" s="900"/>
      <c r="AC110" s="900"/>
      <c r="AD110" s="900"/>
      <c r="AE110" s="901"/>
      <c r="AF110" s="902">
        <v>2380674</v>
      </c>
      <c r="AG110" s="900"/>
      <c r="AH110" s="900"/>
      <c r="AI110" s="900"/>
      <c r="AJ110" s="901"/>
      <c r="AK110" s="902">
        <v>2441893</v>
      </c>
      <c r="AL110" s="900"/>
      <c r="AM110" s="900"/>
      <c r="AN110" s="900"/>
      <c r="AO110" s="901"/>
      <c r="AP110" s="903">
        <v>14.9</v>
      </c>
      <c r="AQ110" s="904"/>
      <c r="AR110" s="904"/>
      <c r="AS110" s="904"/>
      <c r="AT110" s="905"/>
      <c r="AU110" s="906" t="s">
        <v>74</v>
      </c>
      <c r="AV110" s="907"/>
      <c r="AW110" s="907"/>
      <c r="AX110" s="907"/>
      <c r="AY110" s="907"/>
      <c r="AZ110" s="929" t="s">
        <v>435</v>
      </c>
      <c r="BA110" s="897"/>
      <c r="BB110" s="897"/>
      <c r="BC110" s="897"/>
      <c r="BD110" s="897"/>
      <c r="BE110" s="897"/>
      <c r="BF110" s="897"/>
      <c r="BG110" s="897"/>
      <c r="BH110" s="897"/>
      <c r="BI110" s="897"/>
      <c r="BJ110" s="897"/>
      <c r="BK110" s="897"/>
      <c r="BL110" s="897"/>
      <c r="BM110" s="897"/>
      <c r="BN110" s="897"/>
      <c r="BO110" s="897"/>
      <c r="BP110" s="898"/>
      <c r="BQ110" s="930">
        <v>29178156</v>
      </c>
      <c r="BR110" s="931"/>
      <c r="BS110" s="931"/>
      <c r="BT110" s="931"/>
      <c r="BU110" s="931"/>
      <c r="BV110" s="931">
        <v>28985599</v>
      </c>
      <c r="BW110" s="931"/>
      <c r="BX110" s="931"/>
      <c r="BY110" s="931"/>
      <c r="BZ110" s="931"/>
      <c r="CA110" s="931">
        <v>28307198</v>
      </c>
      <c r="CB110" s="931"/>
      <c r="CC110" s="931"/>
      <c r="CD110" s="931"/>
      <c r="CE110" s="931"/>
      <c r="CF110" s="944">
        <v>172.7</v>
      </c>
      <c r="CG110" s="945"/>
      <c r="CH110" s="945"/>
      <c r="CI110" s="945"/>
      <c r="CJ110" s="945"/>
      <c r="CK110" s="946" t="s">
        <v>436</v>
      </c>
      <c r="CL110" s="947"/>
      <c r="CM110" s="929" t="s">
        <v>437</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438</v>
      </c>
      <c r="DH110" s="931"/>
      <c r="DI110" s="931"/>
      <c r="DJ110" s="931"/>
      <c r="DK110" s="931"/>
      <c r="DL110" s="931" t="s">
        <v>439</v>
      </c>
      <c r="DM110" s="931"/>
      <c r="DN110" s="931"/>
      <c r="DO110" s="931"/>
      <c r="DP110" s="931"/>
      <c r="DQ110" s="931" t="s">
        <v>440</v>
      </c>
      <c r="DR110" s="931"/>
      <c r="DS110" s="931"/>
      <c r="DT110" s="931"/>
      <c r="DU110" s="931"/>
      <c r="DV110" s="932" t="s">
        <v>439</v>
      </c>
      <c r="DW110" s="932"/>
      <c r="DX110" s="932"/>
      <c r="DY110" s="932"/>
      <c r="DZ110" s="933"/>
    </row>
    <row r="111" spans="1:131" s="230" customFormat="1" ht="26.25" customHeight="1" x14ac:dyDescent="0.15">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439</v>
      </c>
      <c r="AB111" s="938"/>
      <c r="AC111" s="938"/>
      <c r="AD111" s="938"/>
      <c r="AE111" s="939"/>
      <c r="AF111" s="940" t="s">
        <v>440</v>
      </c>
      <c r="AG111" s="938"/>
      <c r="AH111" s="938"/>
      <c r="AI111" s="938"/>
      <c r="AJ111" s="939"/>
      <c r="AK111" s="940" t="s">
        <v>439</v>
      </c>
      <c r="AL111" s="938"/>
      <c r="AM111" s="938"/>
      <c r="AN111" s="938"/>
      <c r="AO111" s="939"/>
      <c r="AP111" s="941" t="s">
        <v>442</v>
      </c>
      <c r="AQ111" s="942"/>
      <c r="AR111" s="942"/>
      <c r="AS111" s="942"/>
      <c r="AT111" s="943"/>
      <c r="AU111" s="908"/>
      <c r="AV111" s="909"/>
      <c r="AW111" s="909"/>
      <c r="AX111" s="909"/>
      <c r="AY111" s="909"/>
      <c r="AZ111" s="922" t="s">
        <v>443</v>
      </c>
      <c r="BA111" s="923"/>
      <c r="BB111" s="923"/>
      <c r="BC111" s="923"/>
      <c r="BD111" s="923"/>
      <c r="BE111" s="923"/>
      <c r="BF111" s="923"/>
      <c r="BG111" s="923"/>
      <c r="BH111" s="923"/>
      <c r="BI111" s="923"/>
      <c r="BJ111" s="923"/>
      <c r="BK111" s="923"/>
      <c r="BL111" s="923"/>
      <c r="BM111" s="923"/>
      <c r="BN111" s="923"/>
      <c r="BO111" s="923"/>
      <c r="BP111" s="924"/>
      <c r="BQ111" s="925">
        <v>137483</v>
      </c>
      <c r="BR111" s="926"/>
      <c r="BS111" s="926"/>
      <c r="BT111" s="926"/>
      <c r="BU111" s="926"/>
      <c r="BV111" s="926">
        <v>108785</v>
      </c>
      <c r="BW111" s="926"/>
      <c r="BX111" s="926"/>
      <c r="BY111" s="926"/>
      <c r="BZ111" s="926"/>
      <c r="CA111" s="926">
        <v>42529</v>
      </c>
      <c r="CB111" s="926"/>
      <c r="CC111" s="926"/>
      <c r="CD111" s="926"/>
      <c r="CE111" s="926"/>
      <c r="CF111" s="920">
        <v>0.3</v>
      </c>
      <c r="CG111" s="921"/>
      <c r="CH111" s="921"/>
      <c r="CI111" s="921"/>
      <c r="CJ111" s="921"/>
      <c r="CK111" s="948"/>
      <c r="CL111" s="949"/>
      <c r="CM111" s="922" t="s">
        <v>444</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439</v>
      </c>
      <c r="DH111" s="926"/>
      <c r="DI111" s="926"/>
      <c r="DJ111" s="926"/>
      <c r="DK111" s="926"/>
      <c r="DL111" s="926" t="s">
        <v>438</v>
      </c>
      <c r="DM111" s="926"/>
      <c r="DN111" s="926"/>
      <c r="DO111" s="926"/>
      <c r="DP111" s="926"/>
      <c r="DQ111" s="926" t="s">
        <v>442</v>
      </c>
      <c r="DR111" s="926"/>
      <c r="DS111" s="926"/>
      <c r="DT111" s="926"/>
      <c r="DU111" s="926"/>
      <c r="DV111" s="927" t="s">
        <v>438</v>
      </c>
      <c r="DW111" s="927"/>
      <c r="DX111" s="927"/>
      <c r="DY111" s="927"/>
      <c r="DZ111" s="928"/>
    </row>
    <row r="112" spans="1:131" s="230" customFormat="1" ht="26.25" customHeight="1" x14ac:dyDescent="0.15">
      <c r="A112" s="952" t="s">
        <v>445</v>
      </c>
      <c r="B112" s="953"/>
      <c r="C112" s="923" t="s">
        <v>446</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442</v>
      </c>
      <c r="AB112" s="959"/>
      <c r="AC112" s="959"/>
      <c r="AD112" s="959"/>
      <c r="AE112" s="960"/>
      <c r="AF112" s="961" t="s">
        <v>438</v>
      </c>
      <c r="AG112" s="959"/>
      <c r="AH112" s="959"/>
      <c r="AI112" s="959"/>
      <c r="AJ112" s="960"/>
      <c r="AK112" s="961" t="s">
        <v>438</v>
      </c>
      <c r="AL112" s="959"/>
      <c r="AM112" s="959"/>
      <c r="AN112" s="959"/>
      <c r="AO112" s="960"/>
      <c r="AP112" s="962" t="s">
        <v>438</v>
      </c>
      <c r="AQ112" s="963"/>
      <c r="AR112" s="963"/>
      <c r="AS112" s="963"/>
      <c r="AT112" s="964"/>
      <c r="AU112" s="908"/>
      <c r="AV112" s="909"/>
      <c r="AW112" s="909"/>
      <c r="AX112" s="909"/>
      <c r="AY112" s="909"/>
      <c r="AZ112" s="922" t="s">
        <v>447</v>
      </c>
      <c r="BA112" s="923"/>
      <c r="BB112" s="923"/>
      <c r="BC112" s="923"/>
      <c r="BD112" s="923"/>
      <c r="BE112" s="923"/>
      <c r="BF112" s="923"/>
      <c r="BG112" s="923"/>
      <c r="BH112" s="923"/>
      <c r="BI112" s="923"/>
      <c r="BJ112" s="923"/>
      <c r="BK112" s="923"/>
      <c r="BL112" s="923"/>
      <c r="BM112" s="923"/>
      <c r="BN112" s="923"/>
      <c r="BO112" s="923"/>
      <c r="BP112" s="924"/>
      <c r="BQ112" s="925">
        <v>2378968</v>
      </c>
      <c r="BR112" s="926"/>
      <c r="BS112" s="926"/>
      <c r="BT112" s="926"/>
      <c r="BU112" s="926"/>
      <c r="BV112" s="926">
        <v>2451552</v>
      </c>
      <c r="BW112" s="926"/>
      <c r="BX112" s="926"/>
      <c r="BY112" s="926"/>
      <c r="BZ112" s="926"/>
      <c r="CA112" s="926">
        <v>2499628</v>
      </c>
      <c r="CB112" s="926"/>
      <c r="CC112" s="926"/>
      <c r="CD112" s="926"/>
      <c r="CE112" s="926"/>
      <c r="CF112" s="920">
        <v>15.3</v>
      </c>
      <c r="CG112" s="921"/>
      <c r="CH112" s="921"/>
      <c r="CI112" s="921"/>
      <c r="CJ112" s="921"/>
      <c r="CK112" s="948"/>
      <c r="CL112" s="949"/>
      <c r="CM112" s="922" t="s">
        <v>448</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v>127587</v>
      </c>
      <c r="DH112" s="926"/>
      <c r="DI112" s="926"/>
      <c r="DJ112" s="926"/>
      <c r="DK112" s="926"/>
      <c r="DL112" s="926">
        <v>85058</v>
      </c>
      <c r="DM112" s="926"/>
      <c r="DN112" s="926"/>
      <c r="DO112" s="926"/>
      <c r="DP112" s="926"/>
      <c r="DQ112" s="926">
        <v>42529</v>
      </c>
      <c r="DR112" s="926"/>
      <c r="DS112" s="926"/>
      <c r="DT112" s="926"/>
      <c r="DU112" s="926"/>
      <c r="DV112" s="927">
        <v>0.3</v>
      </c>
      <c r="DW112" s="927"/>
      <c r="DX112" s="927"/>
      <c r="DY112" s="927"/>
      <c r="DZ112" s="928"/>
    </row>
    <row r="113" spans="1:130" s="230" customFormat="1" ht="26.25" customHeight="1" x14ac:dyDescent="0.15">
      <c r="A113" s="954"/>
      <c r="B113" s="955"/>
      <c r="C113" s="923" t="s">
        <v>449</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223511</v>
      </c>
      <c r="AB113" s="938"/>
      <c r="AC113" s="938"/>
      <c r="AD113" s="938"/>
      <c r="AE113" s="939"/>
      <c r="AF113" s="940">
        <v>225638</v>
      </c>
      <c r="AG113" s="938"/>
      <c r="AH113" s="938"/>
      <c r="AI113" s="938"/>
      <c r="AJ113" s="939"/>
      <c r="AK113" s="940">
        <v>198066</v>
      </c>
      <c r="AL113" s="938"/>
      <c r="AM113" s="938"/>
      <c r="AN113" s="938"/>
      <c r="AO113" s="939"/>
      <c r="AP113" s="941">
        <v>1.2</v>
      </c>
      <c r="AQ113" s="942"/>
      <c r="AR113" s="942"/>
      <c r="AS113" s="942"/>
      <c r="AT113" s="943"/>
      <c r="AU113" s="908"/>
      <c r="AV113" s="909"/>
      <c r="AW113" s="909"/>
      <c r="AX113" s="909"/>
      <c r="AY113" s="909"/>
      <c r="AZ113" s="922" t="s">
        <v>450</v>
      </c>
      <c r="BA113" s="923"/>
      <c r="BB113" s="923"/>
      <c r="BC113" s="923"/>
      <c r="BD113" s="923"/>
      <c r="BE113" s="923"/>
      <c r="BF113" s="923"/>
      <c r="BG113" s="923"/>
      <c r="BH113" s="923"/>
      <c r="BI113" s="923"/>
      <c r="BJ113" s="923"/>
      <c r="BK113" s="923"/>
      <c r="BL113" s="923"/>
      <c r="BM113" s="923"/>
      <c r="BN113" s="923"/>
      <c r="BO113" s="923"/>
      <c r="BP113" s="924"/>
      <c r="BQ113" s="925">
        <v>33627</v>
      </c>
      <c r="BR113" s="926"/>
      <c r="BS113" s="926"/>
      <c r="BT113" s="926"/>
      <c r="BU113" s="926"/>
      <c r="BV113" s="926">
        <v>25747</v>
      </c>
      <c r="BW113" s="926"/>
      <c r="BX113" s="926"/>
      <c r="BY113" s="926"/>
      <c r="BZ113" s="926"/>
      <c r="CA113" s="926">
        <v>18446</v>
      </c>
      <c r="CB113" s="926"/>
      <c r="CC113" s="926"/>
      <c r="CD113" s="926"/>
      <c r="CE113" s="926"/>
      <c r="CF113" s="920">
        <v>0.1</v>
      </c>
      <c r="CG113" s="921"/>
      <c r="CH113" s="921"/>
      <c r="CI113" s="921"/>
      <c r="CJ113" s="921"/>
      <c r="CK113" s="948"/>
      <c r="CL113" s="949"/>
      <c r="CM113" s="922" t="s">
        <v>451</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438</v>
      </c>
      <c r="DH113" s="959"/>
      <c r="DI113" s="959"/>
      <c r="DJ113" s="959"/>
      <c r="DK113" s="960"/>
      <c r="DL113" s="961" t="s">
        <v>438</v>
      </c>
      <c r="DM113" s="959"/>
      <c r="DN113" s="959"/>
      <c r="DO113" s="959"/>
      <c r="DP113" s="960"/>
      <c r="DQ113" s="961" t="s">
        <v>442</v>
      </c>
      <c r="DR113" s="959"/>
      <c r="DS113" s="959"/>
      <c r="DT113" s="959"/>
      <c r="DU113" s="960"/>
      <c r="DV113" s="962" t="s">
        <v>442</v>
      </c>
      <c r="DW113" s="963"/>
      <c r="DX113" s="963"/>
      <c r="DY113" s="963"/>
      <c r="DZ113" s="964"/>
    </row>
    <row r="114" spans="1:130" s="230" customFormat="1" ht="26.25" customHeight="1" x14ac:dyDescent="0.15">
      <c r="A114" s="954"/>
      <c r="B114" s="955"/>
      <c r="C114" s="923" t="s">
        <v>452</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14060</v>
      </c>
      <c r="AB114" s="959"/>
      <c r="AC114" s="959"/>
      <c r="AD114" s="959"/>
      <c r="AE114" s="960"/>
      <c r="AF114" s="961">
        <v>13840</v>
      </c>
      <c r="AG114" s="959"/>
      <c r="AH114" s="959"/>
      <c r="AI114" s="959"/>
      <c r="AJ114" s="960"/>
      <c r="AK114" s="961">
        <v>14231</v>
      </c>
      <c r="AL114" s="959"/>
      <c r="AM114" s="959"/>
      <c r="AN114" s="959"/>
      <c r="AO114" s="960"/>
      <c r="AP114" s="962">
        <v>0.1</v>
      </c>
      <c r="AQ114" s="963"/>
      <c r="AR114" s="963"/>
      <c r="AS114" s="963"/>
      <c r="AT114" s="964"/>
      <c r="AU114" s="908"/>
      <c r="AV114" s="909"/>
      <c r="AW114" s="909"/>
      <c r="AX114" s="909"/>
      <c r="AY114" s="909"/>
      <c r="AZ114" s="922" t="s">
        <v>453</v>
      </c>
      <c r="BA114" s="923"/>
      <c r="BB114" s="923"/>
      <c r="BC114" s="923"/>
      <c r="BD114" s="923"/>
      <c r="BE114" s="923"/>
      <c r="BF114" s="923"/>
      <c r="BG114" s="923"/>
      <c r="BH114" s="923"/>
      <c r="BI114" s="923"/>
      <c r="BJ114" s="923"/>
      <c r="BK114" s="923"/>
      <c r="BL114" s="923"/>
      <c r="BM114" s="923"/>
      <c r="BN114" s="923"/>
      <c r="BO114" s="923"/>
      <c r="BP114" s="924"/>
      <c r="BQ114" s="925">
        <v>295712</v>
      </c>
      <c r="BR114" s="926"/>
      <c r="BS114" s="926"/>
      <c r="BT114" s="926"/>
      <c r="BU114" s="926"/>
      <c r="BV114" s="926" t="s">
        <v>438</v>
      </c>
      <c r="BW114" s="926"/>
      <c r="BX114" s="926"/>
      <c r="BY114" s="926"/>
      <c r="BZ114" s="926"/>
      <c r="CA114" s="926" t="s">
        <v>438</v>
      </c>
      <c r="CB114" s="926"/>
      <c r="CC114" s="926"/>
      <c r="CD114" s="926"/>
      <c r="CE114" s="926"/>
      <c r="CF114" s="920" t="s">
        <v>442</v>
      </c>
      <c r="CG114" s="921"/>
      <c r="CH114" s="921"/>
      <c r="CI114" s="921"/>
      <c r="CJ114" s="921"/>
      <c r="CK114" s="948"/>
      <c r="CL114" s="949"/>
      <c r="CM114" s="922" t="s">
        <v>454</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442</v>
      </c>
      <c r="DH114" s="959"/>
      <c r="DI114" s="959"/>
      <c r="DJ114" s="959"/>
      <c r="DK114" s="960"/>
      <c r="DL114" s="961" t="s">
        <v>442</v>
      </c>
      <c r="DM114" s="959"/>
      <c r="DN114" s="959"/>
      <c r="DO114" s="959"/>
      <c r="DP114" s="960"/>
      <c r="DQ114" s="961" t="s">
        <v>438</v>
      </c>
      <c r="DR114" s="959"/>
      <c r="DS114" s="959"/>
      <c r="DT114" s="959"/>
      <c r="DU114" s="960"/>
      <c r="DV114" s="962" t="s">
        <v>442</v>
      </c>
      <c r="DW114" s="963"/>
      <c r="DX114" s="963"/>
      <c r="DY114" s="963"/>
      <c r="DZ114" s="964"/>
    </row>
    <row r="115" spans="1:130" s="230" customFormat="1" ht="26.25" customHeight="1" x14ac:dyDescent="0.15">
      <c r="A115" s="954"/>
      <c r="B115" s="955"/>
      <c r="C115" s="923" t="s">
        <v>455</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42529</v>
      </c>
      <c r="AB115" s="938"/>
      <c r="AC115" s="938"/>
      <c r="AD115" s="938"/>
      <c r="AE115" s="939"/>
      <c r="AF115" s="940">
        <v>42529</v>
      </c>
      <c r="AG115" s="938"/>
      <c r="AH115" s="938"/>
      <c r="AI115" s="938"/>
      <c r="AJ115" s="939"/>
      <c r="AK115" s="940">
        <v>42529</v>
      </c>
      <c r="AL115" s="938"/>
      <c r="AM115" s="938"/>
      <c r="AN115" s="938"/>
      <c r="AO115" s="939"/>
      <c r="AP115" s="941">
        <v>0.3</v>
      </c>
      <c r="AQ115" s="942"/>
      <c r="AR115" s="942"/>
      <c r="AS115" s="942"/>
      <c r="AT115" s="943"/>
      <c r="AU115" s="908"/>
      <c r="AV115" s="909"/>
      <c r="AW115" s="909"/>
      <c r="AX115" s="909"/>
      <c r="AY115" s="909"/>
      <c r="AZ115" s="922" t="s">
        <v>456</v>
      </c>
      <c r="BA115" s="923"/>
      <c r="BB115" s="923"/>
      <c r="BC115" s="923"/>
      <c r="BD115" s="923"/>
      <c r="BE115" s="923"/>
      <c r="BF115" s="923"/>
      <c r="BG115" s="923"/>
      <c r="BH115" s="923"/>
      <c r="BI115" s="923"/>
      <c r="BJ115" s="923"/>
      <c r="BK115" s="923"/>
      <c r="BL115" s="923"/>
      <c r="BM115" s="923"/>
      <c r="BN115" s="923"/>
      <c r="BO115" s="923"/>
      <c r="BP115" s="924"/>
      <c r="BQ115" s="925" t="s">
        <v>438</v>
      </c>
      <c r="BR115" s="926"/>
      <c r="BS115" s="926"/>
      <c r="BT115" s="926"/>
      <c r="BU115" s="926"/>
      <c r="BV115" s="926" t="s">
        <v>442</v>
      </c>
      <c r="BW115" s="926"/>
      <c r="BX115" s="926"/>
      <c r="BY115" s="926"/>
      <c r="BZ115" s="926"/>
      <c r="CA115" s="926" t="s">
        <v>438</v>
      </c>
      <c r="CB115" s="926"/>
      <c r="CC115" s="926"/>
      <c r="CD115" s="926"/>
      <c r="CE115" s="926"/>
      <c r="CF115" s="920" t="s">
        <v>438</v>
      </c>
      <c r="CG115" s="921"/>
      <c r="CH115" s="921"/>
      <c r="CI115" s="921"/>
      <c r="CJ115" s="921"/>
      <c r="CK115" s="948"/>
      <c r="CL115" s="949"/>
      <c r="CM115" s="922" t="s">
        <v>457</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9896</v>
      </c>
      <c r="DH115" s="959"/>
      <c r="DI115" s="959"/>
      <c r="DJ115" s="959"/>
      <c r="DK115" s="960"/>
      <c r="DL115" s="961">
        <v>23727</v>
      </c>
      <c r="DM115" s="959"/>
      <c r="DN115" s="959"/>
      <c r="DO115" s="959"/>
      <c r="DP115" s="960"/>
      <c r="DQ115" s="961" t="s">
        <v>442</v>
      </c>
      <c r="DR115" s="959"/>
      <c r="DS115" s="959"/>
      <c r="DT115" s="959"/>
      <c r="DU115" s="960"/>
      <c r="DV115" s="962" t="s">
        <v>438</v>
      </c>
      <c r="DW115" s="963"/>
      <c r="DX115" s="963"/>
      <c r="DY115" s="963"/>
      <c r="DZ115" s="964"/>
    </row>
    <row r="116" spans="1:130" s="230" customFormat="1" ht="26.25" customHeight="1" x14ac:dyDescent="0.15">
      <c r="A116" s="956"/>
      <c r="B116" s="957"/>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948</v>
      </c>
      <c r="AB116" s="959"/>
      <c r="AC116" s="959"/>
      <c r="AD116" s="959"/>
      <c r="AE116" s="960"/>
      <c r="AF116" s="961">
        <v>649</v>
      </c>
      <c r="AG116" s="959"/>
      <c r="AH116" s="959"/>
      <c r="AI116" s="959"/>
      <c r="AJ116" s="960"/>
      <c r="AK116" s="961">
        <v>605</v>
      </c>
      <c r="AL116" s="959"/>
      <c r="AM116" s="959"/>
      <c r="AN116" s="959"/>
      <c r="AO116" s="960"/>
      <c r="AP116" s="962">
        <v>0</v>
      </c>
      <c r="AQ116" s="963"/>
      <c r="AR116" s="963"/>
      <c r="AS116" s="963"/>
      <c r="AT116" s="964"/>
      <c r="AU116" s="908"/>
      <c r="AV116" s="909"/>
      <c r="AW116" s="909"/>
      <c r="AX116" s="909"/>
      <c r="AY116" s="909"/>
      <c r="AZ116" s="967" t="s">
        <v>459</v>
      </c>
      <c r="BA116" s="968"/>
      <c r="BB116" s="968"/>
      <c r="BC116" s="968"/>
      <c r="BD116" s="968"/>
      <c r="BE116" s="968"/>
      <c r="BF116" s="968"/>
      <c r="BG116" s="968"/>
      <c r="BH116" s="968"/>
      <c r="BI116" s="968"/>
      <c r="BJ116" s="968"/>
      <c r="BK116" s="968"/>
      <c r="BL116" s="968"/>
      <c r="BM116" s="968"/>
      <c r="BN116" s="968"/>
      <c r="BO116" s="968"/>
      <c r="BP116" s="969"/>
      <c r="BQ116" s="925" t="s">
        <v>442</v>
      </c>
      <c r="BR116" s="926"/>
      <c r="BS116" s="926"/>
      <c r="BT116" s="926"/>
      <c r="BU116" s="926"/>
      <c r="BV116" s="926" t="s">
        <v>438</v>
      </c>
      <c r="BW116" s="926"/>
      <c r="BX116" s="926"/>
      <c r="BY116" s="926"/>
      <c r="BZ116" s="926"/>
      <c r="CA116" s="926" t="s">
        <v>442</v>
      </c>
      <c r="CB116" s="926"/>
      <c r="CC116" s="926"/>
      <c r="CD116" s="926"/>
      <c r="CE116" s="926"/>
      <c r="CF116" s="920" t="s">
        <v>438</v>
      </c>
      <c r="CG116" s="921"/>
      <c r="CH116" s="921"/>
      <c r="CI116" s="921"/>
      <c r="CJ116" s="921"/>
      <c r="CK116" s="948"/>
      <c r="CL116" s="949"/>
      <c r="CM116" s="922" t="s">
        <v>460</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438</v>
      </c>
      <c r="DH116" s="959"/>
      <c r="DI116" s="959"/>
      <c r="DJ116" s="959"/>
      <c r="DK116" s="960"/>
      <c r="DL116" s="961" t="s">
        <v>442</v>
      </c>
      <c r="DM116" s="959"/>
      <c r="DN116" s="959"/>
      <c r="DO116" s="959"/>
      <c r="DP116" s="960"/>
      <c r="DQ116" s="961" t="s">
        <v>438</v>
      </c>
      <c r="DR116" s="959"/>
      <c r="DS116" s="959"/>
      <c r="DT116" s="959"/>
      <c r="DU116" s="960"/>
      <c r="DV116" s="962" t="s">
        <v>438</v>
      </c>
      <c r="DW116" s="963"/>
      <c r="DX116" s="963"/>
      <c r="DY116" s="963"/>
      <c r="DZ116" s="964"/>
    </row>
    <row r="117" spans="1:130" s="230" customFormat="1" ht="26.25" customHeight="1" x14ac:dyDescent="0.15">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461</v>
      </c>
      <c r="Z117" s="894"/>
      <c r="AA117" s="978">
        <v>2635405</v>
      </c>
      <c r="AB117" s="979"/>
      <c r="AC117" s="979"/>
      <c r="AD117" s="979"/>
      <c r="AE117" s="980"/>
      <c r="AF117" s="981">
        <v>2663330</v>
      </c>
      <c r="AG117" s="979"/>
      <c r="AH117" s="979"/>
      <c r="AI117" s="979"/>
      <c r="AJ117" s="980"/>
      <c r="AK117" s="981">
        <v>2697324</v>
      </c>
      <c r="AL117" s="979"/>
      <c r="AM117" s="979"/>
      <c r="AN117" s="979"/>
      <c r="AO117" s="980"/>
      <c r="AP117" s="982"/>
      <c r="AQ117" s="983"/>
      <c r="AR117" s="983"/>
      <c r="AS117" s="983"/>
      <c r="AT117" s="984"/>
      <c r="AU117" s="908"/>
      <c r="AV117" s="909"/>
      <c r="AW117" s="909"/>
      <c r="AX117" s="909"/>
      <c r="AY117" s="909"/>
      <c r="AZ117" s="974" t="s">
        <v>462</v>
      </c>
      <c r="BA117" s="975"/>
      <c r="BB117" s="975"/>
      <c r="BC117" s="975"/>
      <c r="BD117" s="975"/>
      <c r="BE117" s="975"/>
      <c r="BF117" s="975"/>
      <c r="BG117" s="975"/>
      <c r="BH117" s="975"/>
      <c r="BI117" s="975"/>
      <c r="BJ117" s="975"/>
      <c r="BK117" s="975"/>
      <c r="BL117" s="975"/>
      <c r="BM117" s="975"/>
      <c r="BN117" s="975"/>
      <c r="BO117" s="975"/>
      <c r="BP117" s="976"/>
      <c r="BQ117" s="925" t="s">
        <v>463</v>
      </c>
      <c r="BR117" s="926"/>
      <c r="BS117" s="926"/>
      <c r="BT117" s="926"/>
      <c r="BU117" s="926"/>
      <c r="BV117" s="926" t="s">
        <v>438</v>
      </c>
      <c r="BW117" s="926"/>
      <c r="BX117" s="926"/>
      <c r="BY117" s="926"/>
      <c r="BZ117" s="926"/>
      <c r="CA117" s="926" t="s">
        <v>130</v>
      </c>
      <c r="CB117" s="926"/>
      <c r="CC117" s="926"/>
      <c r="CD117" s="926"/>
      <c r="CE117" s="926"/>
      <c r="CF117" s="920" t="s">
        <v>438</v>
      </c>
      <c r="CG117" s="921"/>
      <c r="CH117" s="921"/>
      <c r="CI117" s="921"/>
      <c r="CJ117" s="921"/>
      <c r="CK117" s="948"/>
      <c r="CL117" s="949"/>
      <c r="CM117" s="922" t="s">
        <v>464</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391</v>
      </c>
      <c r="DH117" s="959"/>
      <c r="DI117" s="959"/>
      <c r="DJ117" s="959"/>
      <c r="DK117" s="960"/>
      <c r="DL117" s="961" t="s">
        <v>130</v>
      </c>
      <c r="DM117" s="959"/>
      <c r="DN117" s="959"/>
      <c r="DO117" s="959"/>
      <c r="DP117" s="960"/>
      <c r="DQ117" s="961" t="s">
        <v>130</v>
      </c>
      <c r="DR117" s="959"/>
      <c r="DS117" s="959"/>
      <c r="DT117" s="959"/>
      <c r="DU117" s="960"/>
      <c r="DV117" s="962" t="s">
        <v>391</v>
      </c>
      <c r="DW117" s="963"/>
      <c r="DX117" s="963"/>
      <c r="DY117" s="963"/>
      <c r="DZ117" s="964"/>
    </row>
    <row r="118" spans="1:130" s="230" customFormat="1" ht="26.25" customHeight="1" x14ac:dyDescent="0.15">
      <c r="A118" s="912" t="s">
        <v>433</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430</v>
      </c>
      <c r="AB118" s="893"/>
      <c r="AC118" s="893"/>
      <c r="AD118" s="893"/>
      <c r="AE118" s="894"/>
      <c r="AF118" s="892" t="s">
        <v>431</v>
      </c>
      <c r="AG118" s="893"/>
      <c r="AH118" s="893"/>
      <c r="AI118" s="893"/>
      <c r="AJ118" s="894"/>
      <c r="AK118" s="892" t="s">
        <v>306</v>
      </c>
      <c r="AL118" s="893"/>
      <c r="AM118" s="893"/>
      <c r="AN118" s="893"/>
      <c r="AO118" s="894"/>
      <c r="AP118" s="970" t="s">
        <v>432</v>
      </c>
      <c r="AQ118" s="971"/>
      <c r="AR118" s="971"/>
      <c r="AS118" s="971"/>
      <c r="AT118" s="972"/>
      <c r="AU118" s="908"/>
      <c r="AV118" s="909"/>
      <c r="AW118" s="909"/>
      <c r="AX118" s="909"/>
      <c r="AY118" s="909"/>
      <c r="AZ118" s="973" t="s">
        <v>465</v>
      </c>
      <c r="BA118" s="965"/>
      <c r="BB118" s="965"/>
      <c r="BC118" s="965"/>
      <c r="BD118" s="965"/>
      <c r="BE118" s="965"/>
      <c r="BF118" s="965"/>
      <c r="BG118" s="965"/>
      <c r="BH118" s="965"/>
      <c r="BI118" s="965"/>
      <c r="BJ118" s="965"/>
      <c r="BK118" s="965"/>
      <c r="BL118" s="965"/>
      <c r="BM118" s="965"/>
      <c r="BN118" s="965"/>
      <c r="BO118" s="965"/>
      <c r="BP118" s="966"/>
      <c r="BQ118" s="999" t="s">
        <v>438</v>
      </c>
      <c r="BR118" s="1000"/>
      <c r="BS118" s="1000"/>
      <c r="BT118" s="1000"/>
      <c r="BU118" s="1000"/>
      <c r="BV118" s="1000" t="s">
        <v>463</v>
      </c>
      <c r="BW118" s="1000"/>
      <c r="BX118" s="1000"/>
      <c r="BY118" s="1000"/>
      <c r="BZ118" s="1000"/>
      <c r="CA118" s="1000" t="s">
        <v>130</v>
      </c>
      <c r="CB118" s="1000"/>
      <c r="CC118" s="1000"/>
      <c r="CD118" s="1000"/>
      <c r="CE118" s="1000"/>
      <c r="CF118" s="920" t="s">
        <v>466</v>
      </c>
      <c r="CG118" s="921"/>
      <c r="CH118" s="921"/>
      <c r="CI118" s="921"/>
      <c r="CJ118" s="921"/>
      <c r="CK118" s="948"/>
      <c r="CL118" s="949"/>
      <c r="CM118" s="922" t="s">
        <v>467</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438</v>
      </c>
      <c r="DH118" s="959"/>
      <c r="DI118" s="959"/>
      <c r="DJ118" s="959"/>
      <c r="DK118" s="960"/>
      <c r="DL118" s="961" t="s">
        <v>438</v>
      </c>
      <c r="DM118" s="959"/>
      <c r="DN118" s="959"/>
      <c r="DO118" s="959"/>
      <c r="DP118" s="960"/>
      <c r="DQ118" s="961" t="s">
        <v>438</v>
      </c>
      <c r="DR118" s="959"/>
      <c r="DS118" s="959"/>
      <c r="DT118" s="959"/>
      <c r="DU118" s="960"/>
      <c r="DV118" s="962" t="s">
        <v>440</v>
      </c>
      <c r="DW118" s="963"/>
      <c r="DX118" s="963"/>
      <c r="DY118" s="963"/>
      <c r="DZ118" s="964"/>
    </row>
    <row r="119" spans="1:130" s="230" customFormat="1" ht="26.25" customHeight="1" x14ac:dyDescent="0.15">
      <c r="A119" s="1056" t="s">
        <v>436</v>
      </c>
      <c r="B119" s="947"/>
      <c r="C119" s="929" t="s">
        <v>437</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466</v>
      </c>
      <c r="AB119" s="900"/>
      <c r="AC119" s="900"/>
      <c r="AD119" s="900"/>
      <c r="AE119" s="901"/>
      <c r="AF119" s="902" t="s">
        <v>440</v>
      </c>
      <c r="AG119" s="900"/>
      <c r="AH119" s="900"/>
      <c r="AI119" s="900"/>
      <c r="AJ119" s="901"/>
      <c r="AK119" s="902" t="s">
        <v>468</v>
      </c>
      <c r="AL119" s="900"/>
      <c r="AM119" s="900"/>
      <c r="AN119" s="900"/>
      <c r="AO119" s="901"/>
      <c r="AP119" s="903" t="s">
        <v>463</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469</v>
      </c>
      <c r="BP119" s="1005"/>
      <c r="BQ119" s="999">
        <v>32023946</v>
      </c>
      <c r="BR119" s="1000"/>
      <c r="BS119" s="1000"/>
      <c r="BT119" s="1000"/>
      <c r="BU119" s="1000"/>
      <c r="BV119" s="1000">
        <v>31571683</v>
      </c>
      <c r="BW119" s="1000"/>
      <c r="BX119" s="1000"/>
      <c r="BY119" s="1000"/>
      <c r="BZ119" s="1000"/>
      <c r="CA119" s="1000">
        <v>30867801</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130</v>
      </c>
      <c r="DH119" s="986"/>
      <c r="DI119" s="986"/>
      <c r="DJ119" s="986"/>
      <c r="DK119" s="987"/>
      <c r="DL119" s="985" t="s">
        <v>391</v>
      </c>
      <c r="DM119" s="986"/>
      <c r="DN119" s="986"/>
      <c r="DO119" s="986"/>
      <c r="DP119" s="987"/>
      <c r="DQ119" s="985" t="s">
        <v>130</v>
      </c>
      <c r="DR119" s="986"/>
      <c r="DS119" s="986"/>
      <c r="DT119" s="986"/>
      <c r="DU119" s="987"/>
      <c r="DV119" s="988" t="s">
        <v>438</v>
      </c>
      <c r="DW119" s="989"/>
      <c r="DX119" s="989"/>
      <c r="DY119" s="989"/>
      <c r="DZ119" s="990"/>
    </row>
    <row r="120" spans="1:130" s="230" customFormat="1" ht="26.25" customHeight="1" x14ac:dyDescent="0.15">
      <c r="A120" s="1057"/>
      <c r="B120" s="949"/>
      <c r="C120" s="922" t="s">
        <v>444</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130</v>
      </c>
      <c r="AB120" s="959"/>
      <c r="AC120" s="959"/>
      <c r="AD120" s="959"/>
      <c r="AE120" s="960"/>
      <c r="AF120" s="961" t="s">
        <v>440</v>
      </c>
      <c r="AG120" s="959"/>
      <c r="AH120" s="959"/>
      <c r="AI120" s="959"/>
      <c r="AJ120" s="960"/>
      <c r="AK120" s="961" t="s">
        <v>391</v>
      </c>
      <c r="AL120" s="959"/>
      <c r="AM120" s="959"/>
      <c r="AN120" s="959"/>
      <c r="AO120" s="960"/>
      <c r="AP120" s="962" t="s">
        <v>438</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7205000</v>
      </c>
      <c r="BR120" s="931"/>
      <c r="BS120" s="931"/>
      <c r="BT120" s="931"/>
      <c r="BU120" s="931"/>
      <c r="BV120" s="931">
        <v>8188779</v>
      </c>
      <c r="BW120" s="931"/>
      <c r="BX120" s="931"/>
      <c r="BY120" s="931"/>
      <c r="BZ120" s="931"/>
      <c r="CA120" s="931">
        <v>8526941</v>
      </c>
      <c r="CB120" s="931"/>
      <c r="CC120" s="931"/>
      <c r="CD120" s="931"/>
      <c r="CE120" s="931"/>
      <c r="CF120" s="944">
        <v>52</v>
      </c>
      <c r="CG120" s="945"/>
      <c r="CH120" s="945"/>
      <c r="CI120" s="945"/>
      <c r="CJ120" s="945"/>
      <c r="CK120" s="1006" t="s">
        <v>473</v>
      </c>
      <c r="CL120" s="1007"/>
      <c r="CM120" s="1007"/>
      <c r="CN120" s="1007"/>
      <c r="CO120" s="1008"/>
      <c r="CP120" s="1014" t="s">
        <v>474</v>
      </c>
      <c r="CQ120" s="1015"/>
      <c r="CR120" s="1015"/>
      <c r="CS120" s="1015"/>
      <c r="CT120" s="1015"/>
      <c r="CU120" s="1015"/>
      <c r="CV120" s="1015"/>
      <c r="CW120" s="1015"/>
      <c r="CX120" s="1015"/>
      <c r="CY120" s="1015"/>
      <c r="CZ120" s="1015"/>
      <c r="DA120" s="1015"/>
      <c r="DB120" s="1015"/>
      <c r="DC120" s="1015"/>
      <c r="DD120" s="1015"/>
      <c r="DE120" s="1015"/>
      <c r="DF120" s="1016"/>
      <c r="DG120" s="930">
        <v>2369760</v>
      </c>
      <c r="DH120" s="931"/>
      <c r="DI120" s="931"/>
      <c r="DJ120" s="931"/>
      <c r="DK120" s="931"/>
      <c r="DL120" s="931">
        <v>2441287</v>
      </c>
      <c r="DM120" s="931"/>
      <c r="DN120" s="931"/>
      <c r="DO120" s="931"/>
      <c r="DP120" s="931"/>
      <c r="DQ120" s="931">
        <v>2489910</v>
      </c>
      <c r="DR120" s="931"/>
      <c r="DS120" s="931"/>
      <c r="DT120" s="931"/>
      <c r="DU120" s="931"/>
      <c r="DV120" s="932">
        <v>15.2</v>
      </c>
      <c r="DW120" s="932"/>
      <c r="DX120" s="932"/>
      <c r="DY120" s="932"/>
      <c r="DZ120" s="933"/>
    </row>
    <row r="121" spans="1:130" s="230" customFormat="1" ht="26.25" customHeight="1" x14ac:dyDescent="0.15">
      <c r="A121" s="1057"/>
      <c r="B121" s="949"/>
      <c r="C121" s="974" t="s">
        <v>475</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v>42529</v>
      </c>
      <c r="AB121" s="959"/>
      <c r="AC121" s="959"/>
      <c r="AD121" s="959"/>
      <c r="AE121" s="960"/>
      <c r="AF121" s="961">
        <v>42529</v>
      </c>
      <c r="AG121" s="959"/>
      <c r="AH121" s="959"/>
      <c r="AI121" s="959"/>
      <c r="AJ121" s="960"/>
      <c r="AK121" s="961">
        <v>42529</v>
      </c>
      <c r="AL121" s="959"/>
      <c r="AM121" s="959"/>
      <c r="AN121" s="959"/>
      <c r="AO121" s="960"/>
      <c r="AP121" s="962">
        <v>0.3</v>
      </c>
      <c r="AQ121" s="963"/>
      <c r="AR121" s="963"/>
      <c r="AS121" s="963"/>
      <c r="AT121" s="964"/>
      <c r="AU121" s="994"/>
      <c r="AV121" s="995"/>
      <c r="AW121" s="995"/>
      <c r="AX121" s="995"/>
      <c r="AY121" s="996"/>
      <c r="AZ121" s="922" t="s">
        <v>476</v>
      </c>
      <c r="BA121" s="923"/>
      <c r="BB121" s="923"/>
      <c r="BC121" s="923"/>
      <c r="BD121" s="923"/>
      <c r="BE121" s="923"/>
      <c r="BF121" s="923"/>
      <c r="BG121" s="923"/>
      <c r="BH121" s="923"/>
      <c r="BI121" s="923"/>
      <c r="BJ121" s="923"/>
      <c r="BK121" s="923"/>
      <c r="BL121" s="923"/>
      <c r="BM121" s="923"/>
      <c r="BN121" s="923"/>
      <c r="BO121" s="923"/>
      <c r="BP121" s="924"/>
      <c r="BQ121" s="925">
        <v>2233328</v>
      </c>
      <c r="BR121" s="926"/>
      <c r="BS121" s="926"/>
      <c r="BT121" s="926"/>
      <c r="BU121" s="926"/>
      <c r="BV121" s="926">
        <v>2115797</v>
      </c>
      <c r="BW121" s="926"/>
      <c r="BX121" s="926"/>
      <c r="BY121" s="926"/>
      <c r="BZ121" s="926"/>
      <c r="CA121" s="926">
        <v>2076386</v>
      </c>
      <c r="CB121" s="926"/>
      <c r="CC121" s="926"/>
      <c r="CD121" s="926"/>
      <c r="CE121" s="926"/>
      <c r="CF121" s="920">
        <v>12.7</v>
      </c>
      <c r="CG121" s="921"/>
      <c r="CH121" s="921"/>
      <c r="CI121" s="921"/>
      <c r="CJ121" s="921"/>
      <c r="CK121" s="1009"/>
      <c r="CL121" s="1010"/>
      <c r="CM121" s="1010"/>
      <c r="CN121" s="1010"/>
      <c r="CO121" s="1011"/>
      <c r="CP121" s="1019" t="s">
        <v>477</v>
      </c>
      <c r="CQ121" s="1020"/>
      <c r="CR121" s="1020"/>
      <c r="CS121" s="1020"/>
      <c r="CT121" s="1020"/>
      <c r="CU121" s="1020"/>
      <c r="CV121" s="1020"/>
      <c r="CW121" s="1020"/>
      <c r="CX121" s="1020"/>
      <c r="CY121" s="1020"/>
      <c r="CZ121" s="1020"/>
      <c r="DA121" s="1020"/>
      <c r="DB121" s="1020"/>
      <c r="DC121" s="1020"/>
      <c r="DD121" s="1020"/>
      <c r="DE121" s="1020"/>
      <c r="DF121" s="1021"/>
      <c r="DG121" s="925">
        <v>9208</v>
      </c>
      <c r="DH121" s="926"/>
      <c r="DI121" s="926"/>
      <c r="DJ121" s="926"/>
      <c r="DK121" s="926"/>
      <c r="DL121" s="926">
        <v>10265</v>
      </c>
      <c r="DM121" s="926"/>
      <c r="DN121" s="926"/>
      <c r="DO121" s="926"/>
      <c r="DP121" s="926"/>
      <c r="DQ121" s="926">
        <v>9718</v>
      </c>
      <c r="DR121" s="926"/>
      <c r="DS121" s="926"/>
      <c r="DT121" s="926"/>
      <c r="DU121" s="926"/>
      <c r="DV121" s="927">
        <v>0.1</v>
      </c>
      <c r="DW121" s="927"/>
      <c r="DX121" s="927"/>
      <c r="DY121" s="927"/>
      <c r="DZ121" s="928"/>
    </row>
    <row r="122" spans="1:130" s="230" customFormat="1" ht="26.25" customHeight="1" x14ac:dyDescent="0.15">
      <c r="A122" s="1057"/>
      <c r="B122" s="949"/>
      <c r="C122" s="922" t="s">
        <v>454</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440</v>
      </c>
      <c r="AB122" s="959"/>
      <c r="AC122" s="959"/>
      <c r="AD122" s="959"/>
      <c r="AE122" s="960"/>
      <c r="AF122" s="961" t="s">
        <v>463</v>
      </c>
      <c r="AG122" s="959"/>
      <c r="AH122" s="959"/>
      <c r="AI122" s="959"/>
      <c r="AJ122" s="960"/>
      <c r="AK122" s="961" t="s">
        <v>130</v>
      </c>
      <c r="AL122" s="959"/>
      <c r="AM122" s="959"/>
      <c r="AN122" s="959"/>
      <c r="AO122" s="960"/>
      <c r="AP122" s="962" t="s">
        <v>438</v>
      </c>
      <c r="AQ122" s="963"/>
      <c r="AR122" s="963"/>
      <c r="AS122" s="963"/>
      <c r="AT122" s="964"/>
      <c r="AU122" s="994"/>
      <c r="AV122" s="995"/>
      <c r="AW122" s="995"/>
      <c r="AX122" s="995"/>
      <c r="AY122" s="996"/>
      <c r="AZ122" s="973" t="s">
        <v>478</v>
      </c>
      <c r="BA122" s="965"/>
      <c r="BB122" s="965"/>
      <c r="BC122" s="965"/>
      <c r="BD122" s="965"/>
      <c r="BE122" s="965"/>
      <c r="BF122" s="965"/>
      <c r="BG122" s="965"/>
      <c r="BH122" s="965"/>
      <c r="BI122" s="965"/>
      <c r="BJ122" s="965"/>
      <c r="BK122" s="965"/>
      <c r="BL122" s="965"/>
      <c r="BM122" s="965"/>
      <c r="BN122" s="965"/>
      <c r="BO122" s="965"/>
      <c r="BP122" s="966"/>
      <c r="BQ122" s="999">
        <v>18043439</v>
      </c>
      <c r="BR122" s="1000"/>
      <c r="BS122" s="1000"/>
      <c r="BT122" s="1000"/>
      <c r="BU122" s="1000"/>
      <c r="BV122" s="1000">
        <v>17631297</v>
      </c>
      <c r="BW122" s="1000"/>
      <c r="BX122" s="1000"/>
      <c r="BY122" s="1000"/>
      <c r="BZ122" s="1000"/>
      <c r="CA122" s="1000">
        <v>17345615</v>
      </c>
      <c r="CB122" s="1000"/>
      <c r="CC122" s="1000"/>
      <c r="CD122" s="1000"/>
      <c r="CE122" s="1000"/>
      <c r="CF122" s="1017">
        <v>105.8</v>
      </c>
      <c r="CG122" s="1018"/>
      <c r="CH122" s="1018"/>
      <c r="CI122" s="1018"/>
      <c r="CJ122" s="1018"/>
      <c r="CK122" s="1009"/>
      <c r="CL122" s="1010"/>
      <c r="CM122" s="1010"/>
      <c r="CN122" s="1010"/>
      <c r="CO122" s="1011"/>
      <c r="CP122" s="1019" t="s">
        <v>479</v>
      </c>
      <c r="CQ122" s="1020"/>
      <c r="CR122" s="1020"/>
      <c r="CS122" s="1020"/>
      <c r="CT122" s="1020"/>
      <c r="CU122" s="1020"/>
      <c r="CV122" s="1020"/>
      <c r="CW122" s="1020"/>
      <c r="CX122" s="1020"/>
      <c r="CY122" s="1020"/>
      <c r="CZ122" s="1020"/>
      <c r="DA122" s="1020"/>
      <c r="DB122" s="1020"/>
      <c r="DC122" s="1020"/>
      <c r="DD122" s="1020"/>
      <c r="DE122" s="1020"/>
      <c r="DF122" s="1021"/>
      <c r="DG122" s="925" t="s">
        <v>438</v>
      </c>
      <c r="DH122" s="926"/>
      <c r="DI122" s="926"/>
      <c r="DJ122" s="926"/>
      <c r="DK122" s="926"/>
      <c r="DL122" s="926" t="s">
        <v>391</v>
      </c>
      <c r="DM122" s="926"/>
      <c r="DN122" s="926"/>
      <c r="DO122" s="926"/>
      <c r="DP122" s="926"/>
      <c r="DQ122" s="926" t="s">
        <v>130</v>
      </c>
      <c r="DR122" s="926"/>
      <c r="DS122" s="926"/>
      <c r="DT122" s="926"/>
      <c r="DU122" s="926"/>
      <c r="DV122" s="927" t="s">
        <v>391</v>
      </c>
      <c r="DW122" s="927"/>
      <c r="DX122" s="927"/>
      <c r="DY122" s="927"/>
      <c r="DZ122" s="928"/>
    </row>
    <row r="123" spans="1:130" s="230" customFormat="1" ht="26.25" customHeight="1" x14ac:dyDescent="0.15">
      <c r="A123" s="1057"/>
      <c r="B123" s="949"/>
      <c r="C123" s="922" t="s">
        <v>460</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463</v>
      </c>
      <c r="AB123" s="959"/>
      <c r="AC123" s="959"/>
      <c r="AD123" s="959"/>
      <c r="AE123" s="960"/>
      <c r="AF123" s="961" t="s">
        <v>440</v>
      </c>
      <c r="AG123" s="959"/>
      <c r="AH123" s="959"/>
      <c r="AI123" s="959"/>
      <c r="AJ123" s="960"/>
      <c r="AK123" s="961" t="s">
        <v>130</v>
      </c>
      <c r="AL123" s="959"/>
      <c r="AM123" s="959"/>
      <c r="AN123" s="959"/>
      <c r="AO123" s="960"/>
      <c r="AP123" s="962" t="s">
        <v>466</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480</v>
      </c>
      <c r="BP123" s="1005"/>
      <c r="BQ123" s="1063">
        <v>27481767</v>
      </c>
      <c r="BR123" s="1064"/>
      <c r="BS123" s="1064"/>
      <c r="BT123" s="1064"/>
      <c r="BU123" s="1064"/>
      <c r="BV123" s="1064">
        <v>27935873</v>
      </c>
      <c r="BW123" s="1064"/>
      <c r="BX123" s="1064"/>
      <c r="BY123" s="1064"/>
      <c r="BZ123" s="1064"/>
      <c r="CA123" s="1064">
        <v>27948942</v>
      </c>
      <c r="CB123" s="1064"/>
      <c r="CC123" s="1064"/>
      <c r="CD123" s="1064"/>
      <c r="CE123" s="1064"/>
      <c r="CF123" s="1001"/>
      <c r="CG123" s="1002"/>
      <c r="CH123" s="1002"/>
      <c r="CI123" s="1002"/>
      <c r="CJ123" s="1003"/>
      <c r="CK123" s="1009"/>
      <c r="CL123" s="1010"/>
      <c r="CM123" s="1010"/>
      <c r="CN123" s="1010"/>
      <c r="CO123" s="1011"/>
      <c r="CP123" s="1019" t="s">
        <v>481</v>
      </c>
      <c r="CQ123" s="1020"/>
      <c r="CR123" s="1020"/>
      <c r="CS123" s="1020"/>
      <c r="CT123" s="1020"/>
      <c r="CU123" s="1020"/>
      <c r="CV123" s="1020"/>
      <c r="CW123" s="1020"/>
      <c r="CX123" s="1020"/>
      <c r="CY123" s="1020"/>
      <c r="CZ123" s="1020"/>
      <c r="DA123" s="1020"/>
      <c r="DB123" s="1020"/>
      <c r="DC123" s="1020"/>
      <c r="DD123" s="1020"/>
      <c r="DE123" s="1020"/>
      <c r="DF123" s="1021"/>
      <c r="DG123" s="958" t="s">
        <v>440</v>
      </c>
      <c r="DH123" s="959"/>
      <c r="DI123" s="959"/>
      <c r="DJ123" s="959"/>
      <c r="DK123" s="960"/>
      <c r="DL123" s="961" t="s">
        <v>130</v>
      </c>
      <c r="DM123" s="959"/>
      <c r="DN123" s="959"/>
      <c r="DO123" s="959"/>
      <c r="DP123" s="960"/>
      <c r="DQ123" s="961" t="s">
        <v>391</v>
      </c>
      <c r="DR123" s="959"/>
      <c r="DS123" s="959"/>
      <c r="DT123" s="959"/>
      <c r="DU123" s="960"/>
      <c r="DV123" s="962" t="s">
        <v>130</v>
      </c>
      <c r="DW123" s="963"/>
      <c r="DX123" s="963"/>
      <c r="DY123" s="963"/>
      <c r="DZ123" s="964"/>
    </row>
    <row r="124" spans="1:130" s="230" customFormat="1" ht="26.25" customHeight="1" thickBot="1" x14ac:dyDescent="0.2">
      <c r="A124" s="1057"/>
      <c r="B124" s="949"/>
      <c r="C124" s="922" t="s">
        <v>464</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438</v>
      </c>
      <c r="AB124" s="959"/>
      <c r="AC124" s="959"/>
      <c r="AD124" s="959"/>
      <c r="AE124" s="960"/>
      <c r="AF124" s="961" t="s">
        <v>466</v>
      </c>
      <c r="AG124" s="959"/>
      <c r="AH124" s="959"/>
      <c r="AI124" s="959"/>
      <c r="AJ124" s="960"/>
      <c r="AK124" s="961" t="s">
        <v>438</v>
      </c>
      <c r="AL124" s="959"/>
      <c r="AM124" s="959"/>
      <c r="AN124" s="959"/>
      <c r="AO124" s="960"/>
      <c r="AP124" s="962" t="s">
        <v>438</v>
      </c>
      <c r="AQ124" s="963"/>
      <c r="AR124" s="963"/>
      <c r="AS124" s="963"/>
      <c r="AT124" s="964"/>
      <c r="AU124" s="1059" t="s">
        <v>482</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28.8</v>
      </c>
      <c r="BR124" s="1027"/>
      <c r="BS124" s="1027"/>
      <c r="BT124" s="1027"/>
      <c r="BU124" s="1027"/>
      <c r="BV124" s="1027">
        <v>21.7</v>
      </c>
      <c r="BW124" s="1027"/>
      <c r="BX124" s="1027"/>
      <c r="BY124" s="1027"/>
      <c r="BZ124" s="1027"/>
      <c r="CA124" s="1027">
        <v>17.8</v>
      </c>
      <c r="CB124" s="1027"/>
      <c r="CC124" s="1027"/>
      <c r="CD124" s="1027"/>
      <c r="CE124" s="1027"/>
      <c r="CF124" s="1028"/>
      <c r="CG124" s="1029"/>
      <c r="CH124" s="1029"/>
      <c r="CI124" s="1029"/>
      <c r="CJ124" s="1030"/>
      <c r="CK124" s="1012"/>
      <c r="CL124" s="1012"/>
      <c r="CM124" s="1012"/>
      <c r="CN124" s="1012"/>
      <c r="CO124" s="1013"/>
      <c r="CP124" s="1019" t="s">
        <v>483</v>
      </c>
      <c r="CQ124" s="1020"/>
      <c r="CR124" s="1020"/>
      <c r="CS124" s="1020"/>
      <c r="CT124" s="1020"/>
      <c r="CU124" s="1020"/>
      <c r="CV124" s="1020"/>
      <c r="CW124" s="1020"/>
      <c r="CX124" s="1020"/>
      <c r="CY124" s="1020"/>
      <c r="CZ124" s="1020"/>
      <c r="DA124" s="1020"/>
      <c r="DB124" s="1020"/>
      <c r="DC124" s="1020"/>
      <c r="DD124" s="1020"/>
      <c r="DE124" s="1020"/>
      <c r="DF124" s="1021"/>
      <c r="DG124" s="1004" t="s">
        <v>438</v>
      </c>
      <c r="DH124" s="986"/>
      <c r="DI124" s="986"/>
      <c r="DJ124" s="986"/>
      <c r="DK124" s="987"/>
      <c r="DL124" s="985" t="s">
        <v>391</v>
      </c>
      <c r="DM124" s="986"/>
      <c r="DN124" s="986"/>
      <c r="DO124" s="986"/>
      <c r="DP124" s="987"/>
      <c r="DQ124" s="985" t="s">
        <v>438</v>
      </c>
      <c r="DR124" s="986"/>
      <c r="DS124" s="986"/>
      <c r="DT124" s="986"/>
      <c r="DU124" s="987"/>
      <c r="DV124" s="988" t="s">
        <v>130</v>
      </c>
      <c r="DW124" s="989"/>
      <c r="DX124" s="989"/>
      <c r="DY124" s="989"/>
      <c r="DZ124" s="990"/>
    </row>
    <row r="125" spans="1:130" s="230" customFormat="1" ht="26.25" customHeight="1" x14ac:dyDescent="0.15">
      <c r="A125" s="1057"/>
      <c r="B125" s="949"/>
      <c r="C125" s="922" t="s">
        <v>467</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130</v>
      </c>
      <c r="AB125" s="959"/>
      <c r="AC125" s="959"/>
      <c r="AD125" s="959"/>
      <c r="AE125" s="960"/>
      <c r="AF125" s="961" t="s">
        <v>438</v>
      </c>
      <c r="AG125" s="959"/>
      <c r="AH125" s="959"/>
      <c r="AI125" s="959"/>
      <c r="AJ125" s="960"/>
      <c r="AK125" s="961" t="s">
        <v>130</v>
      </c>
      <c r="AL125" s="959"/>
      <c r="AM125" s="959"/>
      <c r="AN125" s="959"/>
      <c r="AO125" s="960"/>
      <c r="AP125" s="962" t="s">
        <v>130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484</v>
      </c>
      <c r="CL125" s="1007"/>
      <c r="CM125" s="1007"/>
      <c r="CN125" s="1007"/>
      <c r="CO125" s="1008"/>
      <c r="CP125" s="929" t="s">
        <v>485</v>
      </c>
      <c r="CQ125" s="897"/>
      <c r="CR125" s="897"/>
      <c r="CS125" s="897"/>
      <c r="CT125" s="897"/>
      <c r="CU125" s="897"/>
      <c r="CV125" s="897"/>
      <c r="CW125" s="897"/>
      <c r="CX125" s="897"/>
      <c r="CY125" s="897"/>
      <c r="CZ125" s="897"/>
      <c r="DA125" s="897"/>
      <c r="DB125" s="897"/>
      <c r="DC125" s="897"/>
      <c r="DD125" s="897"/>
      <c r="DE125" s="897"/>
      <c r="DF125" s="898"/>
      <c r="DG125" s="930" t="s">
        <v>130</v>
      </c>
      <c r="DH125" s="931"/>
      <c r="DI125" s="931"/>
      <c r="DJ125" s="931"/>
      <c r="DK125" s="931"/>
      <c r="DL125" s="931" t="s">
        <v>130</v>
      </c>
      <c r="DM125" s="931"/>
      <c r="DN125" s="931"/>
      <c r="DO125" s="931"/>
      <c r="DP125" s="931"/>
      <c r="DQ125" s="931" t="s">
        <v>130</v>
      </c>
      <c r="DR125" s="931"/>
      <c r="DS125" s="931"/>
      <c r="DT125" s="931"/>
      <c r="DU125" s="931"/>
      <c r="DV125" s="932" t="s">
        <v>130</v>
      </c>
      <c r="DW125" s="932"/>
      <c r="DX125" s="932"/>
      <c r="DY125" s="932"/>
      <c r="DZ125" s="933"/>
    </row>
    <row r="126" spans="1:130" s="230" customFormat="1" ht="26.25" customHeight="1" thickBot="1" x14ac:dyDescent="0.2">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130</v>
      </c>
      <c r="AB126" s="959"/>
      <c r="AC126" s="959"/>
      <c r="AD126" s="959"/>
      <c r="AE126" s="960"/>
      <c r="AF126" s="961" t="s">
        <v>466</v>
      </c>
      <c r="AG126" s="959"/>
      <c r="AH126" s="959"/>
      <c r="AI126" s="959"/>
      <c r="AJ126" s="960"/>
      <c r="AK126" s="961" t="s">
        <v>440</v>
      </c>
      <c r="AL126" s="959"/>
      <c r="AM126" s="959"/>
      <c r="AN126" s="959"/>
      <c r="AO126" s="960"/>
      <c r="AP126" s="962" t="s">
        <v>463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486</v>
      </c>
      <c r="CQ126" s="923"/>
      <c r="CR126" s="923"/>
      <c r="CS126" s="923"/>
      <c r="CT126" s="923"/>
      <c r="CU126" s="923"/>
      <c r="CV126" s="923"/>
      <c r="CW126" s="923"/>
      <c r="CX126" s="923"/>
      <c r="CY126" s="923"/>
      <c r="CZ126" s="923"/>
      <c r="DA126" s="923"/>
      <c r="DB126" s="923"/>
      <c r="DC126" s="923"/>
      <c r="DD126" s="923"/>
      <c r="DE126" s="923"/>
      <c r="DF126" s="924"/>
      <c r="DG126" s="925" t="s">
        <v>438</v>
      </c>
      <c r="DH126" s="926"/>
      <c r="DI126" s="926"/>
      <c r="DJ126" s="926"/>
      <c r="DK126" s="926"/>
      <c r="DL126" s="926" t="s">
        <v>438</v>
      </c>
      <c r="DM126" s="926"/>
      <c r="DN126" s="926"/>
      <c r="DO126" s="926"/>
      <c r="DP126" s="926"/>
      <c r="DQ126" s="926" t="s">
        <v>466</v>
      </c>
      <c r="DR126" s="926"/>
      <c r="DS126" s="926"/>
      <c r="DT126" s="926"/>
      <c r="DU126" s="926"/>
      <c r="DV126" s="927" t="s">
        <v>438</v>
      </c>
      <c r="DW126" s="927"/>
      <c r="DX126" s="927"/>
      <c r="DY126" s="927"/>
      <c r="DZ126" s="928"/>
    </row>
    <row r="127" spans="1:130" s="230" customFormat="1" ht="26.25" customHeight="1" x14ac:dyDescent="0.15">
      <c r="A127" s="1058"/>
      <c r="B127" s="951"/>
      <c r="C127" s="973" t="s">
        <v>487</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463</v>
      </c>
      <c r="AB127" s="959"/>
      <c r="AC127" s="959"/>
      <c r="AD127" s="959"/>
      <c r="AE127" s="960"/>
      <c r="AF127" s="961" t="s">
        <v>130</v>
      </c>
      <c r="AG127" s="959"/>
      <c r="AH127" s="959"/>
      <c r="AI127" s="959"/>
      <c r="AJ127" s="960"/>
      <c r="AK127" s="961" t="s">
        <v>391</v>
      </c>
      <c r="AL127" s="959"/>
      <c r="AM127" s="959"/>
      <c r="AN127" s="959"/>
      <c r="AO127" s="960"/>
      <c r="AP127" s="962" t="s">
        <v>466</v>
      </c>
      <c r="AQ127" s="963"/>
      <c r="AR127" s="963"/>
      <c r="AS127" s="963"/>
      <c r="AT127" s="964"/>
      <c r="AU127" s="232"/>
      <c r="AV127" s="232"/>
      <c r="AW127" s="232"/>
      <c r="AX127" s="1031" t="s">
        <v>488</v>
      </c>
      <c r="AY127" s="1032"/>
      <c r="AZ127" s="1032"/>
      <c r="BA127" s="1032"/>
      <c r="BB127" s="1032"/>
      <c r="BC127" s="1032"/>
      <c r="BD127" s="1032"/>
      <c r="BE127" s="1033"/>
      <c r="BF127" s="1034" t="s">
        <v>489</v>
      </c>
      <c r="BG127" s="1032"/>
      <c r="BH127" s="1032"/>
      <c r="BI127" s="1032"/>
      <c r="BJ127" s="1032"/>
      <c r="BK127" s="1032"/>
      <c r="BL127" s="1033"/>
      <c r="BM127" s="1034" t="s">
        <v>490</v>
      </c>
      <c r="BN127" s="1032"/>
      <c r="BO127" s="1032"/>
      <c r="BP127" s="1032"/>
      <c r="BQ127" s="1032"/>
      <c r="BR127" s="1032"/>
      <c r="BS127" s="1033"/>
      <c r="BT127" s="1034" t="s">
        <v>491</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492</v>
      </c>
      <c r="CQ127" s="923"/>
      <c r="CR127" s="923"/>
      <c r="CS127" s="923"/>
      <c r="CT127" s="923"/>
      <c r="CU127" s="923"/>
      <c r="CV127" s="923"/>
      <c r="CW127" s="923"/>
      <c r="CX127" s="923"/>
      <c r="CY127" s="923"/>
      <c r="CZ127" s="923"/>
      <c r="DA127" s="923"/>
      <c r="DB127" s="923"/>
      <c r="DC127" s="923"/>
      <c r="DD127" s="923"/>
      <c r="DE127" s="923"/>
      <c r="DF127" s="924"/>
      <c r="DG127" s="925" t="s">
        <v>130</v>
      </c>
      <c r="DH127" s="926"/>
      <c r="DI127" s="926"/>
      <c r="DJ127" s="926"/>
      <c r="DK127" s="926"/>
      <c r="DL127" s="926" t="s">
        <v>391</v>
      </c>
      <c r="DM127" s="926"/>
      <c r="DN127" s="926"/>
      <c r="DO127" s="926"/>
      <c r="DP127" s="926"/>
      <c r="DQ127" s="926" t="s">
        <v>130</v>
      </c>
      <c r="DR127" s="926"/>
      <c r="DS127" s="926"/>
      <c r="DT127" s="926"/>
      <c r="DU127" s="926"/>
      <c r="DV127" s="927" t="s">
        <v>466</v>
      </c>
      <c r="DW127" s="927"/>
      <c r="DX127" s="927"/>
      <c r="DY127" s="927"/>
      <c r="DZ127" s="928"/>
    </row>
    <row r="128" spans="1:130" s="230" customFormat="1" ht="26.25" customHeight="1" thickBot="1" x14ac:dyDescent="0.2">
      <c r="A128" s="1041" t="s">
        <v>493</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494</v>
      </c>
      <c r="X128" s="1043"/>
      <c r="Y128" s="1043"/>
      <c r="Z128" s="1044"/>
      <c r="AA128" s="1045">
        <v>181304</v>
      </c>
      <c r="AB128" s="1046"/>
      <c r="AC128" s="1046"/>
      <c r="AD128" s="1046"/>
      <c r="AE128" s="1047"/>
      <c r="AF128" s="1048">
        <v>179641</v>
      </c>
      <c r="AG128" s="1046"/>
      <c r="AH128" s="1046"/>
      <c r="AI128" s="1046"/>
      <c r="AJ128" s="1047"/>
      <c r="AK128" s="1048">
        <v>180869</v>
      </c>
      <c r="AL128" s="1046"/>
      <c r="AM128" s="1046"/>
      <c r="AN128" s="1046"/>
      <c r="AO128" s="1047"/>
      <c r="AP128" s="1049"/>
      <c r="AQ128" s="1050"/>
      <c r="AR128" s="1050"/>
      <c r="AS128" s="1050"/>
      <c r="AT128" s="1051"/>
      <c r="AU128" s="232"/>
      <c r="AV128" s="232"/>
      <c r="AW128" s="232"/>
      <c r="AX128" s="896" t="s">
        <v>495</v>
      </c>
      <c r="AY128" s="897"/>
      <c r="AZ128" s="897"/>
      <c r="BA128" s="897"/>
      <c r="BB128" s="897"/>
      <c r="BC128" s="897"/>
      <c r="BD128" s="897"/>
      <c r="BE128" s="898"/>
      <c r="BF128" s="1052" t="s">
        <v>130</v>
      </c>
      <c r="BG128" s="1053"/>
      <c r="BH128" s="1053"/>
      <c r="BI128" s="1053"/>
      <c r="BJ128" s="1053"/>
      <c r="BK128" s="1053"/>
      <c r="BL128" s="1054"/>
      <c r="BM128" s="1052">
        <v>12.6</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496</v>
      </c>
      <c r="CQ128" s="726"/>
      <c r="CR128" s="726"/>
      <c r="CS128" s="726"/>
      <c r="CT128" s="726"/>
      <c r="CU128" s="726"/>
      <c r="CV128" s="726"/>
      <c r="CW128" s="726"/>
      <c r="CX128" s="726"/>
      <c r="CY128" s="726"/>
      <c r="CZ128" s="726"/>
      <c r="DA128" s="726"/>
      <c r="DB128" s="726"/>
      <c r="DC128" s="726"/>
      <c r="DD128" s="726"/>
      <c r="DE128" s="726"/>
      <c r="DF128" s="1036"/>
      <c r="DG128" s="1037" t="s">
        <v>466</v>
      </c>
      <c r="DH128" s="1038"/>
      <c r="DI128" s="1038"/>
      <c r="DJ128" s="1038"/>
      <c r="DK128" s="1038"/>
      <c r="DL128" s="1038" t="s">
        <v>391</v>
      </c>
      <c r="DM128" s="1038"/>
      <c r="DN128" s="1038"/>
      <c r="DO128" s="1038"/>
      <c r="DP128" s="1038"/>
      <c r="DQ128" s="1038" t="s">
        <v>438</v>
      </c>
      <c r="DR128" s="1038"/>
      <c r="DS128" s="1038"/>
      <c r="DT128" s="1038"/>
      <c r="DU128" s="1038"/>
      <c r="DV128" s="1039" t="s">
        <v>391</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497</v>
      </c>
      <c r="X129" s="1071"/>
      <c r="Y129" s="1071"/>
      <c r="Z129" s="1072"/>
      <c r="AA129" s="958">
        <v>17246200</v>
      </c>
      <c r="AB129" s="959"/>
      <c r="AC129" s="959"/>
      <c r="AD129" s="959"/>
      <c r="AE129" s="960"/>
      <c r="AF129" s="961">
        <v>18208695</v>
      </c>
      <c r="AG129" s="959"/>
      <c r="AH129" s="959"/>
      <c r="AI129" s="959"/>
      <c r="AJ129" s="960"/>
      <c r="AK129" s="961">
        <v>17844757</v>
      </c>
      <c r="AL129" s="959"/>
      <c r="AM129" s="959"/>
      <c r="AN129" s="959"/>
      <c r="AO129" s="960"/>
      <c r="AP129" s="1073"/>
      <c r="AQ129" s="1074"/>
      <c r="AR129" s="1074"/>
      <c r="AS129" s="1074"/>
      <c r="AT129" s="1075"/>
      <c r="AU129" s="233"/>
      <c r="AV129" s="233"/>
      <c r="AW129" s="233"/>
      <c r="AX129" s="1065" t="s">
        <v>498</v>
      </c>
      <c r="AY129" s="923"/>
      <c r="AZ129" s="923"/>
      <c r="BA129" s="923"/>
      <c r="BB129" s="923"/>
      <c r="BC129" s="923"/>
      <c r="BD129" s="923"/>
      <c r="BE129" s="924"/>
      <c r="BF129" s="1066" t="s">
        <v>130</v>
      </c>
      <c r="BG129" s="1067"/>
      <c r="BH129" s="1067"/>
      <c r="BI129" s="1067"/>
      <c r="BJ129" s="1067"/>
      <c r="BK129" s="1067"/>
      <c r="BL129" s="1068"/>
      <c r="BM129" s="1066">
        <v>17.600000000000001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499</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500</v>
      </c>
      <c r="X130" s="1071"/>
      <c r="Y130" s="1071"/>
      <c r="Z130" s="1072"/>
      <c r="AA130" s="958">
        <v>1523710</v>
      </c>
      <c r="AB130" s="959"/>
      <c r="AC130" s="959"/>
      <c r="AD130" s="959"/>
      <c r="AE130" s="960"/>
      <c r="AF130" s="961">
        <v>1494002</v>
      </c>
      <c r="AG130" s="959"/>
      <c r="AH130" s="959"/>
      <c r="AI130" s="959"/>
      <c r="AJ130" s="960"/>
      <c r="AK130" s="961">
        <v>1456915</v>
      </c>
      <c r="AL130" s="959"/>
      <c r="AM130" s="959"/>
      <c r="AN130" s="959"/>
      <c r="AO130" s="960"/>
      <c r="AP130" s="1073"/>
      <c r="AQ130" s="1074"/>
      <c r="AR130" s="1074"/>
      <c r="AS130" s="1074"/>
      <c r="AT130" s="1075"/>
      <c r="AU130" s="233"/>
      <c r="AV130" s="233"/>
      <c r="AW130" s="233"/>
      <c r="AX130" s="1065" t="s">
        <v>501</v>
      </c>
      <c r="AY130" s="923"/>
      <c r="AZ130" s="923"/>
      <c r="BA130" s="923"/>
      <c r="BB130" s="923"/>
      <c r="BC130" s="923"/>
      <c r="BD130" s="923"/>
      <c r="BE130" s="924"/>
      <c r="BF130" s="1101">
        <v>6.1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502</v>
      </c>
      <c r="X131" s="1108"/>
      <c r="Y131" s="1108"/>
      <c r="Z131" s="1109"/>
      <c r="AA131" s="1004">
        <v>15722490</v>
      </c>
      <c r="AB131" s="986"/>
      <c r="AC131" s="986"/>
      <c r="AD131" s="986"/>
      <c r="AE131" s="987"/>
      <c r="AF131" s="985">
        <v>16714693</v>
      </c>
      <c r="AG131" s="986"/>
      <c r="AH131" s="986"/>
      <c r="AI131" s="986"/>
      <c r="AJ131" s="987"/>
      <c r="AK131" s="985">
        <v>16387842</v>
      </c>
      <c r="AL131" s="986"/>
      <c r="AM131" s="986"/>
      <c r="AN131" s="986"/>
      <c r="AO131" s="987"/>
      <c r="AP131" s="1110"/>
      <c r="AQ131" s="1111"/>
      <c r="AR131" s="1111"/>
      <c r="AS131" s="1111"/>
      <c r="AT131" s="1112"/>
      <c r="AU131" s="233"/>
      <c r="AV131" s="233"/>
      <c r="AW131" s="233"/>
      <c r="AX131" s="1083" t="s">
        <v>503</v>
      </c>
      <c r="AY131" s="726"/>
      <c r="AZ131" s="726"/>
      <c r="BA131" s="726"/>
      <c r="BB131" s="726"/>
      <c r="BC131" s="726"/>
      <c r="BD131" s="726"/>
      <c r="BE131" s="1036"/>
      <c r="BF131" s="1084">
        <v>17.8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504</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505</v>
      </c>
      <c r="W132" s="1094"/>
      <c r="X132" s="1094"/>
      <c r="Y132" s="1094"/>
      <c r="Z132" s="1095"/>
      <c r="AA132" s="1096">
        <v>5.9175804850000002</v>
      </c>
      <c r="AB132" s="1097"/>
      <c r="AC132" s="1097"/>
      <c r="AD132" s="1097"/>
      <c r="AE132" s="1098"/>
      <c r="AF132" s="1099">
        <v>5.921059992</v>
      </c>
      <c r="AG132" s="1097"/>
      <c r="AH132" s="1097"/>
      <c r="AI132" s="1097"/>
      <c r="AJ132" s="1098"/>
      <c r="AK132" s="1099">
        <v>6.4654028270000001</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506</v>
      </c>
      <c r="W133" s="1077"/>
      <c r="X133" s="1077"/>
      <c r="Y133" s="1077"/>
      <c r="Z133" s="1078"/>
      <c r="AA133" s="1079">
        <v>5.7</v>
      </c>
      <c r="AB133" s="1080"/>
      <c r="AC133" s="1080"/>
      <c r="AD133" s="1080"/>
      <c r="AE133" s="1081"/>
      <c r="AF133" s="1079">
        <v>5.7</v>
      </c>
      <c r="AG133" s="1080"/>
      <c r="AH133" s="1080"/>
      <c r="AI133" s="1080"/>
      <c r="AJ133" s="1081"/>
      <c r="AK133" s="1079">
        <v>6.1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w8/mEiK9/hTRgt6VV9+x+5r4q+//bIE8m4qpDHJAsM4jQRocRXmIw6JQne5WBcT9qgoDnEVrkkqOIzCgEfG/Vw==" saltValue="r8tI9aexM5DB0njrB/Xi5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zoomScale="85" zoomScaleNormal="85" zoomScaleSheetLayoutView="85" workbookViewId="0">
      <selection activeCell="B4" sqref="B4"/>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507</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uLdrLiQ0GdcCfvSGsKwpda2U4awaySAxUabLLTYPdcDv2gidEyxT6fnumnoxuosC4ZCSWl3sEtX2hO1a07ZZPg==" saltValue="wP9Erh4/uLKDtl0J4U+S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D1" zoomScale="55" zoomScaleNormal="5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rZsDGRGBBoZKXOHACxkdit4klZLUapjzY0lq2zbR7+3q7dYuKx9Wc1rCG9qyi2rxWTMM/lkMlJglIsjszZXSQ==" saltValue="yAPu6JzC6w499bQKFHmmO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509</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510</v>
      </c>
      <c r="AP7" s="272"/>
      <c r="AQ7" s="273" t="s">
        <v>511</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512</v>
      </c>
      <c r="AQ8" s="279" t="s">
        <v>513</v>
      </c>
      <c r="AR8" s="280" t="s">
        <v>514</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515</v>
      </c>
      <c r="AL9" s="1117"/>
      <c r="AM9" s="1117"/>
      <c r="AN9" s="1118"/>
      <c r="AO9" s="281">
        <v>5726591</v>
      </c>
      <c r="AP9" s="281">
        <v>89074</v>
      </c>
      <c r="AQ9" s="282">
        <v>65316</v>
      </c>
      <c r="AR9" s="283">
        <v>36.4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516</v>
      </c>
      <c r="AL10" s="1117"/>
      <c r="AM10" s="1117"/>
      <c r="AN10" s="1118"/>
      <c r="AO10" s="284">
        <v>94809</v>
      </c>
      <c r="AP10" s="284">
        <v>1475</v>
      </c>
      <c r="AQ10" s="285">
        <v>6075</v>
      </c>
      <c r="AR10" s="286">
        <v>-75.7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517</v>
      </c>
      <c r="AL11" s="1117"/>
      <c r="AM11" s="1117"/>
      <c r="AN11" s="1118"/>
      <c r="AO11" s="284">
        <v>57537</v>
      </c>
      <c r="AP11" s="284">
        <v>895</v>
      </c>
      <c r="AQ11" s="285">
        <v>1232</v>
      </c>
      <c r="AR11" s="286">
        <v>-27.4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518</v>
      </c>
      <c r="AL12" s="1117"/>
      <c r="AM12" s="1117"/>
      <c r="AN12" s="1118"/>
      <c r="AO12" s="284" t="s">
        <v>519</v>
      </c>
      <c r="AP12" s="284" t="s">
        <v>519</v>
      </c>
      <c r="AQ12" s="285">
        <v>18</v>
      </c>
      <c r="AR12" s="286" t="s">
        <v>519</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520</v>
      </c>
      <c r="AL13" s="1117"/>
      <c r="AM13" s="1117"/>
      <c r="AN13" s="1118"/>
      <c r="AO13" s="284">
        <v>252708</v>
      </c>
      <c r="AP13" s="284">
        <v>3931</v>
      </c>
      <c r="AQ13" s="285">
        <v>2791</v>
      </c>
      <c r="AR13" s="286">
        <v>40.799999999999997</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521</v>
      </c>
      <c r="AL14" s="1117"/>
      <c r="AM14" s="1117"/>
      <c r="AN14" s="1118"/>
      <c r="AO14" s="284">
        <v>139596</v>
      </c>
      <c r="AP14" s="284">
        <v>2171</v>
      </c>
      <c r="AQ14" s="285">
        <v>1364</v>
      </c>
      <c r="AR14" s="286">
        <v>59.2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522</v>
      </c>
      <c r="AL15" s="1120"/>
      <c r="AM15" s="1120"/>
      <c r="AN15" s="1121"/>
      <c r="AO15" s="284">
        <v>-415535</v>
      </c>
      <c r="AP15" s="284">
        <v>-6463</v>
      </c>
      <c r="AQ15" s="285">
        <v>-4006</v>
      </c>
      <c r="AR15" s="286">
        <v>61.3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5855706</v>
      </c>
      <c r="AP16" s="284">
        <v>91083</v>
      </c>
      <c r="AQ16" s="285">
        <v>72790</v>
      </c>
      <c r="AR16" s="286">
        <v>25.1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523</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524</v>
      </c>
      <c r="AP20" s="293" t="s">
        <v>525</v>
      </c>
      <c r="AQ20" s="294" t="s">
        <v>526</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527</v>
      </c>
      <c r="AL21" s="1123"/>
      <c r="AM21" s="1123"/>
      <c r="AN21" s="1124"/>
      <c r="AO21" s="297">
        <v>8.83</v>
      </c>
      <c r="AP21" s="298">
        <v>6.54</v>
      </c>
      <c r="AQ21" s="299">
        <v>2.29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528</v>
      </c>
      <c r="AL22" s="1123"/>
      <c r="AM22" s="1123"/>
      <c r="AN22" s="1124"/>
      <c r="AO22" s="302">
        <v>94.6</v>
      </c>
      <c r="AP22" s="303">
        <v>98.3</v>
      </c>
      <c r="AQ22" s="304">
        <v>-3.7</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529</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531</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510</v>
      </c>
      <c r="AP30" s="272"/>
      <c r="AQ30" s="273" t="s">
        <v>511</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512</v>
      </c>
      <c r="AQ31" s="279" t="s">
        <v>513</v>
      </c>
      <c r="AR31" s="280" t="s">
        <v>514</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532</v>
      </c>
      <c r="AL32" s="1131"/>
      <c r="AM32" s="1131"/>
      <c r="AN32" s="1132"/>
      <c r="AO32" s="312">
        <v>2441893</v>
      </c>
      <c r="AP32" s="312">
        <v>37982</v>
      </c>
      <c r="AQ32" s="313">
        <v>35011</v>
      </c>
      <c r="AR32" s="314">
        <v>8.5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533</v>
      </c>
      <c r="AL33" s="1131"/>
      <c r="AM33" s="1131"/>
      <c r="AN33" s="1132"/>
      <c r="AO33" s="312" t="s">
        <v>519</v>
      </c>
      <c r="AP33" s="312" t="s">
        <v>519</v>
      </c>
      <c r="AQ33" s="313" t="s">
        <v>519</v>
      </c>
      <c r="AR33" s="314" t="s">
        <v>519</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534</v>
      </c>
      <c r="AL34" s="1131"/>
      <c r="AM34" s="1131"/>
      <c r="AN34" s="1132"/>
      <c r="AO34" s="312" t="s">
        <v>519</v>
      </c>
      <c r="AP34" s="312" t="s">
        <v>519</v>
      </c>
      <c r="AQ34" s="313">
        <v>4</v>
      </c>
      <c r="AR34" s="314" t="s">
        <v>519</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535</v>
      </c>
      <c r="AL35" s="1131"/>
      <c r="AM35" s="1131"/>
      <c r="AN35" s="1132"/>
      <c r="AO35" s="312">
        <v>198066</v>
      </c>
      <c r="AP35" s="312">
        <v>3081</v>
      </c>
      <c r="AQ35" s="313">
        <v>8351</v>
      </c>
      <c r="AR35" s="314">
        <v>-63.1</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536</v>
      </c>
      <c r="AL36" s="1131"/>
      <c r="AM36" s="1131"/>
      <c r="AN36" s="1132"/>
      <c r="AO36" s="312">
        <v>14231</v>
      </c>
      <c r="AP36" s="312">
        <v>221</v>
      </c>
      <c r="AQ36" s="313">
        <v>1645</v>
      </c>
      <c r="AR36" s="314">
        <v>-86.6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537</v>
      </c>
      <c r="AL37" s="1131"/>
      <c r="AM37" s="1131"/>
      <c r="AN37" s="1132"/>
      <c r="AO37" s="312">
        <v>42529</v>
      </c>
      <c r="AP37" s="312">
        <v>662</v>
      </c>
      <c r="AQ37" s="313">
        <v>1050</v>
      </c>
      <c r="AR37" s="314">
        <v>-37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538</v>
      </c>
      <c r="AL38" s="1134"/>
      <c r="AM38" s="1134"/>
      <c r="AN38" s="1135"/>
      <c r="AO38" s="315">
        <v>605</v>
      </c>
      <c r="AP38" s="315">
        <v>9</v>
      </c>
      <c r="AQ38" s="316">
        <v>1</v>
      </c>
      <c r="AR38" s="304">
        <v>800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539</v>
      </c>
      <c r="AL39" s="1134"/>
      <c r="AM39" s="1134"/>
      <c r="AN39" s="1135"/>
      <c r="AO39" s="312">
        <v>-180869</v>
      </c>
      <c r="AP39" s="312">
        <v>-2813</v>
      </c>
      <c r="AQ39" s="313">
        <v>-5851</v>
      </c>
      <c r="AR39" s="314">
        <v>-51.9</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540</v>
      </c>
      <c r="AL40" s="1131"/>
      <c r="AM40" s="1131"/>
      <c r="AN40" s="1132"/>
      <c r="AO40" s="312">
        <v>-1456915</v>
      </c>
      <c r="AP40" s="312">
        <v>-22662</v>
      </c>
      <c r="AQ40" s="313">
        <v>-27858</v>
      </c>
      <c r="AR40" s="314">
        <v>-18.7</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299</v>
      </c>
      <c r="AL41" s="1137"/>
      <c r="AM41" s="1137"/>
      <c r="AN41" s="1138"/>
      <c r="AO41" s="312">
        <v>1059540</v>
      </c>
      <c r="AP41" s="312">
        <v>16481</v>
      </c>
      <c r="AQ41" s="313">
        <v>12351</v>
      </c>
      <c r="AR41" s="314">
        <v>33.4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541</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543</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510</v>
      </c>
      <c r="AN49" s="1127" t="s">
        <v>544</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545</v>
      </c>
      <c r="AO50" s="329" t="s">
        <v>546</v>
      </c>
      <c r="AP50" s="330" t="s">
        <v>547</v>
      </c>
      <c r="AQ50" s="331" t="s">
        <v>548</v>
      </c>
      <c r="AR50" s="332" t="s">
        <v>549</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550</v>
      </c>
      <c r="AL51" s="325"/>
      <c r="AM51" s="333">
        <v>8094342</v>
      </c>
      <c r="AN51" s="334">
        <v>128154</v>
      </c>
      <c r="AO51" s="335">
        <v>-10.5</v>
      </c>
      <c r="AP51" s="336">
        <v>69185</v>
      </c>
      <c r="AQ51" s="337">
        <v>-2</v>
      </c>
      <c r="AR51" s="338">
        <v>-8.5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551</v>
      </c>
      <c r="AM52" s="341">
        <v>3482844</v>
      </c>
      <c r="AN52" s="342">
        <v>55142</v>
      </c>
      <c r="AO52" s="343">
        <v>152.69999999999999</v>
      </c>
      <c r="AP52" s="344">
        <v>38519</v>
      </c>
      <c r="AQ52" s="345">
        <v>3</v>
      </c>
      <c r="AR52" s="346">
        <v>149.69999999999999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552</v>
      </c>
      <c r="AL53" s="325"/>
      <c r="AM53" s="333">
        <v>8322533</v>
      </c>
      <c r="AN53" s="334">
        <v>131293</v>
      </c>
      <c r="AO53" s="335">
        <v>2.4</v>
      </c>
      <c r="AP53" s="336">
        <v>70166</v>
      </c>
      <c r="AQ53" s="337">
        <v>1.4</v>
      </c>
      <c r="AR53" s="338">
        <v>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551</v>
      </c>
      <c r="AM54" s="341">
        <v>2527519</v>
      </c>
      <c r="AN54" s="342">
        <v>39873</v>
      </c>
      <c r="AO54" s="343">
        <v>-27.7</v>
      </c>
      <c r="AP54" s="344">
        <v>36115</v>
      </c>
      <c r="AQ54" s="345">
        <v>-6.2</v>
      </c>
      <c r="AR54" s="346">
        <v>-21.5</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553</v>
      </c>
      <c r="AL55" s="325"/>
      <c r="AM55" s="333">
        <v>5649868</v>
      </c>
      <c r="AN55" s="334">
        <v>88662</v>
      </c>
      <c r="AO55" s="335">
        <v>-32.5</v>
      </c>
      <c r="AP55" s="336">
        <v>70329</v>
      </c>
      <c r="AQ55" s="337">
        <v>0.2</v>
      </c>
      <c r="AR55" s="338">
        <v>-32.700000000000003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551</v>
      </c>
      <c r="AM56" s="341">
        <v>845138</v>
      </c>
      <c r="AN56" s="342">
        <v>13262</v>
      </c>
      <c r="AO56" s="343">
        <v>-66.7</v>
      </c>
      <c r="AP56" s="344">
        <v>39403</v>
      </c>
      <c r="AQ56" s="345">
        <v>9.1</v>
      </c>
      <c r="AR56" s="346">
        <v>-75.8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554</v>
      </c>
      <c r="AL57" s="325"/>
      <c r="AM57" s="333">
        <v>5571163</v>
      </c>
      <c r="AN57" s="334">
        <v>87000</v>
      </c>
      <c r="AO57" s="335">
        <v>-1.9</v>
      </c>
      <c r="AP57" s="336">
        <v>45945</v>
      </c>
      <c r="AQ57" s="337">
        <v>-34.700000000000003</v>
      </c>
      <c r="AR57" s="338">
        <v>32.799999999999997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551</v>
      </c>
      <c r="AM58" s="341">
        <v>1168244</v>
      </c>
      <c r="AN58" s="342">
        <v>18244</v>
      </c>
      <c r="AO58" s="343">
        <v>37.6</v>
      </c>
      <c r="AP58" s="344">
        <v>25180</v>
      </c>
      <c r="AQ58" s="345">
        <v>-36.1</v>
      </c>
      <c r="AR58" s="346">
        <v>73.7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555</v>
      </c>
      <c r="AL59" s="325"/>
      <c r="AM59" s="333">
        <v>6474831</v>
      </c>
      <c r="AN59" s="334">
        <v>100713</v>
      </c>
      <c r="AO59" s="335">
        <v>15.8</v>
      </c>
      <c r="AP59" s="336">
        <v>44475</v>
      </c>
      <c r="AQ59" s="337">
        <v>-3.2</v>
      </c>
      <c r="AR59" s="338">
        <v>19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551</v>
      </c>
      <c r="AM60" s="341">
        <v>1178381</v>
      </c>
      <c r="AN60" s="342">
        <v>18329</v>
      </c>
      <c r="AO60" s="343">
        <v>0.5</v>
      </c>
      <c r="AP60" s="344">
        <v>24780</v>
      </c>
      <c r="AQ60" s="345">
        <v>-1.6</v>
      </c>
      <c r="AR60" s="346">
        <v>2.1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556</v>
      </c>
      <c r="AL61" s="347"/>
      <c r="AM61" s="348">
        <v>6822547</v>
      </c>
      <c r="AN61" s="349">
        <v>107164</v>
      </c>
      <c r="AO61" s="350">
        <v>-5.3</v>
      </c>
      <c r="AP61" s="351">
        <v>60020</v>
      </c>
      <c r="AQ61" s="352">
        <v>-7.7</v>
      </c>
      <c r="AR61" s="338">
        <v>2.4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551</v>
      </c>
      <c r="AM62" s="341">
        <v>1840425</v>
      </c>
      <c r="AN62" s="342">
        <v>28970</v>
      </c>
      <c r="AO62" s="343">
        <v>19.3</v>
      </c>
      <c r="AP62" s="344">
        <v>32799</v>
      </c>
      <c r="AQ62" s="345">
        <v>-6.4</v>
      </c>
      <c r="AR62" s="346">
        <v>25.7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SsMQF+umg7hVohrPWznahonsWGEMvI+WxeXNGb4wgGo+NS+KxYJiVoT8/15rf0nHfO95DJf/ZwmFs1Ll97+HJg==" saltValue="FBiD12VpT4w46va7scQ8z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0" zoomScale="55" zoomScaleNormal="5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558</v>
      </c>
    </row>
    <row r="120" spans="125:125" ht="13.5" hidden="1" customHeight="1" x14ac:dyDescent="0.15"/>
    <row r="121" spans="125:125" ht="13.5" hidden="1" customHeight="1" x14ac:dyDescent="0.15">
      <c r="DU121" s="259"/>
    </row>
  </sheetData>
  <sheetProtection algorithmName="SHA-512" hashValue="H2h/n5OXkEQ+fwhqScWzpZ0ogiJjWgyf34kHWDJXCHOF7K1Y2jkXk8uqYPQnK+6/1MkTTQiqZhGatC53A8ykqg==" saltValue="qraOXlcZexJXVoMKeb8u9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43" zoomScale="55" zoomScaleNormal="55" zoomScaleSheetLayoutView="55" workbookViewId="0">
      <selection activeCell="AG85" sqref="AG85"/>
    </sheetView>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559</v>
      </c>
    </row>
  </sheetData>
  <sheetProtection algorithmName="SHA-512" hashValue="TzklBtmNZpCF8BAA/jvehp1fMrnMl2GazsjrhkQSYJOwcZUNm6VJY9UqtCQm2ySf/g/IqFLlYK8XfYJPlIhmbw==" saltValue="jyPsBi2mwWM6T8vnY+DrZ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A47" sqref="A47:XFD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9" t="s">
        <v>3</v>
      </c>
      <c r="D47" s="1139"/>
      <c r="E47" s="1140"/>
      <c r="F47" s="11">
        <v>20.190000000000001</v>
      </c>
      <c r="G47" s="12">
        <v>20.37</v>
      </c>
      <c r="H47" s="12">
        <v>20.02</v>
      </c>
      <c r="I47" s="12">
        <v>21.54</v>
      </c>
      <c r="J47" s="13">
        <v>22.58</v>
      </c>
    </row>
    <row r="48" spans="2:10" ht="57.75" customHeight="1" x14ac:dyDescent="0.15">
      <c r="B48" s="14"/>
      <c r="C48" s="1141" t="s">
        <v>4</v>
      </c>
      <c r="D48" s="1141"/>
      <c r="E48" s="1142"/>
      <c r="F48" s="15">
        <v>7.75</v>
      </c>
      <c r="G48" s="16">
        <v>5.79</v>
      </c>
      <c r="H48" s="16">
        <v>6.81</v>
      </c>
      <c r="I48" s="16">
        <v>10.73</v>
      </c>
      <c r="J48" s="17">
        <v>8.9700000000000006</v>
      </c>
    </row>
    <row r="49" spans="2:10" ht="57.75" customHeight="1" thickBot="1" x14ac:dyDescent="0.2">
      <c r="B49" s="18"/>
      <c r="C49" s="1143" t="s">
        <v>5</v>
      </c>
      <c r="D49" s="1143"/>
      <c r="E49" s="1144"/>
      <c r="F49" s="19" t="s">
        <v>565</v>
      </c>
      <c r="G49" s="20" t="s">
        <v>566</v>
      </c>
      <c r="H49" s="20">
        <v>1.97</v>
      </c>
      <c r="I49" s="20">
        <v>6.86</v>
      </c>
      <c r="J49" s="21" t="s">
        <v>567</v>
      </c>
    </row>
    <row r="50" spans="2:10" x14ac:dyDescent="0.15"/>
  </sheetData>
  <sheetProtection algorithmName="SHA-512" hashValue="fbPnIlWEvSyYmdqm4r0Zvvl4/Ie5wMnY4bBA6tvZesiGN0cr4WWCbSQYuIwCJ79TxAE3zsHB6bgjnE9LTZPSlA==" saltValue="GiD9TDvzUF+S6nNoWsKA1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2024-02-05T04:05:52Z</dcterms:created>
  <dcterms:modified xsi:type="dcterms:W3CDTF">2024-03-21T08:23:01Z</dcterms:modified>
  <cp:category/>
</cp:coreProperties>
</file>