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ae-miyazato\Desktop\新しいフォルダー (2)\"/>
    </mc:Choice>
  </mc:AlternateContent>
  <xr:revisionPtr revIDLastSave="0" documentId="13_ncr:1_{BC42A876-91DF-4DEA-99F8-C294D410F18A}" xr6:coauthVersionLast="36" xr6:coauthVersionMax="36" xr10:uidLastSave="{00000000-0000-0000-0000-000000000000}"/>
  <workbookProtection workbookAlgorithmName="SHA-512" workbookHashValue="/EXl5HRA+v3v9yioc7Cj56HnRDCHEl/dJynp5hiATdZe7JAtZ3yriEEZmUXR9E3Zj4peO55aqI+jznj8euZMVg==" workbookSaltValue="lyL3Gv5JornK30Ntyl5S8g==" workbookSpinCount="100000" lockStructure="1"/>
  <bookViews>
    <workbookView xWindow="0" yWindow="0" windowWidth="23040" windowHeight="903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AT10" i="4"/>
  <c r="AL10" i="4"/>
  <c r="W10" i="4"/>
  <c r="B10" i="4"/>
  <c r="BB8" i="4"/>
  <c r="AT8" i="4"/>
  <c r="AL8" i="4"/>
  <c r="AD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<sst xmlns="http://schemas.openxmlformats.org/spreadsheetml/2006/main" count="228" uniqueCount="113">
  <si>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</si>
  <si>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</si>
  <si>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</si>
  <si>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</si>
  <si>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</si>
  <si>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</si>
  <si>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</si>
  <si>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</si>
  <si>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</si>
  <si>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</si>
  <si>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</si>
  <si>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</si>
  <si>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</si>
  <si>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</si>
  <si>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</si>
  <si>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</si>
  <si>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</si>
  <si>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</si>
  <si>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</si>
  <si>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</si>
  <si>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</si>
  <si>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</si>
  <si>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</si>
  <si>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</si>
  <si>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</si>
  <si>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</si>
  <si>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</si>
  <si>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</si>
  <si>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</si>
  <si>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</si>
  <si>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</si>
  <si>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</si>
  <si>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</si>
  <si>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</si>
  <si>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</si>
  <si>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</si>
  <si>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</si>
  <si>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</si>
  <si>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</si>
  <si>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</si>
  <si>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</si>
  <si>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</si>
  <si>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</si>
  <si>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</si>
  <si>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</si>
  <si>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</si>
  <si>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</si>
  <si>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</si>
  <si>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</si>
  <si>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</si>
  <si>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</si>
  <si>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</si>
  <si>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</si>
  <si>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</si>
  <si>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</si>
  <si>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</si>
  <si>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</si>
  <si>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</si>
  <si>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</si>
  <si>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</si>
  <si>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</si>
  <si>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</si>
  <si>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</si>
  <si>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</si>
  <si>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</si>
  <si>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</si>
  <si>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</si>
  <si>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</si>
  <si>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</si>
  <si>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</si>
  <si>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</si>
  <si>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</si>
  <si>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</si>
  <si>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</si>
  <si>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</si>
  <si>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</si>
  <si>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</si>
  <si>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</si>
  <si>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</si>
  <si>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</si>
  <si>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</si>
  <si>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</si>
  <si>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</si>
  <si>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</si>
  <si>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</si>
  <si>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</si>
  <si>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</si>
  <si>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</si>
  <si>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</si>
  <si>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</si>
  <si>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</si>
  <si>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</si>
  <si>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</si>
  <si>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</si>
  <si>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</si>
  <si>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</si>
  <si>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</si>
  <si>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</si>
  <si>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</si>
  <si>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</si>
  <si>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</si>
  <si>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</si>
  <si>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</si>
  <si>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</si>
  <si>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</si>
  <si>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</si>
  <si>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</si>
  <si>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</si>
  <si>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</si>
  <si>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</si>
  <si>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③管路更新率は、当該年度に更新した管路延長の割合を表す指標で管路の更新ペースや状況を表しており、長年にわたり更新がなく全国平均及び類似団体平均値に比べ低い結果となっています。</t>
    <phoneticPr fontId="4"/>
  </si>
  <si>
    <t>① 収益と費用の比率を表す。前年比12.96%増加しており、今後比率が現状維持を保てるよう取組が必要である。
② 恒常的な欠損金の有無を表す。過去５年間0％であり、経営の健全性は引続き確保されている。
③ １年以内に支払うべき債務に対する支払い能力を表す。当該値が示しているように、若干増加しているが良好である。
④ 企業債残高の規模を表す。令和5年度より機器更新に伴う企業債の借入を開始し、5年据置後からは率も上昇します。必要な更新を適時行い経営改善を図る必要がある。
⑤ 料金水準等が適切であるかがわかる。回収率が100％を下回らないよう、適切な料金収入の確保する必要がある
⑥ 収益にあがった水量１㎥あたりどれだけの費用がかかているのかを表す。自己水源を使用しているため類似団体と比べ低くなっている。
⑦ 施設の規模が適正であるか、また効率的か等が判断できる。類似団体を上回っており適正に運用していると言える。
⑧ 購入又は浄水し配水している水道水が、収益に反映されている割合を表す。本町は購入は無く、浄水し配水しているので100％に近づけるよう漏水及びメーター不感等の原因を特定し早急に対策を講じる必要がある。</t>
    <rPh sb="255" eb="258">
      <t>カイシュウリツ</t>
    </rPh>
    <rPh sb="264" eb="266">
      <t>シタマワ</t>
    </rPh>
    <rPh sb="272" eb="274">
      <t>テキセツ</t>
    </rPh>
    <rPh sb="275" eb="277">
      <t>リョウキン</t>
    </rPh>
    <rPh sb="277" eb="279">
      <t>シュウニュウ</t>
    </rPh>
    <rPh sb="280" eb="282">
      <t>カクホ</t>
    </rPh>
    <rPh sb="284" eb="286">
      <t>ヒツヨウ</t>
    </rPh>
    <rPh sb="494" eb="496">
      <t>ソウキュウ</t>
    </rPh>
    <phoneticPr fontId="4"/>
  </si>
  <si>
    <t>経営比較分析の結果、本町の１経営の健全性・効率性は概ね良好な状態にあると判断できます。しかし、人口減少での給水量の減少で収益は上がらず、今後の経営は厳くなることが想定できます。また、２の老朽化の状況では取水施設から給水施設までの施設の老朽化による更新や施設維持に係る費用が今後ますます必要となります。施設更新等の実地計画や財源確保に対する早期の取組が必要であり、検討課題となっております。令和６年度より浄水場の一部機器更新を10年計画で実施していきます。</t>
    <rPh sb="14" eb="16">
      <t>ケイエイ</t>
    </rPh>
    <rPh sb="17" eb="20">
      <t>ケンゼンセイ</t>
    </rPh>
    <rPh sb="21" eb="24">
      <t>コウリツセイ</t>
    </rPh>
    <rPh sb="68" eb="70">
      <t>コンゴ</t>
    </rPh>
    <rPh sb="81" eb="83">
      <t>ソウテイ</t>
    </rPh>
    <rPh sb="93" eb="96">
      <t>ロウキュウカ</t>
    </rPh>
    <rPh sb="97" eb="99">
      <t>ジョウキョウ</t>
    </rPh>
    <rPh sb="194" eb="196">
      <t>レイワ</t>
    </rPh>
    <rPh sb="197" eb="199">
      <t>ネンド</t>
    </rPh>
    <rPh sb="201" eb="204">
      <t>ジョウスイジョウ</t>
    </rPh>
    <rPh sb="205" eb="207">
      <t>イチブ</t>
    </rPh>
    <rPh sb="207" eb="209">
      <t>キキ</t>
    </rPh>
    <rPh sb="209" eb="211">
      <t>コウシン</t>
    </rPh>
    <rPh sb="214" eb="215">
      <t>ネン</t>
    </rPh>
    <rPh sb="215" eb="217">
      <t>ケイカク</t>
    </rPh>
    <rPh sb="218" eb="22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</si>
</sst>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3-4FDB-8E69-0BBACDAC9E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7773-4FDB-8E69-0BBACDAC9E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61.93</c:v>
                </c:pt>
                <c:pt idx="1">
                  <c:v>58.48</c:v>
                </c:pt>
                <c:pt idx="2">
                  <c:v>58.33</c:v>
                </c:pt>
                <c:pt idx="3">
                  <c:v>55.41</c:v>
                </c:pt>
                <c:pt idx="4">
                  <c:v>53.91</c:v>
                </c:pt>
              </c:numCache>
            </c:numRef>
          </c:val>
          <c:extLst>
            <c:ext xmlns:c16="http://schemas.microsoft.com/office/drawing/2014/chart" uri="{C3380CC4-5D6E-409C-BE32-E72D297353CC}">
              <c16:uniqueId val="{00000000-300D-4E47-B1B1-B32BF1BDEB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300D-4E47-B1B1-B32BF1BDEB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81.64</c:v>
                </c:pt>
                <c:pt idx="1">
                  <c:v>84.93</c:v>
                </c:pt>
                <c:pt idx="2">
                  <c:v>82.03</c:v>
                </c:pt>
                <c:pt idx="3">
                  <c:v>85.04</c:v>
                </c:pt>
                <c:pt idx="4">
                  <c:v>87.82</c:v>
                </c:pt>
              </c:numCache>
            </c:numRef>
          </c:val>
          <c:extLst>
            <c:ext xmlns:c16="http://schemas.microsoft.com/office/drawing/2014/chart" uri="{C3380CC4-5D6E-409C-BE32-E72D297353CC}">
              <c16:uniqueId val="{00000000-C185-4AAC-B2E7-9179FE75B7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185-4AAC-B2E7-9179FE75B7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119.71</c:v>
                </c:pt>
                <c:pt idx="1">
                  <c:v>121.76</c:v>
                </c:pt>
                <c:pt idx="2">
                  <c:v>104.93</c:v>
                </c:pt>
                <c:pt idx="3">
                  <c:v>117.89</c:v>
                </c:pt>
                <c:pt idx="4">
                  <c:v>110.9</c:v>
                </c:pt>
              </c:numCache>
            </c:numRef>
          </c:val>
          <c:extLst>
            <c:ext xmlns:c16="http://schemas.microsoft.com/office/drawing/2014/chart" uri="{C3380CC4-5D6E-409C-BE32-E72D297353CC}">
              <c16:uniqueId val="{00000000-E447-41D9-9610-97E08A2FD2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E447-41D9-9610-97E08A2FD2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72.180000000000007</c:v>
                </c:pt>
                <c:pt idx="1">
                  <c:v>72.89</c:v>
                </c:pt>
                <c:pt idx="2">
                  <c:v>73.48</c:v>
                </c:pt>
                <c:pt idx="3">
                  <c:v>74.58</c:v>
                </c:pt>
                <c:pt idx="4">
                  <c:v>75.41</c:v>
                </c:pt>
              </c:numCache>
            </c:numRef>
          </c:val>
          <c:extLst>
            <c:ext xmlns:c16="http://schemas.microsoft.com/office/drawing/2014/chart" uri="{C3380CC4-5D6E-409C-BE32-E72D297353CC}">
              <c16:uniqueId val="{00000000-A660-47AF-B6A8-E2A2D82D81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660-47AF-B6A8-E2A2D82D81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58.05</c:v>
                </c:pt>
                <c:pt idx="1">
                  <c:v>57.79</c:v>
                </c:pt>
                <c:pt idx="2">
                  <c:v>57.79</c:v>
                </c:pt>
                <c:pt idx="3">
                  <c:v>64.569999999999993</c:v>
                </c:pt>
                <c:pt idx="4">
                  <c:v>64.84</c:v>
                </c:pt>
              </c:numCache>
            </c:numRef>
          </c:val>
          <c:extLst>
            <c:ext xmlns:c16="http://schemas.microsoft.com/office/drawing/2014/chart" uri="{C3380CC4-5D6E-409C-BE32-E72D297353CC}">
              <c16:uniqueId val="{00000000-48D3-42EF-B30A-6E3502696C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8D3-42EF-B30A-6E3502696C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99-438A-BDAE-75C2F55DE4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999-438A-BDAE-75C2F55DE4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443.61</c:v>
                </c:pt>
                <c:pt idx="1">
                  <c:v>439.63</c:v>
                </c:pt>
                <c:pt idx="2">
                  <c:v>396.93</c:v>
                </c:pt>
                <c:pt idx="3">
                  <c:v>403.04</c:v>
                </c:pt>
                <c:pt idx="4">
                  <c:v>481.66</c:v>
                </c:pt>
              </c:numCache>
            </c:numRef>
          </c:val>
          <c:extLst>
            <c:ext xmlns:c16="http://schemas.microsoft.com/office/drawing/2014/chart" uri="{C3380CC4-5D6E-409C-BE32-E72D297353CC}">
              <c16:uniqueId val="{00000000-4CC1-4CD9-A738-8364EF6295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4CC1-4CD9-A738-8364EF6295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226.04</c:v>
                </c:pt>
                <c:pt idx="1">
                  <c:v>202.12</c:v>
                </c:pt>
                <c:pt idx="2">
                  <c:v>185.99</c:v>
                </c:pt>
                <c:pt idx="3">
                  <c:v>157.93</c:v>
                </c:pt>
                <c:pt idx="4">
                  <c:v>126.91</c:v>
                </c:pt>
              </c:numCache>
            </c:numRef>
          </c:val>
          <c:extLst>
            <c:ext xmlns:c16="http://schemas.microsoft.com/office/drawing/2014/chart" uri="{C3380CC4-5D6E-409C-BE32-E72D297353CC}">
              <c16:uniqueId val="{00000000-D67D-480B-AE54-6AE22BED47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67D-480B-AE54-6AE22BED47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117.15</c:v>
                </c:pt>
                <c:pt idx="1">
                  <c:v>122.69</c:v>
                </c:pt>
                <c:pt idx="2">
                  <c:v>99.85</c:v>
                </c:pt>
                <c:pt idx="3">
                  <c:v>109.47</c:v>
                </c:pt>
                <c:pt idx="4">
                  <c:v>109.71</c:v>
                </c:pt>
              </c:numCache>
            </c:numRef>
          </c:val>
          <c:extLst>
            <c:ext xmlns:c16="http://schemas.microsoft.com/office/drawing/2014/chart" uri="{C3380CC4-5D6E-409C-BE32-E72D297353CC}">
              <c16:uniqueId val="{00000000-7688-422D-94AA-7D26A83053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688-422D-94AA-7D26A83053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170.55</c:v>
                </c:pt>
                <c:pt idx="1">
                  <c:v>162.49</c:v>
                </c:pt>
                <c:pt idx="2">
                  <c:v>193.63</c:v>
                </c:pt>
                <c:pt idx="3">
                  <c:v>177.2</c:v>
                </c:pt>
                <c:pt idx="4">
                  <c:v>179.12</c:v>
                </c:pt>
              </c:numCache>
            </c:numRef>
          </c:val>
          <c:extLst>
            <c:ext xmlns:c16="http://schemas.microsoft.com/office/drawing/2014/chart" uri="{C3380CC4-5D6E-409C-BE32-E72D297353CC}">
              <c16:uniqueId val="{00000000-FC51-4EB7-985E-F0D4DF5539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FC51-4EB7-985E-F0D4DF5539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9"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沖縄県　久米島町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7413</v>
      </c>
      <c r="AM8" s="45"/>
      <c r="AN8" s="45"/>
      <c r="AO8" s="45"/>
      <c r="AP8" s="45"/>
      <c r="AQ8" s="45"/>
      <c r="AR8" s="45"/>
      <c r="AS8" s="45"/>
      <c r="AT8" s="46">
        <f>データ!$S$6</f>
        <v>63.65</v>
      </c>
      <c r="AU8" s="47"/>
      <c r="AV8" s="47"/>
      <c r="AW8" s="47"/>
      <c r="AX8" s="47"/>
      <c r="AY8" s="47"/>
      <c r="AZ8" s="47"/>
      <c r="BA8" s="47"/>
      <c r="BB8" s="48">
        <f>データ!$T$6</f>
        <v>116.47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81.78</v>
      </c>
      <c r="J10" s="47"/>
      <c r="K10" s="47"/>
      <c r="L10" s="47"/>
      <c r="M10" s="47"/>
      <c r="N10" s="47"/>
      <c r="O10" s="81"/>
      <c r="P10" s="48">
        <f>データ!$P$6</f>
        <v>99.31</v>
      </c>
      <c r="Q10" s="48"/>
      <c r="R10" s="48"/>
      <c r="S10" s="48"/>
      <c r="T10" s="48"/>
      <c r="U10" s="48"/>
      <c r="V10" s="48"/>
      <c r="W10" s="45">
        <f>データ!$Q$6</f>
        <v>3278</v>
      </c>
      <c r="X10" s="45"/>
      <c r="Y10" s="45"/>
      <c r="Z10" s="45"/>
      <c r="AA10" s="45"/>
      <c r="AB10" s="45"/>
      <c r="AC10" s="45"/>
      <c r="AD10" s="2"/>
      <c r="AE10" s="2"/>
      <c r="AF10" s="2"/>
      <c r="AG10" s="2"/>
      <c r="AH10" s="2"/>
      <c r="AI10" s="2"/>
      <c r="AJ10" s="2"/>
      <c r="AK10" s="2"/>
      <c r="AL10" s="45">
        <f>データ!$U$6</f>
        <v>7230</v>
      </c>
      <c r="AM10" s="45"/>
      <c r="AN10" s="45"/>
      <c r="AO10" s="45"/>
      <c r="AP10" s="45"/>
      <c r="AQ10" s="45"/>
      <c r="AR10" s="45"/>
      <c r="AS10" s="45"/>
      <c r="AT10" s="46">
        <f>データ!$V$6</f>
        <v>13.21</v>
      </c>
      <c r="AU10" s="47"/>
      <c r="AV10" s="47"/>
      <c r="AW10" s="47"/>
      <c r="AX10" s="47"/>
      <c r="AY10" s="47"/>
      <c r="AZ10" s="47"/>
      <c r="BA10" s="47"/>
      <c r="BB10" s="48">
        <f>データ!$W$6</f>
        <v>547.30999999999995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0KoWcU/F6C0hY8Uz1PNg2o8HKPe8YIRHxS3kfEDGFAGS/GcSm82a7lijmNOjglYxh/Q2jZpfZ/4O7NuwWnuRQ==" saltValue="UXeDlA8x/gqW9fA1r1d9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473618</v>
      </c>
      <c r="D6" s="20">
        <f t="shared" si="3"/>
        <v>46</v>
      </c>
      <c r="E6" s="20">
        <f t="shared" si="3"/>
        <v>1</v>
      </c>
      <c r="F6" s="20">
        <f t="shared" si="3"/>
        <v>0</v>
      </c>
      <c r="G6" s="20">
        <f t="shared" si="3"/>
        <v>1</v>
      </c>
      <c r="H6" s="20" t="str">
        <f t="shared" si="3"/>
        <v>沖縄県　久米島町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81.78</v>
      </c>
      <c r="P6" s="21">
        <f t="shared" si="3"/>
        <v>99.31</v>
      </c>
      <c r="Q6" s="21">
        <f t="shared" si="3"/>
        <v>3278</v>
      </c>
      <c r="R6" s="21">
        <f t="shared" si="3"/>
        <v>7413</v>
      </c>
      <c r="S6" s="21">
        <f t="shared" si="3"/>
        <v>63.65</v>
      </c>
      <c r="T6" s="21">
        <f t="shared" si="3"/>
        <v>116.47</v>
      </c>
      <c r="U6" s="21">
        <f t="shared" si="3"/>
        <v>7230</v>
      </c>
      <c r="V6" s="21">
        <f t="shared" si="3"/>
        <v>13.21</v>
      </c>
      <c r="W6" s="21">
        <f t="shared" si="3"/>
        <v>547.30999999999995</v>
      </c>
      <c r="X6" s="22">
        <f>IF(X7="",NA(),X7)</f>
        <v>119.71</v>
      </c>
      <c r="Y6" s="22">
        <f t="shared" ref="Y6:AG6" si="4">IF(Y7="",NA(),Y7)</f>
        <v>121.76</v>
      </c>
      <c r="Z6" s="22">
        <f t="shared" si="4"/>
        <v>104.93</v>
      </c>
      <c r="AA6" s="22">
        <f t="shared" si="4"/>
        <v>117.89</v>
      </c>
      <c r="AB6" s="22">
        <f t="shared" si="4"/>
        <v>110.9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443.61</v>
      </c>
      <c r="AU6" s="22">
        <f t="shared" ref="AU6:BC6" si="6">IF(AU7="",NA(),AU7)</f>
        <v>439.63</v>
      </c>
      <c r="AV6" s="22">
        <f t="shared" si="6"/>
        <v>396.93</v>
      </c>
      <c r="AW6" s="22">
        <f t="shared" si="6"/>
        <v>403.04</v>
      </c>
      <c r="AX6" s="22">
        <f t="shared" si="6"/>
        <v>481.66</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226.04</v>
      </c>
      <c r="BF6" s="22">
        <f t="shared" ref="BF6:BN6" si="7">IF(BF7="",NA(),BF7)</f>
        <v>202.12</v>
      </c>
      <c r="BG6" s="22">
        <f t="shared" si="7"/>
        <v>185.99</v>
      </c>
      <c r="BH6" s="22">
        <f t="shared" si="7"/>
        <v>157.93</v>
      </c>
      <c r="BI6" s="22">
        <f t="shared" si="7"/>
        <v>126.91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117.15</v>
      </c>
      <c r="BQ6" s="22">
        <f t="shared" ref="BQ6:BY6" si="8">IF(BQ7="",NA(),BQ7)</f>
        <v>122.69</v>
      </c>
      <c r="BR6" s="22">
        <f t="shared" si="8"/>
        <v>99.85</v>
      </c>
      <c r="BS6" s="22">
        <f t="shared" si="8"/>
        <v>109.47</v>
      </c>
      <c r="BT6" s="22">
        <f t="shared" si="8"/>
        <v>109.71</v>
      </c>
      <c r="BU6" s="22">
        <f t="shared" si="8"/>
        <v>84.77</v>
      </c>
      <c r="BV6" s="22">
        <f t="shared" si="8"/>
        <v>87.11</v>
      </c>
      <c r="BW6" s="22">
        <f t="shared" si="8"/>
        <v>82.78</v>
      </c>
      <c r="BX6" s="22">
        <f t="shared" si="8"/>
        <v>84.82</v>
      </c>
      <c r="BY6" s="22">
        <f t="shared" si="8"/>
        <v>82.29</v>
      </c>
      <c r="BZ6" s="21" t="str">
        <f>IF(BZ7="","",IF(BZ7="-","【-】","【"&amp;SUBSTITUTE(TEXT(BZ7,"#,##0.00"),"-","△")&amp;"】"))</f>
        <v>【97.47】</v>
      </c>
      <c r="CA6" s="22">
        <f>IF(CA7="",NA(),CA7)</f>
        <v>170.55</v>
      </c>
      <c r="CB6" s="22">
        <f t="shared" ref="CB6:CJ6" si="9">IF(CB7="",NA(),CB7)</f>
        <v>162.49</v>
      </c>
      <c r="CC6" s="22">
        <f t="shared" si="9"/>
        <v>193.63</v>
      </c>
      <c r="CD6" s="22">
        <f t="shared" si="9"/>
        <v>177.2</v>
      </c>
      <c r="CE6" s="22">
        <f t="shared" si="9"/>
        <v>179.12</v>
      </c>
      <c r="CF6" s="22">
        <f t="shared" si="9"/>
        <v>227.27</v>
      </c>
      <c r="CG6" s="22">
        <f t="shared" si="9"/>
        <v>223.98</v>
      </c>
      <c r="CH6" s="22">
        <f t="shared" si="9"/>
        <v>225.09</v>
      </c>
      <c r="CI6" s="22">
        <f t="shared" si="9"/>
        <v>224.82</v>
      </c>
      <c r="CJ6" s="22">
        <f t="shared" si="9"/>
        <v>230.85</v>
      </c>
      <c r="CK6" s="21" t="str">
        <f>IF(CK7="","",IF(CK7="-","【-】","【"&amp;SUBSTITUTE(TEXT(CK7,"#,##0.00"),"-","△")&amp;"】"))</f>
        <v>【174.75】</v>
      </c>
      <c r="CL6" s="22">
        <f>IF(CL7="",NA(),CL7)</f>
        <v>61.93</v>
      </c>
      <c r="CM6" s="22">
        <f t="shared" ref="CM6:CU6" si="10">IF(CM7="",NA(),CM7)</f>
        <v>58.48</v>
      </c>
      <c r="CN6" s="22">
        <f t="shared" si="10"/>
        <v>58.33</v>
      </c>
      <c r="CO6" s="22">
        <f t="shared" si="10"/>
        <v>55.41</v>
      </c>
      <c r="CP6" s="22">
        <f t="shared" si="10"/>
        <v>53.91</v>
      </c>
      <c r="CQ6" s="22">
        <f t="shared" si="10"/>
        <v>50.29</v>
      </c>
      <c r="CR6" s="22">
        <f t="shared" si="10"/>
        <v>49.64</v>
      </c>
      <c r="CS6" s="22">
        <f t="shared" si="10"/>
        <v>49.38</v>
      </c>
      <c r="CT6" s="22">
        <f t="shared" si="10"/>
        <v>50.09</v>
      </c>
      <c r="CU6" s="22">
        <f t="shared" si="10"/>
        <v>50.1</v>
      </c>
      <c r="CV6" s="21" t="str">
        <f>IF(CV7="","",IF(CV7="-","【-】","【"&amp;SUBSTITUTE(TEXT(CV7,"#,##0.00"),"-","△")&amp;"】"))</f>
        <v>【59.97】</v>
      </c>
      <c r="CW6" s="22">
        <f>IF(CW7="",NA(),CW7)</f>
        <v>81.64</v>
      </c>
      <c r="CX6" s="22">
        <f t="shared" ref="CX6:DF6" si="11">IF(CX7="",NA(),CX7)</f>
        <v>84.93</v>
      </c>
      <c r="CY6" s="22">
        <f t="shared" si="11"/>
        <v>82.03</v>
      </c>
      <c r="CZ6" s="22">
        <f t="shared" si="11"/>
        <v>85.04</v>
      </c>
      <c r="DA6" s="22">
        <f t="shared" si="11"/>
        <v>87.82</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72.180000000000007</v>
      </c>
      <c r="DI6" s="22">
        <f t="shared" ref="DI6:DQ6" si="12">IF(DI7="",NA(),DI7)</f>
        <v>72.89</v>
      </c>
      <c r="DJ6" s="22">
        <f t="shared" si="12"/>
        <v>73.48</v>
      </c>
      <c r="DK6" s="22">
        <f t="shared" si="12"/>
        <v>74.58</v>
      </c>
      <c r="DL6" s="22">
        <f t="shared" si="12"/>
        <v>75.41</v>
      </c>
      <c r="DM6" s="22">
        <f t="shared" si="12"/>
        <v>45.85</v>
      </c>
      <c r="DN6" s="22">
        <f t="shared" si="12"/>
        <v>47.31</v>
      </c>
      <c r="DO6" s="22">
        <f t="shared" si="12"/>
        <v>47.5</v>
      </c>
      <c r="DP6" s="22">
        <f t="shared" si="12"/>
        <v>48.41</v>
      </c>
      <c r="DQ6" s="22">
        <f t="shared" si="12"/>
        <v>50.02</v>
      </c>
      <c r="DR6" s="21" t="str">
        <f>IF(DR7="","",IF(DR7="-","【-】","【"&amp;SUBSTITUTE(TEXT(DR7,"#,##0.00"),"-","△")&amp;"】"))</f>
        <v>【51.51】</v>
      </c>
      <c r="DS6" s="22">
        <f>IF(DS7="",NA(),DS7)</f>
        <v>58.05</v>
      </c>
      <c r="DT6" s="22">
        <f t="shared" ref="DT6:EB6" si="13">IF(DT7="",NA(),DT7)</f>
        <v>57.79</v>
      </c>
      <c r="DU6" s="22">
        <f t="shared" si="13"/>
        <v>57.79</v>
      </c>
      <c r="DV6" s="22">
        <f t="shared" si="13"/>
        <v>64.569999999999993</v>
      </c>
      <c r="DW6" s="22">
        <f t="shared" si="13"/>
        <v>64.84</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473618</v>
      </c>
      <c r="D7" s="24">
        <v>46</v>
      </c>
      <c r="E7" s="24">
        <v>1</v>
      </c>
      <c r="F7" s="24">
        <v>0</v>
      </c>
      <c r="G7" s="24">
        <v>1</v>
      </c>
      <c r="H7" s="24" t="s">
        <v>93</v>
      </c>
      <c r="I7" s="24" t="s">
        <v>94</v>
      </c>
      <c r="J7" s="24" t="s">
        <v>95</v>
      </c>
      <c r="K7" s="24" t="s">
        <v>96</v>
      </c>
      <c r="L7" s="24" t="s">
        <v>97</v>
      </c>
      <c r="M7" s="24" t="s">
        <v>98</v>
      </c>
      <c r="N7" s="25" t="s">
        <v>99</v>
      </c>
      <c r="O7" s="25">
        <v>81.78</v>
      </c>
      <c r="P7" s="25">
        <v>99.31</v>
      </c>
      <c r="Q7" s="25">
        <v>3278</v>
      </c>
      <c r="R7" s="25">
        <v>7413</v>
      </c>
      <c r="S7" s="25">
        <v>63.65</v>
      </c>
      <c r="T7" s="25">
        <v>116.47</v>
      </c>
      <c r="U7" s="25">
        <v>7230</v>
      </c>
      <c r="V7" s="25">
        <v>13.21</v>
      </c>
      <c r="W7" s="25">
        <v>547.30999999999995</v>
      </c>
      <c r="X7" s="25">
        <v>119.71</v>
      </c>
      <c r="Y7" s="25">
        <v>121.76</v>
      </c>
      <c r="Z7" s="25">
        <v>104.93</v>
      </c>
      <c r="AA7" s="25">
        <v>117.89</v>
      </c>
      <c r="AB7" s="25">
        <v>110.9</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443.61</v>
      </c>
      <c r="AU7" s="25">
        <v>439.63</v>
      </c>
      <c r="AV7" s="25">
        <v>396.93</v>
      </c>
      <c r="AW7" s="25">
        <v>403.04</v>
      </c>
      <c r="AX7" s="25">
        <v>481.66</v>
      </c>
      <c r="AY7" s="25">
        <v>300.14</v>
      </c>
      <c r="AZ7" s="25">
        <v>301.04000000000002</v>
      </c>
      <c r="BA7" s="25">
        <v>305.08</v>
      </c>
      <c r="BB7" s="25">
        <v>305.33999999999997</v>
      </c>
      <c r="BC7" s="25">
        <v>310.01</v>
      </c>
      <c r="BD7" s="25">
        <v>252.29</v>
      </c>
      <c r="BE7" s="25">
        <v>226.04</v>
      </c>
      <c r="BF7" s="25">
        <v>202.12</v>
      </c>
      <c r="BG7" s="25">
        <v>185.99</v>
      </c>
      <c r="BH7" s="25">
        <v>157.93</v>
      </c>
      <c r="BI7" s="25">
        <v>126.91</v>
      </c>
      <c r="BJ7" s="25">
        <v>566.65</v>
      </c>
      <c r="BK7" s="25">
        <v>551.62</v>
      </c>
      <c r="BL7" s="25">
        <v>585.59</v>
      </c>
      <c r="BM7" s="25">
        <v>561.34</v>
      </c>
      <c r="BN7" s="25">
        <v>538.33000000000004</v>
      </c>
      <c r="BO7" s="25">
        <v>268.07</v>
      </c>
      <c r="BP7" s="25">
        <v>117.15</v>
      </c>
      <c r="BQ7" s="25">
        <v>122.69</v>
      </c>
      <c r="BR7" s="25">
        <v>99.85</v>
      </c>
      <c r="BS7" s="25">
        <v>109.47</v>
      </c>
      <c r="BT7" s="25">
        <v>109.71</v>
      </c>
      <c r="BU7" s="25">
        <v>84.77</v>
      </c>
      <c r="BV7" s="25">
        <v>87.11</v>
      </c>
      <c r="BW7" s="25">
        <v>82.78</v>
      </c>
      <c r="BX7" s="25">
        <v>84.82</v>
      </c>
      <c r="BY7" s="25">
        <v>82.29</v>
      </c>
      <c r="BZ7" s="25">
        <v>97.47</v>
      </c>
      <c r="CA7" s="25">
        <v>170.55</v>
      </c>
      <c r="CB7" s="25">
        <v>162.49</v>
      </c>
      <c r="CC7" s="25">
        <v>193.63</v>
      </c>
      <c r="CD7" s="25">
        <v>177.2</v>
      </c>
      <c r="CE7" s="25">
        <v>179.12</v>
      </c>
      <c r="CF7" s="25">
        <v>227.27</v>
      </c>
      <c r="CG7" s="25">
        <v>223.98</v>
      </c>
      <c r="CH7" s="25">
        <v>225.09</v>
      </c>
      <c r="CI7" s="25">
        <v>224.82</v>
      </c>
      <c r="CJ7" s="25">
        <v>230.85</v>
      </c>
      <c r="CK7" s="25">
        <v>174.75</v>
      </c>
      <c r="CL7" s="25">
        <v>61.93</v>
      </c>
      <c r="CM7" s="25">
        <v>58.48</v>
      </c>
      <c r="CN7" s="25">
        <v>58.33</v>
      </c>
      <c r="CO7" s="25">
        <v>55.41</v>
      </c>
      <c r="CP7" s="25">
        <v>53.91</v>
      </c>
      <c r="CQ7" s="25">
        <v>50.29</v>
      </c>
      <c r="CR7" s="25">
        <v>49.64</v>
      </c>
      <c r="CS7" s="25">
        <v>49.38</v>
      </c>
      <c r="CT7" s="25">
        <v>50.09</v>
      </c>
      <c r="CU7" s="25">
        <v>50.1</v>
      </c>
      <c r="CV7" s="25">
        <v>59.97</v>
      </c>
      <c r="CW7" s="25">
        <v>81.64</v>
      </c>
      <c r="CX7" s="25">
        <v>84.93</v>
      </c>
      <c r="CY7" s="25">
        <v>82.03</v>
      </c>
      <c r="CZ7" s="25">
        <v>85.04</v>
      </c>
      <c r="DA7" s="25">
        <v>87.82</v>
      </c>
      <c r="DB7" s="25">
        <v>77.73</v>
      </c>
      <c r="DC7" s="25">
        <v>78.09</v>
      </c>
      <c r="DD7" s="25">
        <v>78.010000000000005</v>
      </c>
      <c r="DE7" s="25">
        <v>77.599999999999994</v>
      </c>
      <c r="DF7" s="25">
        <v>77.3</v>
      </c>
      <c r="DG7" s="25">
        <v>89.76</v>
      </c>
      <c r="DH7" s="25">
        <v>72.180000000000007</v>
      </c>
      <c r="DI7" s="25">
        <v>72.89</v>
      </c>
      <c r="DJ7" s="25">
        <v>73.48</v>
      </c>
      <c r="DK7" s="25">
        <v>74.58</v>
      </c>
      <c r="DL7" s="25">
        <v>75.41</v>
      </c>
      <c r="DM7" s="25">
        <v>45.85</v>
      </c>
      <c r="DN7" s="25">
        <v>47.31</v>
      </c>
      <c r="DO7" s="25">
        <v>47.5</v>
      </c>
      <c r="DP7" s="25">
        <v>48.41</v>
      </c>
      <c r="DQ7" s="25">
        <v>50.02</v>
      </c>
      <c r="DR7" s="25">
        <v>51.51</v>
      </c>
      <c r="DS7" s="25">
        <v>58.05</v>
      </c>
      <c r="DT7" s="25">
        <v>57.79</v>
      </c>
      <c r="DU7" s="25">
        <v>57.79</v>
      </c>
      <c r="DV7" s="25">
        <v>64.569999999999993</v>
      </c>
      <c r="DW7" s="25">
        <v>64.84</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宮里妙子</cp:lastModifiedBy>
  <cp:lastPrinted>2024-02-02T06:41:01Z</cp:lastPrinted>
  <dcterms:created xsi:type="dcterms:W3CDTF">2023-12-05T01:03:27Z</dcterms:created>
  <dcterms:modified xsi:type="dcterms:W3CDTF">2024-02-02T06:41:07Z</dcterms:modified>
  <cp:category/>
</cp:coreProperties>
</file>