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C:\Users\y-arakaki\Desktop\"/>
    </mc:Choice>
  </mc:AlternateContent>
  <xr:revisionPtr revIDLastSave="0" documentId="13_ncr:1_{6AACF8D0-B0C2-4411-9D3C-F16BEFAA07B3}" xr6:coauthVersionLast="36" xr6:coauthVersionMax="36" xr10:uidLastSave="{00000000-0000-0000-0000-000000000000}"/>
  <workbookProtection workbookAlgorithmName="SHA-512" workbookHashValue="xNOj30/UXXXZiRj5KZ/WX0+kFaDQRqevxE9HViS2kb9Zqb/sfsdIySF4F57LBweX86Ye//jQo7MwvUTq3cw4Iw==" workbookSaltValue="4sYwdyPxnRiyhgQiW7Uxtw==" workbookSpinCount="100000" lockStructure="1"/>
  <bookViews>
    <workbookView xWindow="0" yWindow="0" windowWidth="20490" windowHeight="910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P10" i="4"/>
  <c r="I10" i="4"/>
  <c r="B10" i="4"/>
  <c r="AT8" i="4"/>
  <c r="AL8" i="4"/>
  <c r="W8" i="4"/>
  <c r="P8" i="4"/>
  <c r="I8" i="4"/>
  <c r="B6"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<sst xmlns="http://schemas.openxmlformats.org/spreadsheetml/2006/main" count="236" uniqueCount="120">
  <si>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</si>
  <si>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</si>
  <si>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</si>
  <si>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</si>
  <si>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</si>
  <si>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</si>
  <si>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</si>
  <si>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</si>
  <si>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</si>
  <si>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</si>
  <si>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</si>
  <si>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</si>
  <si>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</si>
  <si>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</si>
  <si>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</si>
  <si>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</si>
  <si>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</si>
  <si>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</si>
  <si>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</si>
  <si>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</si>
  <si>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</si>
  <si>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</si>
  <si>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</si>
  <si>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</si>
  <si>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</si>
  <si>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</si>
  <si>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</si>
  <si>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</si>
  <si>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</si>
  <si>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</si>
  <si>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</si>
  <si>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</si>
  <si>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</si>
  <si>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</si>
  <si>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</si>
  <si>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</si>
  <si>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</si>
  <si>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</si>
  <si>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</si>
  <si>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</si>
  <si>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</si>
  <si>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</si>
  <si>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</si>
  <si>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</si>
  <si>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</si>
  <si>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</si>
  <si>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</si>
  <si>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</si>
  <si>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</si>
  <si>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</si>
  <si>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</si>
  <si>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</si>
  <si>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</si>
  <si>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</si>
  <si>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</si>
  <si>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</si>
  <si>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</si>
  <si>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</si>
  <si>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</si>
  <si>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</si>
  <si>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</si>
  <si>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</si>
  <si>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</si>
  <si>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</si>
  <si>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</si>
  <si>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</si>
  <si>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</si>
  <si>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</si>
  <si>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</si>
  <si>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</si>
  <si>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</si>
  <si>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</si>
  <si>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</si>
  <si>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</si>
  <si>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</si>
  <si>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</si>
  <si>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</si>
  <si>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</si>
  <si>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</si>
  <si>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</si>
  <si>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</si>
  <si>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</si>
  <si>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</si>
  <si>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</si>
  <si>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</si>
  <si>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</si>
  <si>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</si>
  <si>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</si>
  <si>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</si>
  <si>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</si>
  <si>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</si>
  <si>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</si>
  <si>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</si>
  <si>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</si>
  <si>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</si>
  <si>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</si>
  <si>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</si>
  <si>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</si>
  <si>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南大東村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</si>
  <si>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</si>
  <si>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</si>
  <si>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</si>
  <si>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</si>
  <si>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</si>
  <si>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</si>
  <si>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</si>
  <si>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</si>
  <si>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</si>
  <si>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</si>
  <si>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</si>
  <si>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</si>
  <si>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</si>
  <si>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</si>
  <si>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</si>
  <si>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</si>
  <si>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</si>
  <si>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</si>
  <si>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経年劣化施設の維持修繕に費用を要している。前年度から実施している施設更新事業計画及び実施工事区画整備し、経営戦略に基づき料金設定検討、施設運営更新の財源、接続率向上の活動他会計繰入金減等の課題改善に努めていく。水道広域化による県企業局から受水、水道料金の改定低価による使用水増が見込まれるなか汚水処理量の増加が予測される。また、接続率の向上も見込まれるが下水道料金改定は経年収支状況による判断が望ましい。</t>
    <rPh sb="40" eb="41">
      <t>オヨ</t>
    </rPh>
    <rPh sb="42" eb="44">
      <t>ジッシ</t>
    </rPh>
    <rPh sb="44" eb="46">
      <t>コウジ</t>
    </rPh>
    <rPh sb="46" eb="48">
      <t>クカク</t>
    </rPh>
    <rPh sb="48" eb="50">
      <t>セイビ</t>
    </rPh>
    <phoneticPr fontId="4"/>
  </si>
  <si>
    <t>①収益的収支比率
令和4年度も微増ではある。これは下水道接続率の増加が要因である。しかしながら収入を一般会計繰入金で賄っており依存度が高いため経費削減に努める。現在実施している工事事業等の運営改善計画を実行していく必要性がある。
④企業債残高対事業規模比率
各年度全て類似団体平均値を大きく下回っている。しかしながら令和4年度から施設更新事業5ヶ年計画を実施していることから企業債増になっている。引き続き持続可能な財務戦略を策定することが必要。
⑤料金回収率
類似団体平均値を上回っているが、前年度に比べ数値は減少している。料金収入では賄えず他会計繰入金に依存している為、収入増加に向けて接続率向上を図る。
⑥給水原価
令和4年度は類似団体平均を下回っている。不明水量（雨水混入）の大きな増と施設の老朽化による維持管理費の増。また有収水量は上水道との関連があり施設維持費については適切な維持管理と施設更新計画を推奨していく。
⑧有収率
令和4年度は類似団体平均を下回っているため、数値向上に向けて引き続き住民への「水洗化の促進」普及啓発と改善策を実施していく。</t>
    <rPh sb="15" eb="17">
      <t>ビゾウ</t>
    </rPh>
    <rPh sb="25" eb="31">
      <t>ゲスイドウセツゾクリツ</t>
    </rPh>
    <rPh sb="32" eb="34">
      <t>ゾウカ</t>
    </rPh>
    <rPh sb="35" eb="37">
      <t>ヨウイン</t>
    </rPh>
    <rPh sb="50" eb="52">
      <t>イッパン</t>
    </rPh>
    <rPh sb="58" eb="59">
      <t>マカナ</t>
    </rPh>
    <rPh sb="63" eb="66">
      <t>イゾンド</t>
    </rPh>
    <rPh sb="67" eb="68">
      <t>タカ</t>
    </rPh>
    <rPh sb="71" eb="73">
      <t>ケイヒ</t>
    </rPh>
    <rPh sb="73" eb="75">
      <t>サクゲン</t>
    </rPh>
    <rPh sb="76" eb="77">
      <t>ツト</t>
    </rPh>
    <rPh sb="80" eb="82">
      <t>ゲンザイ</t>
    </rPh>
    <rPh sb="82" eb="84">
      <t>ジッシ</t>
    </rPh>
    <rPh sb="88" eb="90">
      <t>コウジ</t>
    </rPh>
    <rPh sb="90" eb="92">
      <t>ジギョウ</t>
    </rPh>
    <rPh sb="92" eb="93">
      <t>トウ</t>
    </rPh>
    <rPh sb="109" eb="110">
      <t>セイ</t>
    </rPh>
    <rPh sb="158" eb="160">
      <t>レイワ</t>
    </rPh>
    <rPh sb="161" eb="163">
      <t>ネンド</t>
    </rPh>
    <rPh sb="169" eb="171">
      <t>ジギョウ</t>
    </rPh>
    <rPh sb="173" eb="174">
      <t>ネン</t>
    </rPh>
    <rPh sb="174" eb="176">
      <t>ケイカク</t>
    </rPh>
    <rPh sb="177" eb="179">
      <t>ジッシ</t>
    </rPh>
    <rPh sb="187" eb="190">
      <t>キギョウサイ</t>
    </rPh>
    <rPh sb="190" eb="191">
      <t>ゾウ</t>
    </rPh>
    <rPh sb="198" eb="199">
      <t>ヒ</t>
    </rPh>
    <rPh sb="200" eb="201">
      <t>ツヅ</t>
    </rPh>
    <rPh sb="202" eb="204">
      <t>ジゾク</t>
    </rPh>
    <rPh sb="204" eb="206">
      <t>カノウ</t>
    </rPh>
    <rPh sb="207" eb="209">
      <t>ザイム</t>
    </rPh>
    <rPh sb="209" eb="211">
      <t>センリャク</t>
    </rPh>
    <rPh sb="212" eb="214">
      <t>サクテイ</t>
    </rPh>
    <rPh sb="219" eb="221">
      <t>ヒツヨウ</t>
    </rPh>
    <rPh sb="294" eb="296">
      <t>セツゾク</t>
    </rPh>
    <rPh sb="296" eb="297">
      <t>リツ</t>
    </rPh>
    <rPh sb="297" eb="299">
      <t>コウジョウ</t>
    </rPh>
    <rPh sb="310" eb="312">
      <t>レイワ</t>
    </rPh>
    <rPh sb="313" eb="315">
      <t>ネンド</t>
    </rPh>
    <rPh sb="316" eb="317">
      <t>ルイ</t>
    </rPh>
    <rPh sb="317" eb="318">
      <t>ニ</t>
    </rPh>
    <rPh sb="318" eb="320">
      <t>ダンタイ</t>
    </rPh>
    <rPh sb="320" eb="322">
      <t>ヘイキン</t>
    </rPh>
    <rPh sb="323" eb="324">
      <t>シタ</t>
    </rPh>
    <rPh sb="324" eb="325">
      <t>マワ</t>
    </rPh>
    <rPh sb="330" eb="332">
      <t>フメイ</t>
    </rPh>
    <rPh sb="332" eb="334">
      <t>スイリョウ</t>
    </rPh>
    <rPh sb="335" eb="337">
      <t>ウスイ</t>
    </rPh>
    <rPh sb="337" eb="339">
      <t>コンニュウ</t>
    </rPh>
    <rPh sb="341" eb="342">
      <t>オオ</t>
    </rPh>
    <rPh sb="344" eb="345">
      <t>ゾウ</t>
    </rPh>
    <rPh sb="346" eb="348">
      <t>シセツ</t>
    </rPh>
    <rPh sb="349" eb="352">
      <t>ロウキュウカ</t>
    </rPh>
    <rPh sb="355" eb="357">
      <t>イジ</t>
    </rPh>
    <rPh sb="357" eb="359">
      <t>カンリ</t>
    </rPh>
    <rPh sb="359" eb="360">
      <t>ヒ</t>
    </rPh>
    <rPh sb="361" eb="362">
      <t>ゾウ</t>
    </rPh>
    <rPh sb="365" eb="367">
      <t>ユウシュウ</t>
    </rPh>
    <rPh sb="367" eb="369">
      <t>スイリョウ</t>
    </rPh>
    <rPh sb="370" eb="373">
      <t>ジョウスイドウ</t>
    </rPh>
    <rPh sb="375" eb="377">
      <t>カンレン</t>
    </rPh>
    <rPh sb="380" eb="382">
      <t>シセツ</t>
    </rPh>
    <rPh sb="418" eb="420">
      <t>レイワ</t>
    </rPh>
    <rPh sb="421" eb="423">
      <t>ネンド</t>
    </rPh>
    <rPh sb="424" eb="425">
      <t>ルイ</t>
    </rPh>
    <rPh sb="425" eb="426">
      <t>ニ</t>
    </rPh>
    <rPh sb="426" eb="428">
      <t>ダンタイ</t>
    </rPh>
    <rPh sb="428" eb="430">
      <t>ヘイキン</t>
    </rPh>
    <rPh sb="431" eb="433">
      <t>シタマワ</t>
    </rPh>
    <rPh sb="440" eb="442">
      <t>スウチ</t>
    </rPh>
    <rPh sb="442" eb="444">
      <t>コウジョウ</t>
    </rPh>
    <rPh sb="445" eb="446">
      <t>ム</t>
    </rPh>
    <rPh sb="448" eb="449">
      <t>ヒ</t>
    </rPh>
    <rPh sb="450" eb="451">
      <t>ツヅ</t>
    </rPh>
    <rPh sb="452" eb="454">
      <t>ジュウミン</t>
    </rPh>
    <rPh sb="457" eb="460">
      <t>スイセンカ</t>
    </rPh>
    <rPh sb="461" eb="463">
      <t>ソクシン</t>
    </rPh>
    <rPh sb="464" eb="466">
      <t>フキュウ</t>
    </rPh>
    <rPh sb="466" eb="468">
      <t>ケイハツ</t>
    </rPh>
    <rPh sb="471" eb="472">
      <t>サク</t>
    </rPh>
    <phoneticPr fontId="4"/>
  </si>
  <si>
    <t>共用開始から19年以上経過しているため施設内機器類の故障等の突発的な修繕が発生している。前年度より実施している施設更新事業計画を推進し住民生活に影響のないよう早期完成を目指し、安定安心な処理施設を推進建設整備していく。</t>
    <rPh sb="0" eb="2">
      <t>キョウヨウ</t>
    </rPh>
    <rPh sb="2" eb="4">
      <t>カイシ</t>
    </rPh>
    <rPh sb="8" eb="11">
      <t>ネンイジョウ</t>
    </rPh>
    <rPh sb="11" eb="13">
      <t>ケイカ</t>
    </rPh>
    <rPh sb="19" eb="22">
      <t>シセツナイ</t>
    </rPh>
    <rPh sb="22" eb="24">
      <t>キキ</t>
    </rPh>
    <rPh sb="24" eb="25">
      <t>ルイ</t>
    </rPh>
    <rPh sb="26" eb="28">
      <t>コショウ</t>
    </rPh>
    <rPh sb="28" eb="29">
      <t>トウ</t>
    </rPh>
    <rPh sb="30" eb="33">
      <t>トッパツテキ</t>
    </rPh>
    <rPh sb="34" eb="36">
      <t>シュウゼン</t>
    </rPh>
    <rPh sb="37" eb="39">
      <t>ハッセイ</t>
    </rPh>
    <rPh sb="44" eb="47">
      <t>ゼンネンド</t>
    </rPh>
    <rPh sb="49" eb="51">
      <t>ジッシ</t>
    </rPh>
    <rPh sb="55" eb="57">
      <t>シセツ</t>
    </rPh>
    <rPh sb="57" eb="59">
      <t>コウシン</t>
    </rPh>
    <rPh sb="59" eb="61">
      <t>ジギョウ</t>
    </rPh>
    <rPh sb="61" eb="63">
      <t>ケイカク</t>
    </rPh>
    <rPh sb="64" eb="66">
      <t>スイシン</t>
    </rPh>
    <rPh sb="67" eb="69">
      <t>ジュウミン</t>
    </rPh>
    <rPh sb="69" eb="71">
      <t>セイカツ</t>
    </rPh>
    <rPh sb="72" eb="74">
      <t>エイキョウ</t>
    </rPh>
    <rPh sb="79" eb="81">
      <t>ソウキ</t>
    </rPh>
    <rPh sb="81" eb="83">
      <t>カンセイ</t>
    </rPh>
    <rPh sb="84" eb="86">
      <t>メザ</t>
    </rPh>
    <rPh sb="88" eb="90">
      <t>アンテイ</t>
    </rPh>
    <rPh sb="90" eb="92">
      <t>アンシン</t>
    </rPh>
    <rPh sb="93" eb="95">
      <t>ショリ</t>
    </rPh>
    <rPh sb="95" eb="97">
      <t>シセツ</t>
    </rPh>
    <rPh sb="98" eb="100">
      <t>スイシン</t>
    </rPh>
    <rPh sb="100" eb="102">
      <t>ケンセツ</t>
    </rPh>
    <rPh sb="102" eb="104">
      <t>セイビ</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</si>
</sst>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579-47B4-8864-A542B812F85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A579-47B4-8864-A542B812F85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4A9-4419-B84E-E7F6EAC1513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44A9-4419-B84E-E7F6EAC1513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57.29</c:v>
                </c:pt>
                <c:pt idx="1">
                  <c:v>64.7</c:v>
                </c:pt>
                <c:pt idx="2">
                  <c:v>64.010000000000005</c:v>
                </c:pt>
                <c:pt idx="3">
                  <c:v>85.71</c:v>
                </c:pt>
                <c:pt idx="4">
                  <c:v>65.59</c:v>
                </c:pt>
              </c:numCache>
            </c:numRef>
          </c:val>
          <c:extLst>
            <c:ext xmlns:c16="http://schemas.microsoft.com/office/drawing/2014/chart" uri="{C3380CC4-5D6E-409C-BE32-E72D297353CC}">
              <c16:uniqueId val="{00000000-3573-4715-888F-E4192AEF4D1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3573-4715-888F-E4192AEF4D1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117.91</c:v>
                </c:pt>
                <c:pt idx="1">
                  <c:v>93.72</c:v>
                </c:pt>
                <c:pt idx="2">
                  <c:v>72.67</c:v>
                </c:pt>
                <c:pt idx="3">
                  <c:v>83.49</c:v>
                </c:pt>
                <c:pt idx="4">
                  <c:v>84.52</c:v>
                </c:pt>
              </c:numCache>
            </c:numRef>
          </c:val>
          <c:extLst>
            <c:ext xmlns:c16="http://schemas.microsoft.com/office/drawing/2014/chart" uri="{C3380CC4-5D6E-409C-BE32-E72D297353CC}">
              <c16:uniqueId val="{00000000-3711-4A4E-BDDB-3D46353BCFA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11-4A4E-BDDB-3D46353BCFA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96-4628-AC67-62520DFD84D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96-4628-AC67-62520DFD84D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CB-48DA-A9C5-C2950295756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CB-48DA-A9C5-C2950295756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3A-41A8-A21D-19C6F16D146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3A-41A8-A21D-19C6F16D146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E5-4E98-BC9A-D0460CB4D44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E5-4E98-BC9A-D0460CB4D44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301.12</c:v>
                </c:pt>
                <c:pt idx="1">
                  <c:v>260.61</c:v>
                </c:pt>
                <c:pt idx="2">
                  <c:v>227.33</c:v>
                </c:pt>
                <c:pt idx="3">
                  <c:v>207.86</c:v>
                </c:pt>
                <c:pt idx="4">
                  <c:v>446.21</c:v>
                </c:pt>
              </c:numCache>
            </c:numRef>
          </c:val>
          <c:extLst>
            <c:ext xmlns:c16="http://schemas.microsoft.com/office/drawing/2014/chart" uri="{C3380CC4-5D6E-409C-BE32-E72D297353CC}">
              <c16:uniqueId val="{00000000-030B-41C0-BCBA-431B7BEF2A1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030B-41C0-BCBA-431B7BEF2A1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28.23</c:v>
                </c:pt>
                <c:pt idx="1">
                  <c:v>34.58</c:v>
                </c:pt>
                <c:pt idx="2">
                  <c:v>43.91</c:v>
                </c:pt>
                <c:pt idx="3">
                  <c:v>65.7</c:v>
                </c:pt>
                <c:pt idx="4">
                  <c:v>56.73</c:v>
                </c:pt>
              </c:numCache>
            </c:numRef>
          </c:val>
          <c:extLst>
            <c:ext xmlns:c16="http://schemas.microsoft.com/office/drawing/2014/chart" uri="{C3380CC4-5D6E-409C-BE32-E72D297353CC}">
              <c16:uniqueId val="{00000000-FD8A-47B3-B070-F49D9F6C4B7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FD8A-47B3-B070-F49D9F6C4B7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517.54</c:v>
                </c:pt>
                <c:pt idx="1">
                  <c:v>480.82</c:v>
                </c:pt>
                <c:pt idx="2">
                  <c:v>316.5</c:v>
                </c:pt>
                <c:pt idx="3">
                  <c:v>207.91</c:v>
                </c:pt>
                <c:pt idx="4">
                  <c:v>230.81</c:v>
                </c:pt>
              </c:numCache>
            </c:numRef>
          </c:val>
          <c:extLst>
            <c:ext xmlns:c16="http://schemas.microsoft.com/office/drawing/2014/chart" uri="{C3380CC4-5D6E-409C-BE32-E72D297353CC}">
              <c16:uniqueId val="{00000000-79C0-48DE-896A-20A4A6BD9F3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79C0-48DE-896A-20A4A6BD9F3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46"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沖縄県　南大東村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1210</v>
      </c>
      <c r="AM8" s="37"/>
      <c r="AN8" s="37"/>
      <c r="AO8" s="37"/>
      <c r="AP8" s="37"/>
      <c r="AQ8" s="37"/>
      <c r="AR8" s="37"/>
      <c r="AS8" s="37"/>
      <c r="AT8" s="38">
        <f>データ!T6</f>
        <v>30.52</v>
      </c>
      <c r="AU8" s="38"/>
      <c r="AV8" s="38"/>
      <c r="AW8" s="38"/>
      <c r="AX8" s="38"/>
      <c r="AY8" s="38"/>
      <c r="AZ8" s="38"/>
      <c r="BA8" s="38"/>
      <c r="BB8" s="38">
        <f>データ!U6</f>
        <v>39.65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60.39</v>
      </c>
      <c r="Q10" s="38"/>
      <c r="R10" s="38"/>
      <c r="S10" s="38"/>
      <c r="T10" s="38"/>
      <c r="U10" s="38"/>
      <c r="V10" s="38"/>
      <c r="W10" s="38">
        <f>データ!Q6</f>
        <v>100</v>
      </c>
      <c r="X10" s="38"/>
      <c r="Y10" s="38"/>
      <c r="Z10" s="38"/>
      <c r="AA10" s="38"/>
      <c r="AB10" s="38"/>
      <c r="AC10" s="38"/>
      <c r="AD10" s="37">
        <f>データ!R6</f>
        <v>2200</v>
      </c>
      <c r="AE10" s="37"/>
      <c r="AF10" s="37"/>
      <c r="AG10" s="37"/>
      <c r="AH10" s="37"/>
      <c r="AI10" s="37"/>
      <c r="AJ10" s="37"/>
      <c r="AK10" s="2"/>
      <c r="AL10" s="37">
        <f>データ!V6</f>
        <v>712</v>
      </c>
      <c r="AM10" s="37"/>
      <c r="AN10" s="37"/>
      <c r="AO10" s="37"/>
      <c r="AP10" s="37"/>
      <c r="AQ10" s="37"/>
      <c r="AR10" s="37"/>
      <c r="AS10" s="37"/>
      <c r="AT10" s="38">
        <f>データ!W6</f>
        <v>0.46</v>
      </c>
      <c r="AU10" s="38"/>
      <c r="AV10" s="38"/>
      <c r="AW10" s="38"/>
      <c r="AX10" s="38"/>
      <c r="AY10" s="38"/>
      <c r="AZ10" s="38"/>
      <c r="BA10" s="38"/>
      <c r="BB10" s="38">
        <f>データ!X6</f>
        <v>1547.83</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119</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2Hefn2b/rpFIJU95jvzs+hvCWLJjJMqbPYvsIx+SgWxxucQHlL4ObzjQuNG4lwtbpM9B9UkZCVzxB5DXanc3Fg==" saltValue="UrGtoQAhekYNBhkKtLC8B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473570</v>
      </c>
      <c r="D6" s="19">
        <f t="shared" si="3"/>
        <v>47</v>
      </c>
      <c r="E6" s="19">
        <f t="shared" si="3"/>
        <v>17</v>
      </c>
      <c r="F6" s="19">
        <f t="shared" si="3"/>
        <v>5</v>
      </c>
      <c r="G6" s="19">
        <f t="shared" si="3"/>
        <v>0</v>
      </c>
      <c r="H6" s="19" t="str">
        <f t="shared" si="3"/>
        <v>沖縄県　南大東村</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60.39</v>
      </c>
      <c r="Q6" s="20">
        <f t="shared" si="3"/>
        <v>100</v>
      </c>
      <c r="R6" s="20">
        <f t="shared" si="3"/>
        <v>2200</v>
      </c>
      <c r="S6" s="20">
        <f t="shared" si="3"/>
        <v>1210</v>
      </c>
      <c r="T6" s="20">
        <f t="shared" si="3"/>
        <v>30.52</v>
      </c>
      <c r="U6" s="20">
        <f t="shared" si="3"/>
        <v>39.65</v>
      </c>
      <c r="V6" s="20">
        <f t="shared" si="3"/>
        <v>712</v>
      </c>
      <c r="W6" s="20">
        <f t="shared" si="3"/>
        <v>0.46</v>
      </c>
      <c r="X6" s="20">
        <f t="shared" si="3"/>
        <v>1547.83</v>
      </c>
      <c r="Y6" s="21">
        <f>IF(Y7="",NA(),Y7)</f>
        <v>117.91</v>
      </c>
      <c r="Z6" s="21">
        <f t="shared" ref="Z6:AH6" si="4">IF(Z7="",NA(),Z7)</f>
        <v>93.72</v>
      </c>
      <c r="AA6" s="21">
        <f t="shared" si="4"/>
        <v>72.67</v>
      </c>
      <c r="AB6" s="21">
        <f t="shared" si="4"/>
        <v>83.49</v>
      </c>
      <c r="AC6" s="21">
        <f t="shared" si="4"/>
        <v>84.52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301.12</v>
      </c>
      <c r="BG6" s="21">
        <f t="shared" ref="BG6:BO6" si="7">IF(BG7="",NA(),BG7)</f>
        <v>260.61</v>
      </c>
      <c r="BH6" s="21">
        <f t="shared" si="7"/>
        <v>227.33</v>
      </c>
      <c r="BI6" s="21">
        <f t="shared" si="7"/>
        <v>207.86</v>
      </c>
      <c r="BJ6" s="21">
        <f t="shared" si="7"/>
        <v>446.21</v>
      </c>
      <c r="BK6" s="21">
        <f t="shared" si="7"/>
        <v>789.46</v>
      </c>
      <c r="BL6" s="21">
        <f t="shared" si="7"/>
        <v>826.83</v>
      </c>
      <c r="BM6" s="21">
        <f t="shared" si="7"/>
        <v>867.83</v>
      </c>
      <c r="BN6" s="21">
        <f t="shared" si="7"/>
        <v>791.76</v>
      </c>
      <c r="BO6" s="21">
        <f t="shared" si="7"/>
        <v>900.82</v>
      </c>
      <c r="BP6" s="20" t="str">
        <f>IF(BP7="","",IF(BP7="-","【-】","【"&amp;SUBSTITUTE(TEXT(BP7,"#,##0.00"),"-","△")&amp;"】"))</f>
        <v>【809.19】</v>
      </c>
      <c r="BQ6" s="21">
        <f>IF(BQ7="",NA(),BQ7)</f>
        <v>28.23</v>
      </c>
      <c r="BR6" s="21">
        <f t="shared" ref="BR6:BZ6" si="8">IF(BR7="",NA(),BR7)</f>
        <v>34.58</v>
      </c>
      <c r="BS6" s="21">
        <f t="shared" si="8"/>
        <v>43.91</v>
      </c>
      <c r="BT6" s="21">
        <f t="shared" si="8"/>
        <v>65.7</v>
      </c>
      <c r="BU6" s="21">
        <f t="shared" si="8"/>
        <v>56.73</v>
      </c>
      <c r="BV6" s="21">
        <f t="shared" si="8"/>
        <v>57.77</v>
      </c>
      <c r="BW6" s="21">
        <f t="shared" si="8"/>
        <v>57.31</v>
      </c>
      <c r="BX6" s="21">
        <f t="shared" si="8"/>
        <v>57.08</v>
      </c>
      <c r="BY6" s="21">
        <f t="shared" si="8"/>
        <v>56.26</v>
      </c>
      <c r="BZ6" s="21">
        <f t="shared" si="8"/>
        <v>52.94</v>
      </c>
      <c r="CA6" s="20" t="str">
        <f>IF(CA7="","",IF(CA7="-","【-】","【"&amp;SUBSTITUTE(TEXT(CA7,"#,##0.00"),"-","△")&amp;"】"))</f>
        <v>【57.02】</v>
      </c>
      <c r="CB6" s="21">
        <f>IF(CB7="",NA(),CB7)</f>
        <v>517.54</v>
      </c>
      <c r="CC6" s="21">
        <f t="shared" ref="CC6:CK6" si="9">IF(CC7="",NA(),CC7)</f>
        <v>480.82</v>
      </c>
      <c r="CD6" s="21">
        <f t="shared" si="9"/>
        <v>316.5</v>
      </c>
      <c r="CE6" s="21">
        <f t="shared" si="9"/>
        <v>207.91</v>
      </c>
      <c r="CF6" s="21">
        <f t="shared" si="9"/>
        <v>230.81</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0">
        <f>IF(CM7="",NA(),CM7)</f>
        <v>0</v>
      </c>
      <c r="CN6" s="20">
        <f t="shared" ref="CN6:CV6" si="10">IF(CN7="",NA(),CN7)</f>
        <v>0</v>
      </c>
      <c r="CO6" s="20">
        <f t="shared" si="10"/>
        <v>0</v>
      </c>
      <c r="CP6" s="20">
        <f t="shared" si="10"/>
        <v>0</v>
      </c>
      <c r="CQ6" s="20">
        <f t="shared" si="10"/>
        <v>0</v>
      </c>
      <c r="CR6" s="21">
        <f t="shared" si="10"/>
        <v>50.68</v>
      </c>
      <c r="CS6" s="21">
        <f t="shared" si="10"/>
        <v>50.14</v>
      </c>
      <c r="CT6" s="21">
        <f t="shared" si="10"/>
        <v>54.83</v>
      </c>
      <c r="CU6" s="21">
        <f t="shared" si="10"/>
        <v>66.53</v>
      </c>
      <c r="CV6" s="21">
        <f t="shared" si="10"/>
        <v>52.35</v>
      </c>
      <c r="CW6" s="20" t="str">
        <f>IF(CW7="","",IF(CW7="-","【-】","【"&amp;SUBSTITUTE(TEXT(CW7,"#,##0.00"),"-","△")&amp;"】"))</f>
        <v>【52.55】</v>
      </c>
      <c r="CX6" s="21">
        <f>IF(CX7="",NA(),CX7)</f>
        <v>57.29</v>
      </c>
      <c r="CY6" s="21">
        <f t="shared" ref="CY6:DG6" si="11">IF(CY7="",NA(),CY7)</f>
        <v>64.7</v>
      </c>
      <c r="CZ6" s="21">
        <f t="shared" si="11"/>
        <v>64.010000000000005</v>
      </c>
      <c r="DA6" s="21">
        <f t="shared" si="11"/>
        <v>85.71</v>
      </c>
      <c r="DB6" s="21">
        <f t="shared" si="11"/>
        <v>65.59</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473570</v>
      </c>
      <c r="D7" s="23">
        <v>47</v>
      </c>
      <c r="E7" s="23">
        <v>17</v>
      </c>
      <c r="F7" s="23">
        <v>5</v>
      </c>
      <c r="G7" s="23">
        <v>0</v>
      </c>
      <c r="H7" s="23" t="s">
        <v>98</v>
      </c>
      <c r="I7" s="23" t="s">
        <v>99</v>
      </c>
      <c r="J7" s="23" t="s">
        <v>100</v>
      </c>
      <c r="K7" s="23" t="s">
        <v>101</v>
      </c>
      <c r="L7" s="23" t="s">
        <v>102</v>
      </c>
      <c r="M7" s="23" t="s">
        <v>103</v>
      </c>
      <c r="N7" s="24" t="s">
        <v>104</v>
      </c>
      <c r="O7" s="24" t="s">
        <v>105</v>
      </c>
      <c r="P7" s="24">
        <v>60.39</v>
      </c>
      <c r="Q7" s="24">
        <v>100</v>
      </c>
      <c r="R7" s="24">
        <v>2200</v>
      </c>
      <c r="S7" s="24">
        <v>1210</v>
      </c>
      <c r="T7" s="24">
        <v>30.52</v>
      </c>
      <c r="U7" s="24">
        <v>39.65</v>
      </c>
      <c r="V7" s="24">
        <v>712</v>
      </c>
      <c r="W7" s="24">
        <v>0.46</v>
      </c>
      <c r="X7" s="24">
        <v>1547.83</v>
      </c>
      <c r="Y7" s="24">
        <v>117.91</v>
      </c>
      <c r="Z7" s="24">
        <v>93.72</v>
      </c>
      <c r="AA7" s="24">
        <v>72.67</v>
      </c>
      <c r="AB7" s="24">
        <v>83.49</v>
      </c>
      <c r="AC7" s="24">
        <v>84.52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301.12</v>
      </c>
      <c r="BG7" s="24">
        <v>260.61</v>
      </c>
      <c r="BH7" s="24">
        <v>227.33</v>
      </c>
      <c r="BI7" s="24">
        <v>207.86</v>
      </c>
      <c r="BJ7" s="24">
        <v>446.21</v>
      </c>
      <c r="BK7" s="24">
        <v>789.46</v>
      </c>
      <c r="BL7" s="24">
        <v>826.83</v>
      </c>
      <c r="BM7" s="24">
        <v>867.83</v>
      </c>
      <c r="BN7" s="24">
        <v>791.76</v>
      </c>
      <c r="BO7" s="24">
        <v>900.82</v>
      </c>
      <c r="BP7" s="24">
        <v>809.19</v>
      </c>
      <c r="BQ7" s="24">
        <v>28.23</v>
      </c>
      <c r="BR7" s="24">
        <v>34.58</v>
      </c>
      <c r="BS7" s="24">
        <v>43.91</v>
      </c>
      <c r="BT7" s="24">
        <v>65.7</v>
      </c>
      <c r="BU7" s="24">
        <v>56.73</v>
      </c>
      <c r="BV7" s="24">
        <v>57.77</v>
      </c>
      <c r="BW7" s="24">
        <v>57.31</v>
      </c>
      <c r="BX7" s="24">
        <v>57.08</v>
      </c>
      <c r="BY7" s="24">
        <v>56.26</v>
      </c>
      <c r="BZ7" s="24">
        <v>52.94</v>
      </c>
      <c r="CA7" s="24">
        <v>57.02</v>
      </c>
      <c r="CB7" s="24">
        <v>517.54</v>
      </c>
      <c r="CC7" s="24">
        <v>480.82</v>
      </c>
      <c r="CD7" s="24">
        <v>316.5</v>
      </c>
      <c r="CE7" s="24">
        <v>207.91</v>
      </c>
      <c r="CF7" s="24">
        <v>230.81</v>
      </c>
      <c r="CG7" s="24">
        <v>274.35000000000002</v>
      </c>
      <c r="CH7" s="24">
        <v>273.52</v>
      </c>
      <c r="CI7" s="24">
        <v>274.99</v>
      </c>
      <c r="CJ7" s="24">
        <v>282.08999999999997</v>
      </c>
      <c r="CK7" s="24">
        <v>303.27999999999997</v>
      </c>
      <c r="CL7" s="24">
        <v>273.68</v>
      </c>
      <c r="CM7" s="24">
        <v>0</v>
      </c>
      <c r="CN7" s="24">
        <v>0</v>
      </c>
      <c r="CO7" s="24">
        <v>0</v>
      </c>
      <c r="CP7" s="24">
        <v>0</v>
      </c>
      <c r="CQ7" s="24">
        <v>0</v>
      </c>
      <c r="CR7" s="24">
        <v>50.68</v>
      </c>
      <c r="CS7" s="24">
        <v>50.14</v>
      </c>
      <c r="CT7" s="24">
        <v>54.83</v>
      </c>
      <c r="CU7" s="24">
        <v>66.53</v>
      </c>
      <c r="CV7" s="24">
        <v>52.35</v>
      </c>
      <c r="CW7" s="24">
        <v>52.55</v>
      </c>
      <c r="CX7" s="24">
        <v>57.29</v>
      </c>
      <c r="CY7" s="24">
        <v>64.7</v>
      </c>
      <c r="CZ7" s="24">
        <v>64.010000000000005</v>
      </c>
      <c r="DA7" s="24">
        <v>85.71</v>
      </c>
      <c r="DB7" s="24">
        <v>65.59</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2024-03-08T02:12:32Z</cp:lastPrinted>
  <dcterms:created xsi:type="dcterms:W3CDTF">2023-12-12T02:56:58Z</dcterms:created>
  <dcterms:modified xsi:type="dcterms:W3CDTF">2024-03-08T05:59:31Z</dcterms:modified>
  <cp:category/>
</cp:coreProperties>
</file>