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mc:Choice Requires="x15">
      <x15ac:absPath xmlns:x15ac="http://schemas.microsoft.com/office/spreadsheetml/2010/11/ac" url="D:\依頼\公営企業に係る経営比較分析表（令和４年度決算）の分析等について\"/>
    </mc:Choice>
  </mc:AlternateContent>
  <xr:revisionPtr revIDLastSave="0" documentId="13_ncr:1_{B9AAF2D4-5C40-416D-9291-54576020FFC2}" xr6:coauthVersionLast="47" xr6:coauthVersionMax="47" xr10:uidLastSave="{00000000-0000-0000-0000-000000000000}"/>
  <workbookProtection workbookAlgorithmName="SHA-512" workbookHashValue="929KM3JiQmI7PIenBkTaK0E3y4vb+4yW7DPIfqhy0hiU0JnbaLdAlkhjQPhWiR6PSETqiWIdV+sIPkMVbcBa+Q==" workbookSaltValue="ah1vRcQlMEz+I8ZZBC5zQg==" workbookSpinCount="100000" lockStructure="1"/>
  <bookViews>
    <workbookView xWindow="-120" yWindow="-120" windowWidth="29040" windowHeight="15720" xr2:uid="{00000000-000D-0000-FFFF-FFFF00000000}"/>
  </bookViews>
  <sheets>
    <sheet name="法非適用_水道事業" sheetId="4" r:id="rId1"/>
    <sheet name="データ" sheetId="5" state="hidden" r:id="rId2"/>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<sst xmlns="http://schemas.openxmlformats.org/spreadsheetml/2006/main" count="233" uniqueCount="118">
  <si>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</si>
  <si>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</si>
  <si>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</si>
  <si>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</si>
  <si>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</si>
  <si>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</si>
  <si>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</si>
  <si>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</si>
  <si>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</si>
  <si>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</si>
  <si>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</si>
  <si>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</si>
  <si>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</si>
  <si>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</si>
  <si>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</si>
  <si>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</si>
  <si>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</si>
  <si>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</si>
  <si>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</si>
  <si>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</si>
  <si>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</si>
  <si>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</si>
  <si>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</si>
  <si>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</si>
  <si>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</si>
  <si>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</si>
  <si>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</si>
  <si>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</si>
  <si>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</si>
  <si>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</si>
  <si>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</si>
  <si>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</si>
  <si>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</si>
  <si>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</si>
  <si>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</si>
  <si>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</si>
  <si>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</si>
  <si>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</si>
  <si>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</si>
  <si>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</si>
  <si>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</si>
  <si>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</si>
  <si>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</si>
  <si>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</si>
  <si>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</si>
  <si>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</si>
  <si>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</si>
  <si>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</si>
  <si>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</si>
  <si>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</si>
  <si>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</si>
  <si>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</si>
  <si>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</si>
  <si>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</si>
  <si>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</si>
  <si>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</si>
  <si>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</si>
  <si>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</si>
  <si>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</si>
  <si>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</si>
  <si>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</si>
  <si>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</si>
  <si>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</si>
  <si>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</si>
  <si>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</si>
  <si>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</si>
  <si>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</si>
  <si>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</si>
  <si>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</si>
  <si>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</si>
  <si>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</si>
  <si>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</si>
  <si>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</si>
  <si>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</si>
  <si>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</si>
  <si>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</si>
  <si>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</si>
  <si>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</si>
  <si>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</si>
  <si>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</si>
  <si>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</si>
  <si>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</si>
  <si>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</si>
  <si>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</si>
  <si>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</si>
  <si>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</si>
  <si>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</si>
  <si>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</si>
  <si>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</si>
  <si>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</si>
  <si>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</si>
  <si>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</si>
  <si>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</si>
  <si>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</si>
  <si>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</si>
  <si>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</si>
  <si>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</si>
  <si>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</si>
  <si>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</si>
  <si>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</si>
  <si>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</si>
  <si>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</si>
  <si>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</si>
  <si>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</si>
  <si>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</si>
  <si>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</si>
  <si>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</si>
  <si>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</si>
  <si>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</si>
  <si>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</si>
  <si>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</si>
  <si>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</si>
  <si>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</si>
  <si>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</si>
  <si>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</si>
  <si>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離島という地理的条件から単独運営は難しく、一般会計からの繰入に頼らざるを得ない状況である。また、人口減少に伴い給水収益の増加が見込めない中、施設の老朽化や財政状況の悪化が懸念される。
　平成30年度より水道事業の広域化が実施され、水道料金の改定や管路更新の実施が行われている。また、今年度より公営企業会計システム適用による費用の増加により事業運営が悪化した。</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9" eb="51">
      <t>ジンコウ</t>
    </rPh>
    <rPh sb="51" eb="53">
      <t>ゲンショウ</t>
    </rPh>
    <rPh sb="54" eb="55">
      <t>トモナ</t>
    </rPh>
    <rPh sb="56" eb="58">
      <t>キュウスイ</t>
    </rPh>
    <rPh sb="58" eb="60">
      <t>シュウエキ</t>
    </rPh>
    <rPh sb="61" eb="63">
      <t>ゾウカ</t>
    </rPh>
    <rPh sb="64" eb="66">
      <t>ミコ</t>
    </rPh>
    <rPh sb="69" eb="70">
      <t>ナカ</t>
    </rPh>
    <rPh sb="71" eb="73">
      <t>シセツ</t>
    </rPh>
    <rPh sb="74" eb="77">
      <t>ロウキュウカ</t>
    </rPh>
    <rPh sb="78" eb="80">
      <t>ザイセイ</t>
    </rPh>
    <rPh sb="80" eb="82">
      <t>ジョウキョウ</t>
    </rPh>
    <rPh sb="83" eb="85">
      <t>アッカ</t>
    </rPh>
    <rPh sb="86" eb="88">
      <t>ケネン</t>
    </rPh>
    <rPh sb="94" eb="96">
      <t>ヘイセイ</t>
    </rPh>
    <rPh sb="98" eb="100">
      <t>ネンド</t>
    </rPh>
    <rPh sb="102" eb="104">
      <t>スイドウ</t>
    </rPh>
    <rPh sb="104" eb="106">
      <t>ジギョウ</t>
    </rPh>
    <rPh sb="107" eb="110">
      <t>コウイキカ</t>
    </rPh>
    <rPh sb="111" eb="113">
      <t>ジッシ</t>
    </rPh>
    <rPh sb="116" eb="118">
      <t>スイドウ</t>
    </rPh>
    <rPh sb="118" eb="120">
      <t>リョウキン</t>
    </rPh>
    <rPh sb="121" eb="123">
      <t>カイテイ</t>
    </rPh>
    <rPh sb="124" eb="126">
      <t>カンロ</t>
    </rPh>
    <rPh sb="126" eb="128">
      <t>コウシン</t>
    </rPh>
    <rPh sb="129" eb="131">
      <t>ジッシ</t>
    </rPh>
    <rPh sb="132" eb="133">
      <t>オコナ</t>
    </rPh>
    <rPh sb="142" eb="145">
      <t>コンネンド</t>
    </rPh>
    <rPh sb="147" eb="153">
      <t>コウエイキギョウカイケイ</t>
    </rPh>
    <rPh sb="157" eb="159">
      <t>テキヨウ</t>
    </rPh>
    <rPh sb="162" eb="164">
      <t>ヒヨウ</t>
    </rPh>
    <rPh sb="165" eb="167">
      <t>ゾウカ</t>
    </rPh>
    <rPh sb="171" eb="173">
      <t>ジギョウ</t>
    </rPh>
    <phoneticPr fontId="4"/>
  </si>
  <si>
    <t>①過去4年間と比べ一番の最低値となった、離島という地理的条件から単独運営は厳しく一般会計からの繰入金等で調整しているのが現状や平成29年度～令和7年度に係る簡易水道等施設管路更新に加え、公営企業会計システム摘要の為の費用が重なったことが要因としてあげられる。
しかし、現状すでに約３割の水道料金の値上げを予定しているが、更なる値上げは難しいと考える。
④近年類以団体の平均を超える結果となった、簡易水道等施設管路更新の費用増加に加え公営企業会計システム適用によるものだが、公営企業会計システム適用は令和５年度までの事業なので次回まで平均を超えるものと予想される。
⑤類似団体よりわずかに高い数値を推移しているものの、給水に係る費用を給水収益で賄えていないことが常態化している。
⑥類以団体の平均値を超える数値となった、公営企業会計システム適用による数値の上昇は令和５年度までと考える。
⑦利用率の低さは施設遊休状態の度合を表すが、配水量を勘案した適切な施設規模を把握する必要がある。
⑧近年類似団体よりも高い比率で推移しているが、効率良く収益に反映させるためにも漏水やメーター不感等といった原因を特定し対策を講じる必要がある。</t>
    <rPh sb="152" eb="154">
      <t>ヨテイ</t>
    </rPh>
    <rPh sb="160" eb="161">
      <t>サラ</t>
    </rPh>
    <phoneticPr fontId="4"/>
  </si>
  <si>
    <t>①有形固定資産減価償却率及び②管路経年比率は、数値として表れていないが、配水管は32年以上経過しているものもあり、定期的な管路更新を行うことが必要となっている。現在、広域化に伴い配水管路の耐震化整備事業を平成29年度～令和7年度の期間実施しているところである。
③入札不調等により工事進捗が遅れていることから対策を講じ令和6年度以降の計画に基づき進めていく必要がある。</t>
    <rPh sb="1" eb="3">
      <t>ユウケイ</t>
    </rPh>
    <rPh sb="3" eb="5">
      <t>コテイ</t>
    </rPh>
    <rPh sb="5" eb="7">
      <t>シサン</t>
    </rPh>
    <rPh sb="7" eb="9">
      <t>ゲンカ</t>
    </rPh>
    <rPh sb="9" eb="12">
      <t>ショウキャクリツ</t>
    </rPh>
    <rPh sb="12" eb="13">
      <t>オヨ</t>
    </rPh>
    <rPh sb="15" eb="17">
      <t>カンロ</t>
    </rPh>
    <rPh sb="17" eb="19">
      <t>ケイネン</t>
    </rPh>
    <rPh sb="19" eb="21">
      <t>ヒリツ</t>
    </rPh>
    <rPh sb="23" eb="25">
      <t>スウチ</t>
    </rPh>
    <rPh sb="28" eb="29">
      <t>アラワ</t>
    </rPh>
    <rPh sb="36" eb="39">
      <t>ハイスイカン</t>
    </rPh>
    <rPh sb="42" eb="43">
      <t>ネン</t>
    </rPh>
    <rPh sb="43" eb="45">
      <t>イジョウ</t>
    </rPh>
    <rPh sb="45" eb="47">
      <t>ケイカ</t>
    </rPh>
    <rPh sb="57" eb="60">
      <t>テイキテキ</t>
    </rPh>
    <rPh sb="61" eb="63">
      <t>カンロ</t>
    </rPh>
    <rPh sb="63" eb="65">
      <t>コウシン</t>
    </rPh>
    <rPh sb="66" eb="67">
      <t>オコナ</t>
    </rPh>
    <rPh sb="71" eb="73">
      <t>ヒツヨウ</t>
    </rPh>
    <rPh sb="80" eb="82">
      <t>ゲンザイ</t>
    </rPh>
    <rPh sb="83" eb="86">
      <t>コウイキカ</t>
    </rPh>
    <rPh sb="87" eb="88">
      <t>トモナ</t>
    </rPh>
    <rPh sb="89" eb="91">
      <t>ハイスイ</t>
    </rPh>
    <rPh sb="91" eb="93">
      <t>カンロ</t>
    </rPh>
    <rPh sb="94" eb="97">
      <t>タイシンカ</t>
    </rPh>
    <rPh sb="97" eb="99">
      <t>セイビ</t>
    </rPh>
    <rPh sb="99" eb="101">
      <t>ジギョウ</t>
    </rPh>
    <rPh sb="102" eb="104">
      <t>ヘイセイ</t>
    </rPh>
    <rPh sb="106" eb="107">
      <t>ネン</t>
    </rPh>
    <rPh sb="107" eb="108">
      <t>ド</t>
    </rPh>
    <rPh sb="109" eb="111">
      <t>レイワ</t>
    </rPh>
    <rPh sb="112" eb="114">
      <t>ネンド</t>
    </rPh>
    <rPh sb="115" eb="117">
      <t>キカン</t>
    </rPh>
    <rPh sb="117" eb="119">
      <t>ジッシ</t>
    </rPh>
    <rPh sb="132" eb="134">
      <t>ニュウサツ</t>
    </rPh>
    <rPh sb="134" eb="136">
      <t>フチョウ</t>
    </rPh>
    <rPh sb="136" eb="137">
      <t>トウ</t>
    </rPh>
    <rPh sb="140" eb="144">
      <t>コウジシンチョク</t>
    </rPh>
    <rPh sb="145" eb="146">
      <t>オク</t>
    </rPh>
    <rPh sb="154" eb="156">
      <t>タイサク</t>
    </rPh>
    <rPh sb="157" eb="158">
      <t>コウ</t>
    </rPh>
    <rPh sb="159" eb="161">
      <t>レイワ</t>
    </rPh>
    <rPh sb="162" eb="164">
      <t>ネンド</t>
    </rPh>
    <rPh sb="164" eb="166">
      <t>イコウ</t>
    </rPh>
    <rPh sb="167" eb="169">
      <t>ケイカク</t>
    </rPh>
    <rPh sb="173" eb="174">
      <t>スス</t>
    </rPh>
    <rPh sb="178" eb="1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</si>
</sst>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8.5500000000000007</c:v>
                </c:pt>
                <c:pt idx="1">
                  <c:v>0</c:v>
                </c:pt>
                <c:pt idx="2" formatCode="#,##0.00;&quot;△&quot;#,##0.00;&quot;-&quot;">
                  <c:v>4.16</c:v>
                </c:pt>
                <c:pt idx="3">
                  <c:v>0</c:v>
                </c:pt>
                <c:pt idx="4" formatCode="#,##0.00;&quot;△&quot;#,##0.00;&quot;-&quot;">
                  <c:v>7.17</c:v>
                </c:pt>
              </c:numCache>
            </c:numRef>
          </c:val>
          <c:extLst>
            <c:ext xmlns:c16="http://schemas.microsoft.com/office/drawing/2014/chart" uri="{C3380CC4-5D6E-409C-BE32-E72D297353CC}">
              <c16:uniqueId val="{00000000-A87E-4673-8AAD-FF531E050BE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A87E-4673-8AAD-FF531E050BE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38.24</c:v>
                </c:pt>
                <c:pt idx="1">
                  <c:v>38.29</c:v>
                </c:pt>
                <c:pt idx="2">
                  <c:v>40.44</c:v>
                </c:pt>
                <c:pt idx="3">
                  <c:v>43.6</c:v>
                </c:pt>
                <c:pt idx="4">
                  <c:v>43.6</c:v>
                </c:pt>
              </c:numCache>
            </c:numRef>
          </c:val>
          <c:extLst>
            <c:ext xmlns:c16="http://schemas.microsoft.com/office/drawing/2014/chart" uri="{C3380CC4-5D6E-409C-BE32-E72D297353CC}">
              <c16:uniqueId val="{00000000-ECBE-478E-B60E-74FA04ECED4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ECBE-478E-B60E-74FA04ECED4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79.400000000000006</c:v>
                </c:pt>
                <c:pt idx="1">
                  <c:v>80.02</c:v>
                </c:pt>
                <c:pt idx="2">
                  <c:v>79.47</c:v>
                </c:pt>
                <c:pt idx="3">
                  <c:v>78.66</c:v>
                </c:pt>
                <c:pt idx="4">
                  <c:v>75.64</c:v>
                </c:pt>
              </c:numCache>
            </c:numRef>
          </c:val>
          <c:extLst>
            <c:ext xmlns:c16="http://schemas.microsoft.com/office/drawing/2014/chart" uri="{C3380CC4-5D6E-409C-BE32-E72D297353CC}">
              <c16:uniqueId val="{00000000-28D7-4544-947C-F12CDACFA47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28D7-4544-947C-F12CDACFA47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79.290000000000006</c:v>
                </c:pt>
                <c:pt idx="1">
                  <c:v>178.79</c:v>
                </c:pt>
                <c:pt idx="2">
                  <c:v>76.75</c:v>
                </c:pt>
                <c:pt idx="3">
                  <c:v>84.17</c:v>
                </c:pt>
                <c:pt idx="4">
                  <c:v>58.88</c:v>
                </c:pt>
              </c:numCache>
            </c:numRef>
          </c:val>
          <c:extLst>
            <c:ext xmlns:c16="http://schemas.microsoft.com/office/drawing/2014/chart" uri="{C3380CC4-5D6E-409C-BE32-E72D297353CC}">
              <c16:uniqueId val="{00000000-43DE-4CCF-B7BE-4E7963E16C6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43DE-4CCF-B7BE-4E7963E16C6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C3-49D3-AE00-C563DCA1751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C3-49D3-AE00-C563DCA1751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B-426E-A685-4D01BED0DE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B-426E-A685-4D01BED0DE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7-4ABF-99E8-EEB36A9919D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7-4ABF-99E8-EEB36A9919D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15-45B2-874A-E749E6BEE2A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15-45B2-874A-E749E6BEE2A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772.36</c:v>
                </c:pt>
                <c:pt idx="1">
                  <c:v>757.8</c:v>
                </c:pt>
                <c:pt idx="2">
                  <c:v>1045.8399999999999</c:v>
                </c:pt>
                <c:pt idx="3">
                  <c:v>1002.3</c:v>
                </c:pt>
                <c:pt idx="4">
                  <c:v>1312.84</c:v>
                </c:pt>
              </c:numCache>
            </c:numRef>
          </c:val>
          <c:extLst>
            <c:ext xmlns:c16="http://schemas.microsoft.com/office/drawing/2014/chart" uri="{C3380CC4-5D6E-409C-BE32-E72D297353CC}">
              <c16:uniqueId val="{00000000-6BEF-4204-93FB-753C387FBA9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6BEF-4204-93FB-753C387FBA9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55.23</c:v>
                </c:pt>
                <c:pt idx="1">
                  <c:v>63.36</c:v>
                </c:pt>
                <c:pt idx="2">
                  <c:v>37.619999999999997</c:v>
                </c:pt>
                <c:pt idx="3">
                  <c:v>66.23</c:v>
                </c:pt>
                <c:pt idx="4">
                  <c:v>38.909999999999997</c:v>
                </c:pt>
              </c:numCache>
            </c:numRef>
          </c:val>
          <c:extLst>
            <c:ext xmlns:c16="http://schemas.microsoft.com/office/drawing/2014/chart" uri="{C3380CC4-5D6E-409C-BE32-E72D297353CC}">
              <c16:uniqueId val="{00000000-DB6E-4EF3-9B19-008A376815C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DB6E-4EF3-9B19-008A376815C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488.52</c:v>
                </c:pt>
                <c:pt idx="1">
                  <c:v>406.84</c:v>
                </c:pt>
                <c:pt idx="2">
                  <c:v>615.57000000000005</c:v>
                </c:pt>
                <c:pt idx="3">
                  <c:v>389.87</c:v>
                </c:pt>
                <c:pt idx="4">
                  <c:v>682.44</c:v>
                </c:pt>
              </c:numCache>
            </c:numRef>
          </c:val>
          <c:extLst>
            <c:ext xmlns:c16="http://schemas.microsoft.com/office/drawing/2014/chart" uri="{C3380CC4-5D6E-409C-BE32-E72D297353CC}">
              <c16:uniqueId val="{00000000-7E86-4C6A-AFD6-BB441922A3C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7E86-4C6A-AFD6-BB441922A3C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沖縄県　粟国村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666</v>
      </c>
      <c r="AM8" s="60"/>
      <c r="AN8" s="60"/>
      <c r="AO8" s="60"/>
      <c r="AP8" s="60"/>
      <c r="AQ8" s="60"/>
      <c r="AR8" s="60"/>
      <c r="AS8" s="60"/>
      <c r="AT8" s="36">
        <f>データ!$S$6</f>
        <v>7.65</v>
      </c>
      <c r="AU8" s="36"/>
      <c r="AV8" s="36"/>
      <c r="AW8" s="36"/>
      <c r="AX8" s="36"/>
      <c r="AY8" s="36"/>
      <c r="AZ8" s="36"/>
      <c r="BA8" s="36"/>
      <c r="BB8" s="36">
        <f>データ!$T$6</f>
        <v>87.06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3840</v>
      </c>
      <c r="X10" s="60"/>
      <c r="Y10" s="60"/>
      <c r="Z10" s="60"/>
      <c r="AA10" s="60"/>
      <c r="AB10" s="60"/>
      <c r="AC10" s="60"/>
      <c r="AD10" s="2"/>
      <c r="AE10" s="2"/>
      <c r="AF10" s="2"/>
      <c r="AG10" s="2"/>
      <c r="AH10" s="2"/>
      <c r="AI10" s="2"/>
      <c r="AJ10" s="2"/>
      <c r="AK10" s="2"/>
      <c r="AL10" s="60">
        <f>データ!$U$6</f>
        <v>658</v>
      </c>
      <c r="AM10" s="60"/>
      <c r="AN10" s="60"/>
      <c r="AO10" s="60"/>
      <c r="AP10" s="60"/>
      <c r="AQ10" s="60"/>
      <c r="AR10" s="60"/>
      <c r="AS10" s="60"/>
      <c r="AT10" s="36">
        <f>データ!$V$6</f>
        <v>7.65</v>
      </c>
      <c r="AU10" s="36"/>
      <c r="AV10" s="36"/>
      <c r="AW10" s="36"/>
      <c r="AX10" s="36"/>
      <c r="AY10" s="36"/>
      <c r="AZ10" s="36"/>
      <c r="BA10" s="36"/>
      <c r="BB10" s="36">
        <f>データ!$W$6</f>
        <v>86.01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117</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TAPwm/FA9g0yO0dJkP8oLVT4OhZBXCU1N+fZbyrk8OhC0ey+lldkHNhWnjoGozFDRhzGTh2tDS+MrXfLH/Sshg==" saltValue="3J9a0qpGGtL6qZ7VdYfu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473553</v>
      </c>
      <c r="D6" s="20">
        <f t="shared" si="3"/>
        <v>47</v>
      </c>
      <c r="E6" s="20">
        <f t="shared" si="3"/>
        <v>1</v>
      </c>
      <c r="F6" s="20">
        <f t="shared" si="3"/>
        <v>0</v>
      </c>
      <c r="G6" s="20">
        <f t="shared" si="3"/>
        <v>0</v>
      </c>
      <c r="H6" s="20" t="str">
        <f t="shared" si="3"/>
        <v>沖縄県　粟国村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3840</v>
      </c>
      <c r="R6" s="21">
        <f t="shared" si="3"/>
        <v>666</v>
      </c>
      <c r="S6" s="21">
        <f t="shared" si="3"/>
        <v>7.65</v>
      </c>
      <c r="T6" s="21">
        <f t="shared" si="3"/>
        <v>87.06</v>
      </c>
      <c r="U6" s="21">
        <f t="shared" si="3"/>
        <v>658</v>
      </c>
      <c r="V6" s="21">
        <f t="shared" si="3"/>
        <v>7.65</v>
      </c>
      <c r="W6" s="21">
        <f t="shared" si="3"/>
        <v>86.01</v>
      </c>
      <c r="X6" s="22">
        <f>IF(X7="",NA(),X7)</f>
        <v>79.290000000000006</v>
      </c>
      <c r="Y6" s="22">
        <f t="shared" ref="Y6:AG6" si="4">IF(Y7="",NA(),Y7)</f>
        <v>178.79</v>
      </c>
      <c r="Z6" s="22">
        <f t="shared" si="4"/>
        <v>76.75</v>
      </c>
      <c r="AA6" s="22">
        <f t="shared" si="4"/>
        <v>84.17</v>
      </c>
      <c r="AB6" s="22">
        <f t="shared" si="4"/>
        <v>58.88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772.36</v>
      </c>
      <c r="BF6" s="22">
        <f t="shared" ref="BF6:BN6" si="7">IF(BF7="",NA(),BF7)</f>
        <v>757.8</v>
      </c>
      <c r="BG6" s="22">
        <f t="shared" si="7"/>
        <v>1045.8399999999999</v>
      </c>
      <c r="BH6" s="22">
        <f t="shared" si="7"/>
        <v>1002.3</v>
      </c>
      <c r="BI6" s="22">
        <f t="shared" si="7"/>
        <v>1312.84</v>
      </c>
      <c r="BJ6" s="22">
        <f t="shared" si="7"/>
        <v>1274.21</v>
      </c>
      <c r="BK6" s="22">
        <f t="shared" si="7"/>
        <v>1183.92</v>
      </c>
      <c r="BL6" s="22">
        <f t="shared" si="7"/>
        <v>1128.72</v>
      </c>
      <c r="BM6" s="22">
        <f t="shared" si="7"/>
        <v>1125.25</v>
      </c>
      <c r="BN6" s="22">
        <f t="shared" si="7"/>
        <v>1157.05</v>
      </c>
      <c r="BO6" s="21" t="str">
        <f>IF(BO7="","",IF(BO7="-","【-】","【"&amp;SUBSTITUTE(TEXT(BO7,"#,##0.00"),"-","△")&amp;"】"))</f>
        <v>【982.48】</v>
      </c>
      <c r="BP6" s="22">
        <f>IF(BP7="",NA(),BP7)</f>
        <v>55.23</v>
      </c>
      <c r="BQ6" s="22">
        <f t="shared" ref="BQ6:BY6" si="8">IF(BQ7="",NA(),BQ7)</f>
        <v>63.36</v>
      </c>
      <c r="BR6" s="22">
        <f t="shared" si="8"/>
        <v>37.619999999999997</v>
      </c>
      <c r="BS6" s="22">
        <f t="shared" si="8"/>
        <v>66.23</v>
      </c>
      <c r="BT6" s="22">
        <f t="shared" si="8"/>
        <v>38.909999999999997</v>
      </c>
      <c r="BU6" s="22">
        <f t="shared" si="8"/>
        <v>41.25</v>
      </c>
      <c r="BV6" s="22">
        <f t="shared" si="8"/>
        <v>42.5</v>
      </c>
      <c r="BW6" s="22">
        <f t="shared" si="8"/>
        <v>41.84</v>
      </c>
      <c r="BX6" s="22">
        <f t="shared" si="8"/>
        <v>41.44</v>
      </c>
      <c r="BY6" s="22">
        <f t="shared" si="8"/>
        <v>37.65</v>
      </c>
      <c r="BZ6" s="21" t="str">
        <f>IF(BZ7="","",IF(BZ7="-","【-】","【"&amp;SUBSTITUTE(TEXT(BZ7,"#,##0.00"),"-","△")&amp;"】"))</f>
        <v>【50.61】</v>
      </c>
      <c r="CA6" s="22">
        <f>IF(CA7="",NA(),CA7)</f>
        <v>488.52</v>
      </c>
      <c r="CB6" s="22">
        <f t="shared" ref="CB6:CJ6" si="9">IF(CB7="",NA(),CB7)</f>
        <v>406.84</v>
      </c>
      <c r="CC6" s="22">
        <f t="shared" si="9"/>
        <v>615.57000000000005</v>
      </c>
      <c r="CD6" s="22">
        <f t="shared" si="9"/>
        <v>389.87</v>
      </c>
      <c r="CE6" s="22">
        <f t="shared" si="9"/>
        <v>682.44</v>
      </c>
      <c r="CF6" s="22">
        <f t="shared" si="9"/>
        <v>383.25</v>
      </c>
      <c r="CG6" s="22">
        <f t="shared" si="9"/>
        <v>377.72</v>
      </c>
      <c r="CH6" s="22">
        <f t="shared" si="9"/>
        <v>390.47</v>
      </c>
      <c r="CI6" s="22">
        <f t="shared" si="9"/>
        <v>403.61</v>
      </c>
      <c r="CJ6" s="22">
        <f t="shared" si="9"/>
        <v>442.82</v>
      </c>
      <c r="CK6" s="21" t="str">
        <f>IF(CK7="","",IF(CK7="-","【-】","【"&amp;SUBSTITUTE(TEXT(CK7,"#,##0.00"),"-","△")&amp;"】"))</f>
        <v>【320.83】</v>
      </c>
      <c r="CL6" s="22">
        <f>IF(CL7="",NA(),CL7)</f>
        <v>38.24</v>
      </c>
      <c r="CM6" s="22">
        <f t="shared" ref="CM6:CU6" si="10">IF(CM7="",NA(),CM7)</f>
        <v>38.29</v>
      </c>
      <c r="CN6" s="22">
        <f t="shared" si="10"/>
        <v>40.44</v>
      </c>
      <c r="CO6" s="22">
        <f t="shared" si="10"/>
        <v>43.6</v>
      </c>
      <c r="CP6" s="22">
        <f t="shared" si="10"/>
        <v>43.6</v>
      </c>
      <c r="CQ6" s="22">
        <f t="shared" si="10"/>
        <v>48.26</v>
      </c>
      <c r="CR6" s="22">
        <f t="shared" si="10"/>
        <v>48.01</v>
      </c>
      <c r="CS6" s="22">
        <f t="shared" si="10"/>
        <v>49.08</v>
      </c>
      <c r="CT6" s="22">
        <f t="shared" si="10"/>
        <v>51.46</v>
      </c>
      <c r="CU6" s="22">
        <f t="shared" si="10"/>
        <v>51.84</v>
      </c>
      <c r="CV6" s="21" t="str">
        <f>IF(CV7="","",IF(CV7="-","【-】","【"&amp;SUBSTITUTE(TEXT(CV7,"#,##0.00"),"-","△")&amp;"】"))</f>
        <v>【56.15】</v>
      </c>
      <c r="CW6" s="22">
        <f>IF(CW7="",NA(),CW7)</f>
        <v>79.400000000000006</v>
      </c>
      <c r="CX6" s="22">
        <f t="shared" ref="CX6:DF6" si="11">IF(CX7="",NA(),CX7)</f>
        <v>80.02</v>
      </c>
      <c r="CY6" s="22">
        <f t="shared" si="11"/>
        <v>79.47</v>
      </c>
      <c r="CZ6" s="22">
        <f t="shared" si="11"/>
        <v>78.66</v>
      </c>
      <c r="DA6" s="22">
        <f t="shared" si="11"/>
        <v>75.64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8.5500000000000007</v>
      </c>
      <c r="EE6" s="21">
        <f t="shared" ref="EE6:EM6" si="14">IF(EE7="",NA(),EE7)</f>
        <v>0</v>
      </c>
      <c r="EF6" s="22">
        <f t="shared" si="14"/>
        <v>4.16</v>
      </c>
      <c r="EG6" s="21">
        <f t="shared" si="14"/>
        <v>0</v>
      </c>
      <c r="EH6" s="22">
        <f t="shared" si="14"/>
        <v>7.17</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473553</v>
      </c>
      <c r="D7" s="24">
        <v>47</v>
      </c>
      <c r="E7" s="24">
        <v>1</v>
      </c>
      <c r="F7" s="24">
        <v>0</v>
      </c>
      <c r="G7" s="24">
        <v>0</v>
      </c>
      <c r="H7" s="24" t="s">
        <v>95</v>
      </c>
      <c r="I7" s="24" t="s">
        <v>96</v>
      </c>
      <c r="J7" s="24" t="s">
        <v>97</v>
      </c>
      <c r="K7" s="24" t="s">
        <v>98</v>
      </c>
      <c r="L7" s="24" t="s">
        <v>99</v>
      </c>
      <c r="M7" s="24" t="s">
        <v>100</v>
      </c>
      <c r="N7" s="25" t="s">
        <v>101</v>
      </c>
      <c r="O7" s="25" t="s">
        <v>102</v>
      </c>
      <c r="P7" s="25">
        <v>100</v>
      </c>
      <c r="Q7" s="25">
        <v>3840</v>
      </c>
      <c r="R7" s="25">
        <v>666</v>
      </c>
      <c r="S7" s="25">
        <v>7.65</v>
      </c>
      <c r="T7" s="25">
        <v>87.06</v>
      </c>
      <c r="U7" s="25">
        <v>658</v>
      </c>
      <c r="V7" s="25">
        <v>7.65</v>
      </c>
      <c r="W7" s="25">
        <v>86.01</v>
      </c>
      <c r="X7" s="25">
        <v>79.290000000000006</v>
      </c>
      <c r="Y7" s="25">
        <v>178.79</v>
      </c>
      <c r="Z7" s="25">
        <v>76.75</v>
      </c>
      <c r="AA7" s="25">
        <v>84.17</v>
      </c>
      <c r="AB7" s="25">
        <v>58.88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772.36</v>
      </c>
      <c r="BF7" s="25">
        <v>757.8</v>
      </c>
      <c r="BG7" s="25">
        <v>1045.8399999999999</v>
      </c>
      <c r="BH7" s="25">
        <v>1002.3</v>
      </c>
      <c r="BI7" s="25">
        <v>1312.84</v>
      </c>
      <c r="BJ7" s="25">
        <v>1274.21</v>
      </c>
      <c r="BK7" s="25">
        <v>1183.92</v>
      </c>
      <c r="BL7" s="25">
        <v>1128.72</v>
      </c>
      <c r="BM7" s="25">
        <v>1125.25</v>
      </c>
      <c r="BN7" s="25">
        <v>1157.05</v>
      </c>
      <c r="BO7" s="25">
        <v>982.48</v>
      </c>
      <c r="BP7" s="25">
        <v>55.23</v>
      </c>
      <c r="BQ7" s="25">
        <v>63.36</v>
      </c>
      <c r="BR7" s="25">
        <v>37.619999999999997</v>
      </c>
      <c r="BS7" s="25">
        <v>66.23</v>
      </c>
      <c r="BT7" s="25">
        <v>38.909999999999997</v>
      </c>
      <c r="BU7" s="25">
        <v>41.25</v>
      </c>
      <c r="BV7" s="25">
        <v>42.5</v>
      </c>
      <c r="BW7" s="25">
        <v>41.84</v>
      </c>
      <c r="BX7" s="25">
        <v>41.44</v>
      </c>
      <c r="BY7" s="25">
        <v>37.65</v>
      </c>
      <c r="BZ7" s="25">
        <v>50.61</v>
      </c>
      <c r="CA7" s="25">
        <v>488.52</v>
      </c>
      <c r="CB7" s="25">
        <v>406.84</v>
      </c>
      <c r="CC7" s="25">
        <v>615.57000000000005</v>
      </c>
      <c r="CD7" s="25">
        <v>389.87</v>
      </c>
      <c r="CE7" s="25">
        <v>682.44</v>
      </c>
      <c r="CF7" s="25">
        <v>383.25</v>
      </c>
      <c r="CG7" s="25">
        <v>377.72</v>
      </c>
      <c r="CH7" s="25">
        <v>390.47</v>
      </c>
      <c r="CI7" s="25">
        <v>403.61</v>
      </c>
      <c r="CJ7" s="25">
        <v>442.82</v>
      </c>
      <c r="CK7" s="25">
        <v>320.83</v>
      </c>
      <c r="CL7" s="25">
        <v>38.24</v>
      </c>
      <c r="CM7" s="25">
        <v>38.29</v>
      </c>
      <c r="CN7" s="25">
        <v>40.44</v>
      </c>
      <c r="CO7" s="25">
        <v>43.6</v>
      </c>
      <c r="CP7" s="25">
        <v>43.6</v>
      </c>
      <c r="CQ7" s="25">
        <v>48.26</v>
      </c>
      <c r="CR7" s="25">
        <v>48.01</v>
      </c>
      <c r="CS7" s="25">
        <v>49.08</v>
      </c>
      <c r="CT7" s="25">
        <v>51.46</v>
      </c>
      <c r="CU7" s="25">
        <v>51.84</v>
      </c>
      <c r="CV7" s="25">
        <v>56.15</v>
      </c>
      <c r="CW7" s="25">
        <v>79.400000000000006</v>
      </c>
      <c r="CX7" s="25">
        <v>80.02</v>
      </c>
      <c r="CY7" s="25">
        <v>79.47</v>
      </c>
      <c r="CZ7" s="25">
        <v>78.66</v>
      </c>
      <c r="DA7" s="25">
        <v>75.64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8.5500000000000007</v>
      </c>
      <c r="EE7" s="25">
        <v>0</v>
      </c>
      <c r="EF7" s="25">
        <v>4.16</v>
      </c>
      <c r="EG7" s="25">
        <v>0</v>
      </c>
      <c r="EH7" s="25">
        <v>7.17</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LGWAN系PC_15</cp:lastModifiedBy>
  <dcterms:created xsi:type="dcterms:W3CDTF">2023-12-05T01:08:04Z</dcterms:created>
  <dcterms:modified xsi:type="dcterms:W3CDTF">2024-02-13T01:41:32Z</dcterms:modified>
  <cp:category/>
</cp:coreProperties>
</file>