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0 座間味村（0205）\"/>
    </mc:Choice>
  </mc:AlternateContent>
  <workbookProtection workbookAlgorithmName="SHA-512" workbookHashValue="pzUmZrqM+EWOttuNMlnMu12rU4ogqV8PeKqxmRC1cG4XJ0W6jeOYI8RI/d7g76hxv6ASWQMbH8myCRJzXs3kAg==" workbookSaltValue="B2JGC6k1uqzjiHTfoqjnHA=="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BB10" i="4"/>
  <c r="AT10" i="4"/>
  <c r="AL10" i="4"/>
  <c r="AD10" i="4"/>
  <c r="P10" i="4"/>
  <c r="B10" i="4"/>
  <c r="AT8" i="4"/>
  <c r="AL8" i="4"/>
  <c r="AD8" i="4"/>
  <c r="W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<sst xmlns="http://schemas.openxmlformats.org/spreadsheetml/2006/main" count="236" uniqueCount="120">
  <si>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</si>
  <si>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</si>
  <si>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</si>
  <si>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</si>
  <si>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</si>
  <si>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</si>
  <si>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</si>
  <si>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</si>
  <si>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</si>
  <si>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</si>
  <si>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</si>
  <si>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</si>
  <si>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</si>
  <si>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</si>
  <si>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</si>
  <si>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</si>
  <si>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</si>
  <si>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</si>
  <si>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</si>
  <si>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</si>
  <si>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</si>
  <si>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</si>
  <si>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</si>
  <si>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</si>
  <si>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</si>
  <si>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</si>
  <si>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</si>
  <si>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</si>
  <si>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</si>
  <si>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</si>
  <si>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</si>
  <si>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</si>
  <si>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</si>
  <si>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</si>
  <si>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</si>
  <si>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</si>
  <si>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</si>
  <si>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</si>
  <si>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</si>
  <si>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</si>
  <si>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</si>
  <si>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</si>
  <si>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</si>
  <si>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</si>
  <si>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</si>
  <si>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</si>
  <si>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</si>
  <si>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</si>
  <si>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</si>
  <si>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</si>
  <si>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</si>
  <si>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</si>
  <si>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</si>
  <si>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</si>
  <si>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</si>
  <si>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</si>
  <si>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</si>
  <si>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</si>
  <si>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</si>
  <si>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</si>
  <si>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</si>
  <si>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</si>
  <si>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</si>
  <si>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</si>
  <si>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</si>
  <si>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</si>
  <si>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</si>
  <si>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</si>
  <si>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</si>
  <si>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</si>
  <si>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</si>
  <si>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</si>
  <si>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</si>
  <si>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</si>
  <si>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</si>
  <si>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</si>
  <si>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</si>
  <si>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</si>
  <si>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</si>
  <si>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</si>
  <si>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</si>
  <si>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</si>
  <si>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</si>
  <si>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</si>
  <si>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</si>
  <si>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</si>
  <si>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</si>
  <si>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</si>
  <si>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</si>
  <si>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</si>
  <si>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</si>
  <si>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</si>
  <si>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</si>
  <si>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</si>
  <si>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</si>
  <si>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</si>
  <si>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</si>
  <si>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</si>
  <si>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</si>
  <si>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</si>
  <si>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</si>
  <si>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</si>
  <si>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</si>
  <si>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</si>
  <si>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</si>
  <si>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</si>
  <si>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</si>
  <si>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</si>
  <si>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</si>
  <si>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</si>
  <si>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</si>
  <si>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</si>
  <si>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</si>
  <si>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</si>
  <si>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</si>
  <si>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</si>
  <si>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</si>
  <si>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①②該当なし。
③管渠改善率・・・管渠等（管路）は共用開始後２０年以内と浅かったため整備が未実施。
しかし、処理施設における設備機器については対応年数を経過するものもあるため改築更新の計画を今後検討する。（改築更新が今後の課題）</t>
    <phoneticPr fontId="4"/>
  </si>
  <si>
    <t>①収益的収支比率
昨年より上昇傾向である。総収益のうち一般会計からの繰入による割合が高いため経営改善が求められる。今後、使用料等見直しも視野に入れた対策が必要。
②、③該当なし
④企業債残高対策事業規模比率
全国「1078.44」類似団体「1278.54」本村は「1570.02」と全国・類似団体より高い状況になっている。大幅な上昇となった要因として更新工事や公営企業会計移行業務等が考えられる。
⑤経費回収率
昨年より若干の増加。全国、類似団体の数値を上回る数値ではあるが、使用料による負担は多い為、経費の抑制を行い対策。また将来的には料金改定などの対応を検討。
⑥汚水処理原価
昨年より減少となった。類似団体で比較すると低い状態。今後も処理費への抑制を行い、現状体制の状況を維持。
⑦施設利用率
昨年より若干の上昇となった。全国「29.92」類似団体「26.22」本村は「27．93」と全国平均より低く、類似団体より高い状況になっている。施設が観光客等が増大する夏場や定住者の増加も考慮した施設であるため規模的なものについては問題ないが、人口が少ない処理地区のため利用率の向上が望めない。
（有収率の向上が課題。）
⑧水洗化率
全国「80.39」類似団体「78.03」本村が「92．17」と全国・類似団体より高い状況にある。今後さらなる水洗化率の向上を目指す。（一般世帯への対応。）</t>
    <rPh sb="13" eb="15">
      <t>ジョウショウ</t>
    </rPh>
    <rPh sb="150" eb="151">
      <t>タカ</t>
    </rPh>
    <rPh sb="170" eb="172">
      <t>ヨウイン</t>
    </rPh>
    <rPh sb="175" eb="179">
      <t>コウシンコウジ</t>
    </rPh>
    <rPh sb="180" eb="186">
      <t>コウエイキギョウカイケイ</t>
    </rPh>
    <rPh sb="186" eb="188">
      <t>イコウ</t>
    </rPh>
    <rPh sb="188" eb="190">
      <t>ギョウム</t>
    </rPh>
    <rPh sb="190" eb="191">
      <t>トウ</t>
    </rPh>
    <rPh sb="192" eb="193">
      <t>カンガ</t>
    </rPh>
    <rPh sb="213" eb="215">
      <t>ゾウカ</t>
    </rPh>
    <rPh sb="224" eb="226">
      <t>スウチ</t>
    </rPh>
    <rPh sb="227" eb="229">
      <t>ウワマワ</t>
    </rPh>
    <rPh sb="230" eb="232">
      <t>スウチ</t>
    </rPh>
    <rPh sb="249" eb="250">
      <t>タメ</t>
    </rPh>
    <rPh sb="295" eb="297">
      <t>ゲンショウ</t>
    </rPh>
    <rPh sb="357" eb="359">
      <t>ジョウショウ</t>
    </rPh>
    <rPh sb="401" eb="402">
      <t>ヒク</t>
    </rPh>
    <rPh sb="410" eb="411">
      <t>タカ</t>
    </rPh>
    <phoneticPr fontId="4"/>
  </si>
  <si>
    <t>１．経営の健全性・効率性において
・収益的収支比率･･･本年度は大幅な上昇となったが、依然として一般会計からの繰入に依存する割合が多いため改善が必要。（対応策として料金改定など検討。）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・汚水処理原価･･･有収水量の増加が望めないため、汚水処理費の削減が望ましいが、必要な運営を行っており非常に難しい。（改善策として不明水等への対応検討）
・企業債残高対事業比率･･･本年度は更新工事を行ったことで上昇となった。今後も更新工事に伴う変動が予想される。
２．老朽化の状況対応について
今後、事業制度を用いた改築更新（管渠設備・処理場）を検討していく。（他地区の処理施設の改築状況を見ながら計画検討。）</t>
    <rPh sb="28" eb="30">
      <t>ホンネン</t>
    </rPh>
    <rPh sb="30" eb="31">
      <t>ド</t>
    </rPh>
    <rPh sb="32" eb="34">
      <t>オオハバ</t>
    </rPh>
    <rPh sb="35" eb="37">
      <t>ジョウショウ</t>
    </rPh>
    <rPh sb="43" eb="45">
      <t>イゼン</t>
    </rPh>
    <rPh sb="240" eb="243">
      <t>ホンネンド</t>
    </rPh>
    <rPh sb="255" eb="257">
      <t>ジョウショウ</t>
    </rPh>
    <rPh sb="262" eb="264">
      <t>コンゴ</t>
    </rPh>
    <rPh sb="265" eb="267">
      <t>コウシン</t>
    </rPh>
    <rPh sb="267" eb="269">
      <t>コウジ</t>
    </rPh>
    <rPh sb="270" eb="271">
      <t>トモナ</t>
    </rPh>
    <rPh sb="272" eb="274">
      <t>ヘンドウ</t>
    </rPh>
    <rPh sb="275" eb="27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</si>
</sst>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C5-4FB9-AF7D-C54FF31203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F2C5-4FB9-AF7D-C54FF31203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26.06</c:v>
                </c:pt>
                <c:pt idx="1">
                  <c:v>26.97</c:v>
                </c:pt>
                <c:pt idx="2">
                  <c:v>24.55</c:v>
                </c:pt>
                <c:pt idx="3">
                  <c:v>24.24</c:v>
                </c:pt>
                <c:pt idx="4">
                  <c:v>27.93</c:v>
                </c:pt>
              </c:numCache>
            </c:numRef>
          </c:val>
          <c:extLst>
            <c:ext xmlns:c16="http://schemas.microsoft.com/office/drawing/2014/chart" uri="{C3380CC4-5D6E-409C-BE32-E72D297353CC}">
              <c16:uniqueId val="{00000000-D170-48B5-A1B1-A986CF773E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D170-48B5-A1B1-A986CF773E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86.23</c:v>
                </c:pt>
                <c:pt idx="1">
                  <c:v>83.46</c:v>
                </c:pt>
                <c:pt idx="2">
                  <c:v>80.83</c:v>
                </c:pt>
                <c:pt idx="3">
                  <c:v>80</c:v>
                </c:pt>
                <c:pt idx="4">
                  <c:v>92.17</c:v>
                </c:pt>
              </c:numCache>
            </c:numRef>
          </c:val>
          <c:extLst>
            <c:ext xmlns:c16="http://schemas.microsoft.com/office/drawing/2014/chart" uri="{C3380CC4-5D6E-409C-BE32-E72D297353CC}">
              <c16:uniqueId val="{00000000-93C1-4661-9F97-CDFF381F1A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93C1-4661-9F97-CDFF381F1A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100.86</c:v>
                </c:pt>
                <c:pt idx="1">
                  <c:v>100.29</c:v>
                </c:pt>
                <c:pt idx="2">
                  <c:v>101.89</c:v>
                </c:pt>
                <c:pt idx="3">
                  <c:v>100.62</c:v>
                </c:pt>
                <c:pt idx="4">
                  <c:v>108.19</c:v>
                </c:pt>
              </c:numCache>
            </c:numRef>
          </c:val>
          <c:extLst>
            <c:ext xmlns:c16="http://schemas.microsoft.com/office/drawing/2014/chart" uri="{C3380CC4-5D6E-409C-BE32-E72D297353CC}">
              <c16:uniqueId val="{00000000-7112-4C14-975B-972269E772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2-4C14-975B-972269E772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4-404C-A3DE-1882FE04EF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4-404C-A3DE-1882FE04EF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95-4ECC-9495-35C8EF0B2F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95-4ECC-9495-35C8EF0B2F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CB-4F63-9590-5AAEE25793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B-4F63-9590-5AAEE25793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20-412B-9A13-179540EDCB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20-412B-9A13-179540EDCB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1042.6500000000001</c:v>
                </c:pt>
                <c:pt idx="1">
                  <c:v>897.3</c:v>
                </c:pt>
                <c:pt idx="2">
                  <c:v>1138.72</c:v>
                </c:pt>
                <c:pt idx="3">
                  <c:v>855.74</c:v>
                </c:pt>
                <c:pt idx="4">
                  <c:v>1570.02</c:v>
                </c:pt>
              </c:numCache>
            </c:numRef>
          </c:val>
          <c:extLst>
            <c:ext xmlns:c16="http://schemas.microsoft.com/office/drawing/2014/chart" uri="{C3380CC4-5D6E-409C-BE32-E72D297353CC}">
              <c16:uniqueId val="{00000000-9E62-4753-83AD-FF99373B65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9E62-4753-83AD-FF99373B65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77.760000000000005</c:v>
                </c:pt>
                <c:pt idx="1">
                  <c:v>76.150000000000006</c:v>
                </c:pt>
                <c:pt idx="2">
                  <c:v>46.46</c:v>
                </c:pt>
                <c:pt idx="3">
                  <c:v>41.58</c:v>
                </c:pt>
                <c:pt idx="4">
                  <c:v>49.05</c:v>
                </c:pt>
              </c:numCache>
            </c:numRef>
          </c:val>
          <c:extLst>
            <c:ext xmlns:c16="http://schemas.microsoft.com/office/drawing/2014/chart" uri="{C3380CC4-5D6E-409C-BE32-E72D297353CC}">
              <c16:uniqueId val="{00000000-6395-47AE-8DF8-DE069750F4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6395-47AE-8DF8-DE069750F4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226.42</c:v>
                </c:pt>
                <c:pt idx="1">
                  <c:v>233.51</c:v>
                </c:pt>
                <c:pt idx="2">
                  <c:v>316.14</c:v>
                </c:pt>
                <c:pt idx="3">
                  <c:v>421.77</c:v>
                </c:pt>
                <c:pt idx="4">
                  <c:v>328.57</c:v>
                </c:pt>
              </c:numCache>
            </c:numRef>
          </c:val>
          <c:extLst>
            <c:ext xmlns:c16="http://schemas.microsoft.com/office/drawing/2014/chart" uri="{C3380CC4-5D6E-409C-BE32-E72D297353CC}">
              <c16:uniqueId val="{00000000-59CF-4BA7-99E6-A25B1DC54A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59CF-4BA7-99E6-A25B1DC54A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5"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座間味村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895</v>
      </c>
      <c r="AM8" s="42"/>
      <c r="AN8" s="42"/>
      <c r="AO8" s="42"/>
      <c r="AP8" s="42"/>
      <c r="AQ8" s="42"/>
      <c r="AR8" s="42"/>
      <c r="AS8" s="42"/>
      <c r="AT8" s="35">
        <f>データ!T6</f>
        <v>16.739999999999998</v>
      </c>
      <c r="AU8" s="35"/>
      <c r="AV8" s="35"/>
      <c r="AW8" s="35"/>
      <c r="AX8" s="35"/>
      <c r="AY8" s="35"/>
      <c r="AZ8" s="35"/>
      <c r="BA8" s="35"/>
      <c r="BB8" s="35">
        <f>データ!U6</f>
        <v>53.46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27.54</v>
      </c>
      <c r="Q10" s="35"/>
      <c r="R10" s="35"/>
      <c r="S10" s="35"/>
      <c r="T10" s="35"/>
      <c r="U10" s="35"/>
      <c r="V10" s="35"/>
      <c r="W10" s="35">
        <f>データ!Q6</f>
        <v>73.8</v>
      </c>
      <c r="X10" s="35"/>
      <c r="Y10" s="35"/>
      <c r="Z10" s="35"/>
      <c r="AA10" s="35"/>
      <c r="AB10" s="35"/>
      <c r="AC10" s="35"/>
      <c r="AD10" s="42">
        <f>データ!R6</f>
        <v>2681</v>
      </c>
      <c r="AE10" s="42"/>
      <c r="AF10" s="42"/>
      <c r="AG10" s="42"/>
      <c r="AH10" s="42"/>
      <c r="AI10" s="42"/>
      <c r="AJ10" s="42"/>
      <c r="AK10" s="2"/>
      <c r="AL10" s="42">
        <f>データ!V6</f>
        <v>230</v>
      </c>
      <c r="AM10" s="42"/>
      <c r="AN10" s="42"/>
      <c r="AO10" s="42"/>
      <c r="AP10" s="42"/>
      <c r="AQ10" s="42"/>
      <c r="AR10" s="42"/>
      <c r="AS10" s="42"/>
      <c r="AT10" s="35">
        <f>データ!W6</f>
        <v>0.04</v>
      </c>
      <c r="AU10" s="35"/>
      <c r="AV10" s="35"/>
      <c r="AW10" s="35"/>
      <c r="AX10" s="35"/>
      <c r="AY10" s="35"/>
      <c r="AZ10" s="35"/>
      <c r="BA10" s="35"/>
      <c r="BB10" s="35">
        <f>データ!X6</f>
        <v>5750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117</v>
      </c>
      <c r="BM47" s="65"/>
      <c r="BN47" s="65"/>
      <c r="BO47" s="65"/>
      <c r="BP47" s="65"/>
      <c r="BQ47" s="65"/>
      <c r="BR47" s="65"/>
      <c r="BS47" s="65"/>
      <c r="BT47" s="65"/>
      <c r="BU47" s="65"/>
      <c r="BV47" s="65"/>
      <c r="BW47" s="65"/>
      <c r="BX47" s="65"/>
      <c r="BY47" s="65"/>
      <c r="BZ47" s="6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5"/>
      <c r="BN48" s="65"/>
      <c r="BO48" s="65"/>
      <c r="BP48" s="65"/>
      <c r="BQ48" s="65"/>
      <c r="BR48" s="65"/>
      <c r="BS48" s="65"/>
      <c r="BT48" s="65"/>
      <c r="BU48" s="65"/>
      <c r="BV48" s="65"/>
      <c r="BW48" s="65"/>
      <c r="BX48" s="65"/>
      <c r="BY48" s="65"/>
      <c r="BZ48" s="6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5"/>
      <c r="BN49" s="65"/>
      <c r="BO49" s="65"/>
      <c r="BP49" s="65"/>
      <c r="BQ49" s="65"/>
      <c r="BR49" s="65"/>
      <c r="BS49" s="65"/>
      <c r="BT49" s="65"/>
      <c r="BU49" s="65"/>
      <c r="BV49" s="65"/>
      <c r="BW49" s="65"/>
      <c r="BX49" s="65"/>
      <c r="BY49" s="65"/>
      <c r="BZ49" s="6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5"/>
      <c r="BN50" s="65"/>
      <c r="BO50" s="65"/>
      <c r="BP50" s="65"/>
      <c r="BQ50" s="65"/>
      <c r="BR50" s="65"/>
      <c r="BS50" s="65"/>
      <c r="BT50" s="65"/>
      <c r="BU50" s="65"/>
      <c r="BV50" s="65"/>
      <c r="BW50" s="65"/>
      <c r="BX50" s="65"/>
      <c r="BY50" s="65"/>
      <c r="BZ50" s="6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5"/>
      <c r="BN51" s="65"/>
      <c r="BO51" s="65"/>
      <c r="BP51" s="65"/>
      <c r="BQ51" s="65"/>
      <c r="BR51" s="65"/>
      <c r="BS51" s="65"/>
      <c r="BT51" s="65"/>
      <c r="BU51" s="65"/>
      <c r="BV51" s="65"/>
      <c r="BW51" s="65"/>
      <c r="BX51" s="65"/>
      <c r="BY51" s="65"/>
      <c r="BZ51" s="6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5"/>
      <c r="BN52" s="65"/>
      <c r="BO52" s="65"/>
      <c r="BP52" s="65"/>
      <c r="BQ52" s="65"/>
      <c r="BR52" s="65"/>
      <c r="BS52" s="65"/>
      <c r="BT52" s="65"/>
      <c r="BU52" s="65"/>
      <c r="BV52" s="65"/>
      <c r="BW52" s="65"/>
      <c r="BX52" s="65"/>
      <c r="BY52" s="65"/>
      <c r="BZ52" s="6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5"/>
      <c r="BN53" s="65"/>
      <c r="BO53" s="65"/>
      <c r="BP53" s="65"/>
      <c r="BQ53" s="65"/>
      <c r="BR53" s="65"/>
      <c r="BS53" s="65"/>
      <c r="BT53" s="65"/>
      <c r="BU53" s="65"/>
      <c r="BV53" s="65"/>
      <c r="BW53" s="65"/>
      <c r="BX53" s="65"/>
      <c r="BY53" s="65"/>
      <c r="BZ53" s="6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5"/>
      <c r="BN54" s="65"/>
      <c r="BO54" s="65"/>
      <c r="BP54" s="65"/>
      <c r="BQ54" s="65"/>
      <c r="BR54" s="65"/>
      <c r="BS54" s="65"/>
      <c r="BT54" s="65"/>
      <c r="BU54" s="65"/>
      <c r="BV54" s="65"/>
      <c r="BW54" s="65"/>
      <c r="BX54" s="65"/>
      <c r="BY54" s="65"/>
      <c r="BZ54" s="6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5"/>
      <c r="BN55" s="65"/>
      <c r="BO55" s="65"/>
      <c r="BP55" s="65"/>
      <c r="BQ55" s="65"/>
      <c r="BR55" s="65"/>
      <c r="BS55" s="65"/>
      <c r="BT55" s="65"/>
      <c r="BU55" s="65"/>
      <c r="BV55" s="65"/>
      <c r="BW55" s="65"/>
      <c r="BX55" s="65"/>
      <c r="BY55" s="65"/>
      <c r="BZ55" s="6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5"/>
      <c r="BN56" s="65"/>
      <c r="BO56" s="65"/>
      <c r="BP56" s="65"/>
      <c r="BQ56" s="65"/>
      <c r="BR56" s="65"/>
      <c r="BS56" s="65"/>
      <c r="BT56" s="65"/>
      <c r="BU56" s="65"/>
      <c r="BV56" s="65"/>
      <c r="BW56" s="65"/>
      <c r="BX56" s="65"/>
      <c r="BY56" s="65"/>
      <c r="BZ56" s="6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5"/>
      <c r="BN57" s="65"/>
      <c r="BO57" s="65"/>
      <c r="BP57" s="65"/>
      <c r="BQ57" s="65"/>
      <c r="BR57" s="65"/>
      <c r="BS57" s="65"/>
      <c r="BT57" s="65"/>
      <c r="BU57" s="65"/>
      <c r="BV57" s="65"/>
      <c r="BW57" s="65"/>
      <c r="BX57" s="65"/>
      <c r="BY57" s="65"/>
      <c r="BZ57" s="6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5"/>
      <c r="BN58" s="65"/>
      <c r="BO58" s="65"/>
      <c r="BP58" s="65"/>
      <c r="BQ58" s="65"/>
      <c r="BR58" s="65"/>
      <c r="BS58" s="65"/>
      <c r="BT58" s="65"/>
      <c r="BU58" s="65"/>
      <c r="BV58" s="65"/>
      <c r="BW58" s="65"/>
      <c r="BX58" s="65"/>
      <c r="BY58" s="65"/>
      <c r="BZ58" s="6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5"/>
      <c r="BN59" s="65"/>
      <c r="BO59" s="65"/>
      <c r="BP59" s="65"/>
      <c r="BQ59" s="65"/>
      <c r="BR59" s="65"/>
      <c r="BS59" s="65"/>
      <c r="BT59" s="65"/>
      <c r="BU59" s="65"/>
      <c r="BV59" s="65"/>
      <c r="BW59" s="65"/>
      <c r="BX59" s="65"/>
      <c r="BY59" s="65"/>
      <c r="BZ59" s="6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7"/>
      <c r="BM60" s="65"/>
      <c r="BN60" s="65"/>
      <c r="BO60" s="65"/>
      <c r="BP60" s="65"/>
      <c r="BQ60" s="65"/>
      <c r="BR60" s="65"/>
      <c r="BS60" s="65"/>
      <c r="BT60" s="65"/>
      <c r="BU60" s="65"/>
      <c r="BV60" s="65"/>
      <c r="BW60" s="65"/>
      <c r="BX60" s="65"/>
      <c r="BY60" s="65"/>
      <c r="BZ60" s="6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7"/>
      <c r="BM61" s="65"/>
      <c r="BN61" s="65"/>
      <c r="BO61" s="65"/>
      <c r="BP61" s="65"/>
      <c r="BQ61" s="65"/>
      <c r="BR61" s="65"/>
      <c r="BS61" s="65"/>
      <c r="BT61" s="65"/>
      <c r="BU61" s="65"/>
      <c r="BV61" s="65"/>
      <c r="BW61" s="65"/>
      <c r="BX61" s="65"/>
      <c r="BY61" s="65"/>
      <c r="BZ61" s="6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5"/>
      <c r="BN62" s="65"/>
      <c r="BO62" s="65"/>
      <c r="BP62" s="65"/>
      <c r="BQ62" s="65"/>
      <c r="BR62" s="65"/>
      <c r="BS62" s="65"/>
      <c r="BT62" s="65"/>
      <c r="BU62" s="65"/>
      <c r="BV62" s="65"/>
      <c r="BW62" s="65"/>
      <c r="BX62" s="65"/>
      <c r="BY62" s="65"/>
      <c r="BZ62" s="6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N9Goz+fl5NH1/INr+192iKBjaZTAj7RV4300y+zk+mjhheY7z3B33n7XumwjQFKFz9a2DYlo6uFiyhfLLHWXA==" saltValue="INim5kS7Ln0iodXkFhcJM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473545</v>
      </c>
      <c r="D6" s="19">
        <f t="shared" si="3"/>
        <v>47</v>
      </c>
      <c r="E6" s="19">
        <f t="shared" si="3"/>
        <v>17</v>
      </c>
      <c r="F6" s="19">
        <f t="shared" si="3"/>
        <v>6</v>
      </c>
      <c r="G6" s="19">
        <f t="shared" si="3"/>
        <v>0</v>
      </c>
      <c r="H6" s="19" t="str">
        <f t="shared" si="3"/>
        <v>沖縄県　座間味村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27.54</v>
      </c>
      <c r="Q6" s="20">
        <f t="shared" si="3"/>
        <v>73.8</v>
      </c>
      <c r="R6" s="20">
        <f t="shared" si="3"/>
        <v>2681</v>
      </c>
      <c r="S6" s="20">
        <f t="shared" si="3"/>
        <v>895</v>
      </c>
      <c r="T6" s="20">
        <f t="shared" si="3"/>
        <v>16.739999999999998</v>
      </c>
      <c r="U6" s="20">
        <f t="shared" si="3"/>
        <v>53.46</v>
      </c>
      <c r="V6" s="20">
        <f t="shared" si="3"/>
        <v>230</v>
      </c>
      <c r="W6" s="20">
        <f t="shared" si="3"/>
        <v>0.04</v>
      </c>
      <c r="X6" s="20">
        <f t="shared" si="3"/>
        <v>5750</v>
      </c>
      <c r="Y6" s="21">
        <f>IF(Y7="",NA(),Y7)</f>
        <v>100.86</v>
      </c>
      <c r="Z6" s="21">
        <f t="shared" ref="Z6:AH6" si="4">IF(Z7="",NA(),Z7)</f>
        <v>100.29</v>
      </c>
      <c r="AA6" s="21">
        <f t="shared" si="4"/>
        <v>101.89</v>
      </c>
      <c r="AB6" s="21">
        <f t="shared" si="4"/>
        <v>100.62</v>
      </c>
      <c r="AC6" s="21">
        <f t="shared" si="4"/>
        <v>108.19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1042.6500000000001</v>
      </c>
      <c r="BG6" s="21">
        <f t="shared" ref="BG6:BO6" si="7">IF(BG7="",NA(),BG7)</f>
        <v>897.3</v>
      </c>
      <c r="BH6" s="21">
        <f t="shared" si="7"/>
        <v>1138.72</v>
      </c>
      <c r="BI6" s="21">
        <f t="shared" si="7"/>
        <v>855.74</v>
      </c>
      <c r="BJ6" s="21">
        <f t="shared" si="7"/>
        <v>1570.02</v>
      </c>
      <c r="BK6" s="21">
        <f t="shared" si="7"/>
        <v>1006.65</v>
      </c>
      <c r="BL6" s="21">
        <f t="shared" si="7"/>
        <v>998.42</v>
      </c>
      <c r="BM6" s="21">
        <f t="shared" si="7"/>
        <v>1095.52</v>
      </c>
      <c r="BN6" s="21">
        <f t="shared" si="7"/>
        <v>1056.55</v>
      </c>
      <c r="BO6" s="21">
        <f t="shared" si="7"/>
        <v>1278.54</v>
      </c>
      <c r="BP6" s="20" t="str">
        <f>IF(BP7="","",IF(BP7="-","【-】","【"&amp;SUBSTITUTE(TEXT(BP7,"#,##0.00"),"-","△")&amp;"】"))</f>
        <v>【1,078.44】</v>
      </c>
      <c r="BQ6" s="21">
        <f>IF(BQ7="",NA(),BQ7)</f>
        <v>77.760000000000005</v>
      </c>
      <c r="BR6" s="21">
        <f t="shared" ref="BR6:BZ6" si="8">IF(BR7="",NA(),BR7)</f>
        <v>76.150000000000006</v>
      </c>
      <c r="BS6" s="21">
        <f t="shared" si="8"/>
        <v>46.46</v>
      </c>
      <c r="BT6" s="21">
        <f t="shared" si="8"/>
        <v>41.58</v>
      </c>
      <c r="BU6" s="21">
        <f t="shared" si="8"/>
        <v>49.05</v>
      </c>
      <c r="BV6" s="21">
        <f t="shared" si="8"/>
        <v>43.43</v>
      </c>
      <c r="BW6" s="21">
        <f t="shared" si="8"/>
        <v>41.41</v>
      </c>
      <c r="BX6" s="21">
        <f t="shared" si="8"/>
        <v>39.64</v>
      </c>
      <c r="BY6" s="21">
        <f t="shared" si="8"/>
        <v>40</v>
      </c>
      <c r="BZ6" s="21">
        <f t="shared" si="8"/>
        <v>38.74</v>
      </c>
      <c r="CA6" s="20" t="str">
        <f>IF(CA7="","",IF(CA7="-","【-】","【"&amp;SUBSTITUTE(TEXT(CA7,"#,##0.00"),"-","△")&amp;"】"))</f>
        <v>【41.91】</v>
      </c>
      <c r="CB6" s="21">
        <f>IF(CB7="",NA(),CB7)</f>
        <v>226.42</v>
      </c>
      <c r="CC6" s="21">
        <f t="shared" ref="CC6:CK6" si="9">IF(CC7="",NA(),CC7)</f>
        <v>233.51</v>
      </c>
      <c r="CD6" s="21">
        <f t="shared" si="9"/>
        <v>316.14</v>
      </c>
      <c r="CE6" s="21">
        <f t="shared" si="9"/>
        <v>421.77</v>
      </c>
      <c r="CF6" s="21">
        <f t="shared" si="9"/>
        <v>328.57</v>
      </c>
      <c r="CG6" s="21">
        <f t="shared" si="9"/>
        <v>400.44</v>
      </c>
      <c r="CH6" s="21">
        <f t="shared" si="9"/>
        <v>417.56</v>
      </c>
      <c r="CI6" s="21">
        <f t="shared" si="9"/>
        <v>449.72</v>
      </c>
      <c r="CJ6" s="21">
        <f t="shared" si="9"/>
        <v>437.27</v>
      </c>
      <c r="CK6" s="21">
        <f t="shared" si="9"/>
        <v>456.72</v>
      </c>
      <c r="CL6" s="20" t="str">
        <f>IF(CL7="","",IF(CL7="-","【-】","【"&amp;SUBSTITUTE(TEXT(CL7,"#,##0.00"),"-","△")&amp;"】"))</f>
        <v>【420.17】</v>
      </c>
      <c r="CM6" s="21">
        <f>IF(CM7="",NA(),CM7)</f>
        <v>26.06</v>
      </c>
      <c r="CN6" s="21">
        <f t="shared" ref="CN6:CV6" si="10">IF(CN7="",NA(),CN7)</f>
        <v>26.97</v>
      </c>
      <c r="CO6" s="21">
        <f t="shared" si="10"/>
        <v>24.55</v>
      </c>
      <c r="CP6" s="21">
        <f t="shared" si="10"/>
        <v>24.24</v>
      </c>
      <c r="CQ6" s="21">
        <f t="shared" si="10"/>
        <v>27.93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86.23</v>
      </c>
      <c r="CY6" s="21">
        <f t="shared" ref="CY6:DG6" si="11">IF(CY7="",NA(),CY7)</f>
        <v>83.46</v>
      </c>
      <c r="CZ6" s="21">
        <f t="shared" si="11"/>
        <v>80.83</v>
      </c>
      <c r="DA6" s="21">
        <f t="shared" si="11"/>
        <v>80</v>
      </c>
      <c r="DB6" s="21">
        <f t="shared" si="11"/>
        <v>92.17</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473545</v>
      </c>
      <c r="D7" s="23">
        <v>47</v>
      </c>
      <c r="E7" s="23">
        <v>17</v>
      </c>
      <c r="F7" s="23">
        <v>6</v>
      </c>
      <c r="G7" s="23">
        <v>0</v>
      </c>
      <c r="H7" s="23" t="s">
        <v>98</v>
      </c>
      <c r="I7" s="23" t="s">
        <v>99</v>
      </c>
      <c r="J7" s="23" t="s">
        <v>100</v>
      </c>
      <c r="K7" s="23" t="s">
        <v>101</v>
      </c>
      <c r="L7" s="23" t="s">
        <v>102</v>
      </c>
      <c r="M7" s="23" t="s">
        <v>103</v>
      </c>
      <c r="N7" s="24" t="s">
        <v>104</v>
      </c>
      <c r="O7" s="24" t="s">
        <v>105</v>
      </c>
      <c r="P7" s="24">
        <v>27.54</v>
      </c>
      <c r="Q7" s="24">
        <v>73.8</v>
      </c>
      <c r="R7" s="24">
        <v>2681</v>
      </c>
      <c r="S7" s="24">
        <v>895</v>
      </c>
      <c r="T7" s="24">
        <v>16.739999999999998</v>
      </c>
      <c r="U7" s="24">
        <v>53.46</v>
      </c>
      <c r="V7" s="24">
        <v>230</v>
      </c>
      <c r="W7" s="24">
        <v>0.04</v>
      </c>
      <c r="X7" s="24">
        <v>5750</v>
      </c>
      <c r="Y7" s="24">
        <v>100.86</v>
      </c>
      <c r="Z7" s="24">
        <v>100.29</v>
      </c>
      <c r="AA7" s="24">
        <v>101.89</v>
      </c>
      <c r="AB7" s="24">
        <v>100.62</v>
      </c>
      <c r="AC7" s="24">
        <v>108.19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1042.6500000000001</v>
      </c>
      <c r="BG7" s="24">
        <v>897.3</v>
      </c>
      <c r="BH7" s="24">
        <v>1138.72</v>
      </c>
      <c r="BI7" s="24">
        <v>855.74</v>
      </c>
      <c r="BJ7" s="24">
        <v>1570.02</v>
      </c>
      <c r="BK7" s="24">
        <v>1006.65</v>
      </c>
      <c r="BL7" s="24">
        <v>998.42</v>
      </c>
      <c r="BM7" s="24">
        <v>1095.52</v>
      </c>
      <c r="BN7" s="24">
        <v>1056.55</v>
      </c>
      <c r="BO7" s="24">
        <v>1278.54</v>
      </c>
      <c r="BP7" s="24">
        <v>1078.44</v>
      </c>
      <c r="BQ7" s="24">
        <v>77.760000000000005</v>
      </c>
      <c r="BR7" s="24">
        <v>76.150000000000006</v>
      </c>
      <c r="BS7" s="24">
        <v>46.46</v>
      </c>
      <c r="BT7" s="24">
        <v>41.58</v>
      </c>
      <c r="BU7" s="24">
        <v>49.05</v>
      </c>
      <c r="BV7" s="24">
        <v>43.43</v>
      </c>
      <c r="BW7" s="24">
        <v>41.41</v>
      </c>
      <c r="BX7" s="24">
        <v>39.64</v>
      </c>
      <c r="BY7" s="24">
        <v>40</v>
      </c>
      <c r="BZ7" s="24">
        <v>38.74</v>
      </c>
      <c r="CA7" s="24">
        <v>41.91</v>
      </c>
      <c r="CB7" s="24">
        <v>226.42</v>
      </c>
      <c r="CC7" s="24">
        <v>233.51</v>
      </c>
      <c r="CD7" s="24">
        <v>316.14</v>
      </c>
      <c r="CE7" s="24">
        <v>421.77</v>
      </c>
      <c r="CF7" s="24">
        <v>328.57</v>
      </c>
      <c r="CG7" s="24">
        <v>400.44</v>
      </c>
      <c r="CH7" s="24">
        <v>417.56</v>
      </c>
      <c r="CI7" s="24">
        <v>449.72</v>
      </c>
      <c r="CJ7" s="24">
        <v>437.27</v>
      </c>
      <c r="CK7" s="24">
        <v>456.72</v>
      </c>
      <c r="CL7" s="24">
        <v>420.17</v>
      </c>
      <c r="CM7" s="24">
        <v>26.06</v>
      </c>
      <c r="CN7" s="24">
        <v>26.97</v>
      </c>
      <c r="CO7" s="24">
        <v>24.55</v>
      </c>
      <c r="CP7" s="24">
        <v>24.24</v>
      </c>
      <c r="CQ7" s="24">
        <v>27.93</v>
      </c>
      <c r="CR7" s="24">
        <v>32.229999999999997</v>
      </c>
      <c r="CS7" s="24">
        <v>32.479999999999997</v>
      </c>
      <c r="CT7" s="24">
        <v>30.19</v>
      </c>
      <c r="CU7" s="24">
        <v>28.77</v>
      </c>
      <c r="CV7" s="24">
        <v>26.22</v>
      </c>
      <c r="CW7" s="24">
        <v>29.92</v>
      </c>
      <c r="CX7" s="24">
        <v>86.23</v>
      </c>
      <c r="CY7" s="24">
        <v>83.46</v>
      </c>
      <c r="CZ7" s="24">
        <v>80.83</v>
      </c>
      <c r="DA7" s="24">
        <v>80</v>
      </c>
      <c r="DB7" s="24">
        <v>92.17</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2024-02-05T10:16:08Z</cp:lastPrinted>
  <dcterms:created xsi:type="dcterms:W3CDTF">2023-12-12T02:58:19Z</dcterms:created>
  <dcterms:modified xsi:type="dcterms:W3CDTF">2024-02-05T10:16:14Z</dcterms:modified>
  <cp:category/>
</cp:coreProperties>
</file>