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dnas04\share\500030\3　調査物関係\R05\2024.01.16　2月2日〆切　公営企業に係る経営比較分析表（令和４年度決算）の分析等について\提出用\"/>
    </mc:Choice>
  </mc:AlternateContent>
  <workbookProtection workbookAlgorithmName="SHA-512" workbookHashValue="XaGUno8dBt0u3OKgZuvDIpstIvzZPfOVyz2AUv2eBJLVpx2bAj6q2vZggGTDYiI+c8UBoK8OGxmD81zTzOxE0A==" workbookSaltValue="h8XdCV967OGPQJMEEKTcb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<sst xmlns="http://schemas.openxmlformats.org/spreadsheetml/2006/main" count="241" uniqueCount="120">
  <si>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</si>
  <si>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</si>
  <si>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</si>
  <si>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</si>
  <si>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</si>
  <si>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</si>
  <si>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</si>
  <si>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</si>
  <si>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</si>
  <si>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</si>
  <si>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</si>
  <si>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</si>
  <si>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</si>
  <si>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</si>
  <si>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</si>
  <si>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</si>
  <si>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</si>
  <si>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</si>
  <si>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</si>
  <si>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</si>
  <si>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</si>
  <si>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</si>
  <si>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</si>
  <si>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</si>
  <si>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</si>
  <si>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</si>
  <si>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</si>
  <si>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</si>
  <si>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</si>
  <si>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</si>
  <si>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</si>
  <si>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</si>
  <si>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</si>
  <si>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</si>
  <si>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</si>
  <si>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</si>
  <si>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</si>
  <si>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</si>
  <si>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</si>
  <si>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</si>
  <si>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</si>
  <si>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</si>
  <si>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</si>
  <si>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</si>
  <si>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</si>
  <si>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</si>
  <si>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</si>
  <si>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</si>
  <si>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</si>
  <si>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</si>
  <si>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</si>
  <si>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</si>
  <si>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</si>
  <si>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</si>
  <si>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</si>
  <si>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</si>
  <si>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</si>
  <si>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</si>
  <si>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</si>
  <si>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</si>
  <si>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</si>
  <si>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</si>
  <si>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</si>
  <si>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</si>
  <si>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</si>
  <si>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</si>
  <si>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</si>
  <si>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</si>
  <si>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</si>
  <si>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</si>
  <si>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</si>
  <si>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</si>
  <si>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</si>
  <si>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</si>
  <si>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</si>
  <si>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</si>
  <si>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</si>
  <si>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</si>
  <si>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</si>
  <si>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</si>
  <si>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</si>
  <si>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</si>
  <si>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</si>
  <si>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</si>
  <si>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</si>
  <si>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</si>
  <si>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</si>
  <si>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</si>
  <si>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</si>
  <si>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</si>
  <si>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</si>
  <si>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</si>
  <si>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</si>
  <si>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</si>
  <si>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</si>
  <si>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</si>
  <si>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</si>
  <si>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</si>
  <si>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</si>
  <si>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</si>
  <si>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</si>
  <si>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</si>
  <si>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</si>
  <si>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</si>
  <si>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</si>
  <si>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</si>
  <si>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</si>
  <si>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</si>
  <si>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</si>
  <si>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</si>
  <si>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</si>
  <si>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</si>
  <si>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</si>
  <si>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</si>
  <si>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</si>
  <si>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</si>
  <si>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</si>
  <si>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町においては、下水道の整備はほぼ完了しており、現在は、経年劣化等により老朽化してくる管路の改修を行っている。老朽化管路の増大が見込まれることから、今後も国庫補助金等を活用し計画的な改築を行い、適正な維持管理に取組む。</t>
    <phoneticPr fontId="4"/>
  </si>
  <si>
    <t>・収益的収支比率は、今年度は約79％と例年と比較し大幅な減少となるが、その理由は令和5年度からの法適用に伴い、令和4年3月末日に決算を行う打切り決算となったためである。令和5年度からの法適用に伴い、経営戦略の改定を進め、経営改善を図っていく必要がある。　　　　　　　　　　　　　　　
・企業債残高対事業規模比率は、類似団体平均を下回っており、今後とも緊急度等を的確に把握した事業の選択により、起債に大きく頼ることのない財政運営に努める。
・経費回収率は今年度は約８２％となり例年と比較し大幅に減少している。この原因も打切り決算に伴い、下水道使用料の未収金が増加したことによるものである。
・汚水処理原価について、類似団体平均を下回っており効率的な汚水処理が実施されているものと判断するが、近年は増加傾向にあるため今後も維持管理費の削減に努めていく。
・水洗化率については、今後も戸別訪問等による普及活動を行い引続き水洗化率の向上に努める。</t>
    <rPh sb="19" eb="21">
      <t>レイネン</t>
    </rPh>
    <rPh sb="22" eb="24">
      <t>ヒカク</t>
    </rPh>
    <rPh sb="25" eb="27">
      <t>オオハバ</t>
    </rPh>
    <rPh sb="28" eb="30">
      <t>ゲンショウ</t>
    </rPh>
    <rPh sb="37" eb="39">
      <t>リユウ</t>
    </rPh>
    <rPh sb="40" eb="42">
      <t>レイワ</t>
    </rPh>
    <rPh sb="43" eb="45">
      <t>ネンド</t>
    </rPh>
    <rPh sb="48" eb="51">
      <t>ホウテキヨウ</t>
    </rPh>
    <rPh sb="52" eb="53">
      <t>トモナ</t>
    </rPh>
    <rPh sb="55" eb="57">
      <t>レイワ</t>
    </rPh>
    <rPh sb="58" eb="59">
      <t>ネン</t>
    </rPh>
    <rPh sb="60" eb="61">
      <t>ガツ</t>
    </rPh>
    <rPh sb="69" eb="71">
      <t>ウチキ</t>
    </rPh>
    <rPh sb="72" eb="74">
      <t>ケッサン</t>
    </rPh>
    <rPh sb="84" eb="86">
      <t>レイワ</t>
    </rPh>
    <rPh sb="87" eb="89">
      <t>ネンド</t>
    </rPh>
    <rPh sb="92" eb="95">
      <t>ホウテキヨウ</t>
    </rPh>
    <rPh sb="96" eb="97">
      <t>トモナ</t>
    </rPh>
    <rPh sb="99" eb="103">
      <t>ケイエイセンリャク</t>
    </rPh>
    <rPh sb="104" eb="106">
      <t>カイテイ</t>
    </rPh>
    <rPh sb="107" eb="108">
      <t>スス</t>
    </rPh>
    <rPh sb="237" eb="239">
      <t>レイネン</t>
    </rPh>
    <rPh sb="240" eb="242">
      <t>ヒカク</t>
    </rPh>
    <rPh sb="243" eb="245">
      <t>オオハバ</t>
    </rPh>
    <rPh sb="246" eb="248">
      <t>ゲンショウ</t>
    </rPh>
    <rPh sb="255" eb="257">
      <t>ゲンイン</t>
    </rPh>
    <rPh sb="258" eb="260">
      <t>ウチキ</t>
    </rPh>
    <rPh sb="261" eb="263">
      <t>ケッサン</t>
    </rPh>
    <rPh sb="264" eb="265">
      <t>トモナ</t>
    </rPh>
    <rPh sb="267" eb="270">
      <t>ゲスイドウ</t>
    </rPh>
    <rPh sb="270" eb="273">
      <t>シヨウリョウ</t>
    </rPh>
    <rPh sb="274" eb="277">
      <t>ミシュウキン</t>
    </rPh>
    <rPh sb="278" eb="280">
      <t>ゾウカ</t>
    </rPh>
    <rPh sb="344" eb="346">
      <t>キンネン</t>
    </rPh>
    <phoneticPr fontId="4"/>
  </si>
  <si>
    <t>・全体的に本町の下水道事業は、類似団体の平均値よりも数値が良好である。しかし、収益的収支比率や経費回収率が近年減少し、100%未満が続いていることや、老朽化管路の更新も今後見込まれることから、令和5年度法適用以降の経営戦略の見直しを実施し引き続き経費の削減や、料金改定を含めた取り組みを行う必要がある。</t>
    <rPh sb="53" eb="55">
      <t>キンネン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</si>
</sst>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1.32</c:v>
                </c:pt>
                <c:pt idx="1">
                  <c:v>0.64</c:v>
                </c:pt>
                <c:pt idx="2">
                  <c:v>0.49</c:v>
                </c:pt>
                <c:pt idx="3" formatCode="#,##0.00;&quot;△&quot;#,##0.00">
                  <c:v>0</c:v>
                </c:pt>
                <c:pt idx="4">
                  <c:v>0.74</c:v>
                </c:pt>
              </c:numCache>
            </c:numRef>
          </c:val>
          <c:extLst>
            <c:ext xmlns:c16="http://schemas.microsoft.com/office/drawing/2014/chart" uri="{C3380CC4-5D6E-409C-BE32-E72D297353CC}">
              <c16:uniqueId val="{00000000-3168-43CF-903B-CB98612D39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3168-43CF-903B-CB98612D39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D3-45DA-8A1B-2BF3F46B4B1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AFD3-45DA-8A1B-2BF3F46B4B1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96.52</c:v>
                </c:pt>
                <c:pt idx="1">
                  <c:v>97.57</c:v>
                </c:pt>
                <c:pt idx="2">
                  <c:v>98.66</c:v>
                </c:pt>
                <c:pt idx="3">
                  <c:v>99.13</c:v>
                </c:pt>
                <c:pt idx="4">
                  <c:v>99.06</c:v>
                </c:pt>
              </c:numCache>
            </c:numRef>
          </c:val>
          <c:extLst>
            <c:ext xmlns:c16="http://schemas.microsoft.com/office/drawing/2014/chart" uri="{C3380CC4-5D6E-409C-BE32-E72D297353CC}">
              <c16:uniqueId val="{00000000-0CC0-4784-A050-20F0F8E542E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0CC0-4784-A050-20F0F8E542E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c:v>
                </c:pt>
                <c:pt idx="1">
                  <c:v>103.29</c:v>
                </c:pt>
                <c:pt idx="2">
                  <c:v>91.29</c:v>
                </c:pt>
                <c:pt idx="3">
                  <c:v>93.96</c:v>
                </c:pt>
                <c:pt idx="4">
                  <c:v>79.23</c:v>
                </c:pt>
              </c:numCache>
            </c:numRef>
          </c:val>
          <c:extLst>
            <c:ext xmlns:c16="http://schemas.microsoft.com/office/drawing/2014/chart" uri="{C3380CC4-5D6E-409C-BE32-E72D297353CC}">
              <c16:uniqueId val="{00000000-3241-4750-8CCF-DF82EB392B6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41-4750-8CCF-DF82EB392B6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6-4257-9A5D-DE0CB454CB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6-4257-9A5D-DE0CB454CB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1A-42C5-AD89-736274195B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A-42C5-AD89-736274195B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05-430F-8E1F-10B9C04041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05-430F-8E1F-10B9C04041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66-4FBB-AB0B-4BA7DB8A28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66-4FBB-AB0B-4BA7DB8A28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184.5</c:v>
                </c:pt>
                <c:pt idx="1">
                  <c:v>164.56</c:v>
                </c:pt>
                <c:pt idx="2">
                  <c:v>171.18</c:v>
                </c:pt>
                <c:pt idx="3">
                  <c:v>148.81</c:v>
                </c:pt>
                <c:pt idx="4">
                  <c:v>195.45</c:v>
                </c:pt>
              </c:numCache>
            </c:numRef>
          </c:val>
          <c:extLst>
            <c:ext xmlns:c16="http://schemas.microsoft.com/office/drawing/2014/chart" uri="{C3380CC4-5D6E-409C-BE32-E72D297353CC}">
              <c16:uniqueId val="{00000000-5601-43CC-A9A7-E37A87F3B2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5601-43CC-A9A7-E37A87F3B2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96.05</c:v>
                </c:pt>
                <c:pt idx="1">
                  <c:v>104.78</c:v>
                </c:pt>
                <c:pt idx="2">
                  <c:v>94.65</c:v>
                </c:pt>
                <c:pt idx="3">
                  <c:v>97.41</c:v>
                </c:pt>
                <c:pt idx="4">
                  <c:v>82.86</c:v>
                </c:pt>
              </c:numCache>
            </c:numRef>
          </c:val>
          <c:extLst>
            <c:ext xmlns:c16="http://schemas.microsoft.com/office/drawing/2014/chart" uri="{C3380CC4-5D6E-409C-BE32-E72D297353CC}">
              <c16:uniqueId val="{00000000-DF97-4C41-9A06-41858B44B2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DF97-4C41-9A06-41858B44B2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81.05</c:v>
                </c:pt>
                <c:pt idx="1">
                  <c:v>83.92</c:v>
                </c:pt>
                <c:pt idx="2">
                  <c:v>90.74</c:v>
                </c:pt>
                <c:pt idx="3">
                  <c:v>100.31</c:v>
                </c:pt>
                <c:pt idx="4">
                  <c:v>95.89</c:v>
                </c:pt>
              </c:numCache>
            </c:numRef>
          </c:val>
          <c:extLst>
            <c:ext xmlns:c16="http://schemas.microsoft.com/office/drawing/2014/chart" uri="{C3380CC4-5D6E-409C-BE32-E72D297353CC}">
              <c16:uniqueId val="{00000000-927C-43BF-AF53-4335F785DE6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927C-43BF-AF53-4335F785DE6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嘉手納町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13154</v>
      </c>
      <c r="AM8" s="55"/>
      <c r="AN8" s="55"/>
      <c r="AO8" s="55"/>
      <c r="AP8" s="55"/>
      <c r="AQ8" s="55"/>
      <c r="AR8" s="55"/>
      <c r="AS8" s="55"/>
      <c r="AT8" s="54">
        <f>データ!T6</f>
        <v>15.12</v>
      </c>
      <c r="AU8" s="54"/>
      <c r="AV8" s="54"/>
      <c r="AW8" s="54"/>
      <c r="AX8" s="54"/>
      <c r="AY8" s="54"/>
      <c r="AZ8" s="54"/>
      <c r="BA8" s="54"/>
      <c r="BB8" s="54">
        <f>データ!U6</f>
        <v>869.97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100</v>
      </c>
      <c r="Q10" s="54"/>
      <c r="R10" s="54"/>
      <c r="S10" s="54"/>
      <c r="T10" s="54"/>
      <c r="U10" s="54"/>
      <c r="V10" s="54"/>
      <c r="W10" s="54">
        <f>データ!Q6</f>
        <v>100</v>
      </c>
      <c r="X10" s="54"/>
      <c r="Y10" s="54"/>
      <c r="Z10" s="54"/>
      <c r="AA10" s="54"/>
      <c r="AB10" s="54"/>
      <c r="AC10" s="54"/>
      <c r="AD10" s="55">
        <f>データ!R6</f>
        <v>1000</v>
      </c>
      <c r="AE10" s="55"/>
      <c r="AF10" s="55"/>
      <c r="AG10" s="55"/>
      <c r="AH10" s="55"/>
      <c r="AI10" s="55"/>
      <c r="AJ10" s="55"/>
      <c r="AK10" s="2"/>
      <c r="AL10" s="55">
        <f>データ!V6</f>
        <v>13037</v>
      </c>
      <c r="AM10" s="55"/>
      <c r="AN10" s="55"/>
      <c r="AO10" s="55"/>
      <c r="AP10" s="55"/>
      <c r="AQ10" s="55"/>
      <c r="AR10" s="55"/>
      <c r="AS10" s="55"/>
      <c r="AT10" s="54">
        <f>データ!W6</f>
        <v>11.32</v>
      </c>
      <c r="AU10" s="54"/>
      <c r="AV10" s="54"/>
      <c r="AW10" s="54"/>
      <c r="AX10" s="54"/>
      <c r="AY10" s="54"/>
      <c r="AZ10" s="54"/>
      <c r="BA10" s="54"/>
      <c r="BB10" s="54">
        <f>データ!X6</f>
        <v>1151.68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OUZ1TjDhD/GElLWGzT+BKfBBdhhZt6xwryCYURYu1Jk2plEIVk9L/LUuWJmQa/YFg6cESvcvqrdz67tD7/qsDg==" saltValue="o75nhpFydZHOiOEiqM9qd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473251</v>
      </c>
      <c r="D6" s="19">
        <f t="shared" si="3"/>
        <v>47</v>
      </c>
      <c r="E6" s="19">
        <f t="shared" si="3"/>
        <v>17</v>
      </c>
      <c r="F6" s="19">
        <f t="shared" si="3"/>
        <v>1</v>
      </c>
      <c r="G6" s="19">
        <f t="shared" si="3"/>
        <v>0</v>
      </c>
      <c r="H6" s="19" t="str">
        <f t="shared" si="3"/>
        <v>沖縄県　嘉手納町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100</v>
      </c>
      <c r="Q6" s="20">
        <f t="shared" si="3"/>
        <v>100</v>
      </c>
      <c r="R6" s="20">
        <f t="shared" si="3"/>
        <v>1000</v>
      </c>
      <c r="S6" s="20">
        <f t="shared" si="3"/>
        <v>13154</v>
      </c>
      <c r="T6" s="20">
        <f t="shared" si="3"/>
        <v>15.12</v>
      </c>
      <c r="U6" s="20">
        <f t="shared" si="3"/>
        <v>869.97</v>
      </c>
      <c r="V6" s="20">
        <f t="shared" si="3"/>
        <v>13037</v>
      </c>
      <c r="W6" s="20">
        <f t="shared" si="3"/>
        <v>11.32</v>
      </c>
      <c r="X6" s="20">
        <f t="shared" si="3"/>
        <v>1151.68</v>
      </c>
      <c r="Y6" s="21">
        <f>IF(Y7="",NA(),Y7)</f>
        <v>93</v>
      </c>
      <c r="Z6" s="21">
        <f t="shared" ref="Z6:AH6" si="4">IF(Z7="",NA(),Z7)</f>
        <v>103.29</v>
      </c>
      <c r="AA6" s="21">
        <f t="shared" si="4"/>
        <v>91.29</v>
      </c>
      <c r="AB6" s="21">
        <f t="shared" si="4"/>
        <v>93.96</v>
      </c>
      <c r="AC6" s="21">
        <f t="shared" si="4"/>
        <v>79.23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184.5</v>
      </c>
      <c r="BG6" s="21">
        <f t="shared" ref="BG6:BO6" si="7">IF(BG7="",NA(),BG7)</f>
        <v>164.56</v>
      </c>
      <c r="BH6" s="21">
        <f t="shared" si="7"/>
        <v>171.18</v>
      </c>
      <c r="BI6" s="21">
        <f t="shared" si="7"/>
        <v>148.81</v>
      </c>
      <c r="BJ6" s="21">
        <f t="shared" si="7"/>
        <v>195.45</v>
      </c>
      <c r="BK6" s="21">
        <f t="shared" si="7"/>
        <v>692.13</v>
      </c>
      <c r="BL6" s="21">
        <f t="shared" si="7"/>
        <v>807.75</v>
      </c>
      <c r="BM6" s="21">
        <f t="shared" si="7"/>
        <v>812.92</v>
      </c>
      <c r="BN6" s="21">
        <f t="shared" si="7"/>
        <v>765.48</v>
      </c>
      <c r="BO6" s="21">
        <f t="shared" si="7"/>
        <v>742.08</v>
      </c>
      <c r="BP6" s="20" t="str">
        <f>IF(BP7="","",IF(BP7="-","【-】","【"&amp;SUBSTITUTE(TEXT(BP7,"#,##0.00"),"-","△")&amp;"】"))</f>
        <v>【652.82】</v>
      </c>
      <c r="BQ6" s="21">
        <f>IF(BQ7="",NA(),BQ7)</f>
        <v>96.05</v>
      </c>
      <c r="BR6" s="21">
        <f t="shared" ref="BR6:BZ6" si="8">IF(BR7="",NA(),BR7)</f>
        <v>104.78</v>
      </c>
      <c r="BS6" s="21">
        <f t="shared" si="8"/>
        <v>94.65</v>
      </c>
      <c r="BT6" s="21">
        <f t="shared" si="8"/>
        <v>97.41</v>
      </c>
      <c r="BU6" s="21">
        <f t="shared" si="8"/>
        <v>82.86</v>
      </c>
      <c r="BV6" s="21">
        <f t="shared" si="8"/>
        <v>88.98</v>
      </c>
      <c r="BW6" s="21">
        <f t="shared" si="8"/>
        <v>86.94</v>
      </c>
      <c r="BX6" s="21">
        <f t="shared" si="8"/>
        <v>85.4</v>
      </c>
      <c r="BY6" s="21">
        <f t="shared" si="8"/>
        <v>87.8</v>
      </c>
      <c r="BZ6" s="21">
        <f t="shared" si="8"/>
        <v>86.51</v>
      </c>
      <c r="CA6" s="20" t="str">
        <f>IF(CA7="","",IF(CA7="-","【-】","【"&amp;SUBSTITUTE(TEXT(CA7,"#,##0.00"),"-","△")&amp;"】"))</f>
        <v>【97.61】</v>
      </c>
      <c r="CB6" s="21">
        <f>IF(CB7="",NA(),CB7)</f>
        <v>81.05</v>
      </c>
      <c r="CC6" s="21">
        <f t="shared" ref="CC6:CK6" si="9">IF(CC7="",NA(),CC7)</f>
        <v>83.92</v>
      </c>
      <c r="CD6" s="21">
        <f t="shared" si="9"/>
        <v>90.74</v>
      </c>
      <c r="CE6" s="21">
        <f t="shared" si="9"/>
        <v>100.31</v>
      </c>
      <c r="CF6" s="21">
        <f t="shared" si="9"/>
        <v>95.89</v>
      </c>
      <c r="CG6" s="21">
        <f t="shared" si="9"/>
        <v>175.05</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57.54</v>
      </c>
      <c r="CS6" s="21">
        <f t="shared" si="10"/>
        <v>55.55</v>
      </c>
      <c r="CT6" s="21">
        <f t="shared" si="10"/>
        <v>55.84</v>
      </c>
      <c r="CU6" s="21">
        <f t="shared" si="10"/>
        <v>55.78</v>
      </c>
      <c r="CV6" s="21">
        <f t="shared" si="10"/>
        <v>54.86</v>
      </c>
      <c r="CW6" s="20" t="str">
        <f>IF(CW7="","",IF(CW7="-","【-】","【"&amp;SUBSTITUTE(TEXT(CW7,"#,##0.00"),"-","△")&amp;"】"))</f>
        <v>【59.10】</v>
      </c>
      <c r="CX6" s="21">
        <f>IF(CX7="",NA(),CX7)</f>
        <v>96.52</v>
      </c>
      <c r="CY6" s="21">
        <f t="shared" ref="CY6:DG6" si="11">IF(CY7="",NA(),CY7)</f>
        <v>97.57</v>
      </c>
      <c r="CZ6" s="21">
        <f t="shared" si="11"/>
        <v>98.66</v>
      </c>
      <c r="DA6" s="21">
        <f t="shared" si="11"/>
        <v>99.13</v>
      </c>
      <c r="DB6" s="21">
        <f t="shared" si="11"/>
        <v>99.06</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1.32</v>
      </c>
      <c r="EF6" s="21">
        <f t="shared" ref="EF6:EN6" si="14">IF(EF7="",NA(),EF7)</f>
        <v>0.64</v>
      </c>
      <c r="EG6" s="21">
        <f t="shared" si="14"/>
        <v>0.49</v>
      </c>
      <c r="EH6" s="20">
        <f t="shared" si="14"/>
        <v>0</v>
      </c>
      <c r="EI6" s="21">
        <f t="shared" si="14"/>
        <v>0.74</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15">
      <c r="A7" s="14"/>
      <c r="B7" s="23">
        <v>2022</v>
      </c>
      <c r="C7" s="23">
        <v>473251</v>
      </c>
      <c r="D7" s="23">
        <v>47</v>
      </c>
      <c r="E7" s="23">
        <v>17</v>
      </c>
      <c r="F7" s="23">
        <v>1</v>
      </c>
      <c r="G7" s="23">
        <v>0</v>
      </c>
      <c r="H7" s="23" t="s">
        <v>98</v>
      </c>
      <c r="I7" s="23" t="s">
        <v>99</v>
      </c>
      <c r="J7" s="23" t="s">
        <v>100</v>
      </c>
      <c r="K7" s="23" t="s">
        <v>101</v>
      </c>
      <c r="L7" s="23" t="s">
        <v>102</v>
      </c>
      <c r="M7" s="23" t="s">
        <v>103</v>
      </c>
      <c r="N7" s="24" t="s">
        <v>104</v>
      </c>
      <c r="O7" s="24" t="s">
        <v>105</v>
      </c>
      <c r="P7" s="24">
        <v>100</v>
      </c>
      <c r="Q7" s="24">
        <v>100</v>
      </c>
      <c r="R7" s="24">
        <v>1000</v>
      </c>
      <c r="S7" s="24">
        <v>13154</v>
      </c>
      <c r="T7" s="24">
        <v>15.12</v>
      </c>
      <c r="U7" s="24">
        <v>869.97</v>
      </c>
      <c r="V7" s="24">
        <v>13037</v>
      </c>
      <c r="W7" s="24">
        <v>11.32</v>
      </c>
      <c r="X7" s="24">
        <v>1151.68</v>
      </c>
      <c r="Y7" s="24">
        <v>93</v>
      </c>
      <c r="Z7" s="24">
        <v>103.29</v>
      </c>
      <c r="AA7" s="24">
        <v>91.29</v>
      </c>
      <c r="AB7" s="24">
        <v>93.96</v>
      </c>
      <c r="AC7" s="24">
        <v>79.23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184.5</v>
      </c>
      <c r="BG7" s="24">
        <v>164.56</v>
      </c>
      <c r="BH7" s="24">
        <v>171.18</v>
      </c>
      <c r="BI7" s="24">
        <v>148.81</v>
      </c>
      <c r="BJ7" s="24">
        <v>195.45</v>
      </c>
      <c r="BK7" s="24">
        <v>692.13</v>
      </c>
      <c r="BL7" s="24">
        <v>807.75</v>
      </c>
      <c r="BM7" s="24">
        <v>812.92</v>
      </c>
      <c r="BN7" s="24">
        <v>765.48</v>
      </c>
      <c r="BO7" s="24">
        <v>742.08</v>
      </c>
      <c r="BP7" s="24">
        <v>652.82000000000005</v>
      </c>
      <c r="BQ7" s="24">
        <v>96.05</v>
      </c>
      <c r="BR7" s="24">
        <v>104.78</v>
      </c>
      <c r="BS7" s="24">
        <v>94.65</v>
      </c>
      <c r="BT7" s="24">
        <v>97.41</v>
      </c>
      <c r="BU7" s="24">
        <v>82.86</v>
      </c>
      <c r="BV7" s="24">
        <v>88.98</v>
      </c>
      <c r="BW7" s="24">
        <v>86.94</v>
      </c>
      <c r="BX7" s="24">
        <v>85.4</v>
      </c>
      <c r="BY7" s="24">
        <v>87.8</v>
      </c>
      <c r="BZ7" s="24">
        <v>86.51</v>
      </c>
      <c r="CA7" s="24">
        <v>97.61</v>
      </c>
      <c r="CB7" s="24">
        <v>81.05</v>
      </c>
      <c r="CC7" s="24">
        <v>83.92</v>
      </c>
      <c r="CD7" s="24">
        <v>90.74</v>
      </c>
      <c r="CE7" s="24">
        <v>100.31</v>
      </c>
      <c r="CF7" s="24">
        <v>95.89</v>
      </c>
      <c r="CG7" s="24">
        <v>175.05</v>
      </c>
      <c r="CH7" s="24">
        <v>179.63</v>
      </c>
      <c r="CI7" s="24">
        <v>188.57</v>
      </c>
      <c r="CJ7" s="24">
        <v>187.69</v>
      </c>
      <c r="CK7" s="24">
        <v>188.24</v>
      </c>
      <c r="CL7" s="24">
        <v>138.29</v>
      </c>
      <c r="CM7" s="24" t="s">
        <v>104</v>
      </c>
      <c r="CN7" s="24" t="s">
        <v>104</v>
      </c>
      <c r="CO7" s="24" t="s">
        <v>104</v>
      </c>
      <c r="CP7" s="24" t="s">
        <v>104</v>
      </c>
      <c r="CQ7" s="24" t="s">
        <v>104</v>
      </c>
      <c r="CR7" s="24">
        <v>57.54</v>
      </c>
      <c r="CS7" s="24">
        <v>55.55</v>
      </c>
      <c r="CT7" s="24">
        <v>55.84</v>
      </c>
      <c r="CU7" s="24">
        <v>55.78</v>
      </c>
      <c r="CV7" s="24">
        <v>54.86</v>
      </c>
      <c r="CW7" s="24">
        <v>59.1</v>
      </c>
      <c r="CX7" s="24">
        <v>96.52</v>
      </c>
      <c r="CY7" s="24">
        <v>97.57</v>
      </c>
      <c r="CZ7" s="24">
        <v>98.66</v>
      </c>
      <c r="DA7" s="24">
        <v>99.13</v>
      </c>
      <c r="DB7" s="24">
        <v>99.06</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1.32</v>
      </c>
      <c r="EF7" s="24">
        <v>0.64</v>
      </c>
      <c r="EG7" s="24">
        <v>0.49</v>
      </c>
      <c r="EH7" s="24">
        <v>0</v>
      </c>
      <c r="EI7" s="24">
        <v>0.74</v>
      </c>
      <c r="EJ7" s="24">
        <v>0.16</v>
      </c>
      <c r="EK7" s="24">
        <v>0.1</v>
      </c>
      <c r="EL7" s="24">
        <v>0.09</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下水道係</cp:lastModifiedBy>
  <cp:lastPrinted>2024-01-31T05:07:25Z</cp:lastPrinted>
  <dcterms:created xsi:type="dcterms:W3CDTF">2023-12-12T02:48:20Z</dcterms:created>
  <dcterms:modified xsi:type="dcterms:W3CDTF">2024-01-31T05:07:27Z</dcterms:modified>
  <cp:category/>
</cp:coreProperties>
</file>