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17 恩納村（上水・農集）水道✓農集●\17_農業集落排水事業（0129）\"/>
    </mc:Choice>
  </mc:AlternateContent>
  <workbookProtection workbookAlgorithmName="SHA-512" workbookHashValue="Y3LzGTR47AaERPlOQiN4/6kN9yaafTFDRmBKxZtjl3AMNJsZkAHWn8ZzWDPsIqhNYMBknbhpUNdMdfcWVLCaBQ==" workbookSaltValue="nOUPL5eYeKtog3xuRoHOb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L8" i="4"/>
  <c r="AD8"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<sst xmlns="http://schemas.openxmlformats.org/spreadsheetml/2006/main" count="236" uniqueCount="120">
  <si>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</si>
  <si>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</si>
  <si>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</si>
  <si>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</si>
  <si>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</si>
  <si>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</si>
  <si>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</si>
  <si>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</si>
  <si>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</si>
  <si>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</si>
  <si>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</si>
  <si>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</si>
  <si>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</si>
  <si>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</si>
  <si>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</si>
  <si>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</si>
  <si>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</si>
  <si>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</si>
  <si>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</si>
  <si>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</si>
  <si>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</si>
  <si>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</si>
  <si>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</si>
  <si>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</si>
  <si>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</si>
  <si>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</si>
  <si>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</si>
  <si>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</si>
  <si>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</si>
  <si>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</si>
  <si>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</si>
  <si>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</si>
  <si>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</si>
  <si>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</si>
  <si>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</si>
  <si>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</si>
  <si>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</si>
  <si>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</si>
  <si>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</si>
  <si>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</si>
  <si>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</si>
  <si>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</si>
  <si>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</si>
  <si>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</si>
  <si>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</si>
  <si>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</si>
  <si>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</si>
  <si>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</si>
  <si>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</si>
  <si>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</si>
  <si>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</si>
  <si>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</si>
  <si>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</si>
  <si>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</si>
  <si>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</si>
  <si>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</si>
  <si>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</si>
  <si>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</si>
  <si>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</si>
  <si>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</si>
  <si>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</si>
  <si>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</si>
  <si>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</si>
  <si>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</si>
  <si>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</si>
  <si>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</si>
  <si>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</si>
  <si>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</si>
  <si>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</si>
  <si>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</si>
  <si>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</si>
  <si>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</si>
  <si>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</si>
  <si>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</si>
  <si>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</si>
  <si>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</si>
  <si>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</si>
  <si>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</si>
  <si>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</si>
  <si>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</si>
  <si>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</si>
  <si>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</si>
  <si>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</si>
  <si>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</si>
  <si>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</si>
  <si>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</si>
  <si>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</si>
  <si>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</si>
  <si>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</si>
  <si>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</si>
  <si>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</si>
  <si>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</si>
  <si>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</si>
  <si>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</si>
  <si>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</si>
  <si>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</si>
  <si>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</si>
  <si>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</si>
  <si>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恩納村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</si>
  <si>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</si>
  <si>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</si>
  <si>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</si>
  <si>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</si>
  <si>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</si>
  <si>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</si>
  <si>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</si>
  <si>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</si>
  <si>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</si>
  <si>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</si>
  <si>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</si>
  <si>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</si>
  <si>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</si>
  <si>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</si>
  <si>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</si>
  <si>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</si>
  <si>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</si>
  <si>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</si>
  <si>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今後は、施設の維持管理や未整備地区の整備に伴い多額の費用が必要となる。急激な変化に対応するため、適切な使用料収入の確保及び維持管理費の削減の検討や財政分析を行い、効率的な事業運営に取り組む必要がある。</t>
    <phoneticPr fontId="4"/>
  </si>
  <si>
    <t>①収益的収支比率
　収入については料金収入よりも一般会計からの繰入金等によるものが大きい。また100未満のため単年度の収支は赤字であるので、使用料収入の確保や経営改善に向けた取り組みが必要である。
⑤経費回収率(％)　
　接続率が向上したことにより前年度、平均値とも上回り改善している。引続き接続率の向上と、維持管理及び汚水処理費の削減を図り経費回収率向上に努める。
⑥汚水処理原価
　類似団体の平均値より下回り、原価も前年比より下落しているが今後も必要に応じて投資の効率化や維持管理費の削減、接続率の向上を図るため普及啓蒙活動の強化が必要である。
⑦施設利用率(％)　
　指標自体は整備区域が拡大や接続件数の増加により若干改善したが類似団体よりも低い水準にあるため、施設の効率的な利用の面で課題がある。恩納地区が事業継続中で未整備地区もあることが低い原因と考えられるが、事業の早期推進と接続率の向上を促す啓蒙活動に努める。
⑧水洗化率(％)
　数値は類似団体平均値,全国平均値ともに大きく下回っている。供用開始間もない地区の接続率が原因と考えられる為、普及活動の向上に努める。</t>
    <rPh sb="438" eb="439">
      <t>チ</t>
    </rPh>
    <rPh sb="452" eb="454">
      <t>キョウヨウ</t>
    </rPh>
    <rPh sb="454" eb="456">
      <t>カイシ</t>
    </rPh>
    <rPh sb="456" eb="457">
      <t>マ</t>
    </rPh>
    <rPh sb="460" eb="462">
      <t>チク</t>
    </rPh>
    <rPh sb="465" eb="466">
      <t>リツ</t>
    </rPh>
    <rPh sb="467" eb="469">
      <t>ゲンイン</t>
    </rPh>
    <rPh sb="470" eb="471">
      <t>カンガ</t>
    </rPh>
    <rPh sb="475" eb="476">
      <t>タメ</t>
    </rPh>
    <rPh sb="477" eb="479">
      <t>フキュウ</t>
    </rPh>
    <rPh sb="479" eb="481">
      <t>カツドウ</t>
    </rPh>
    <rPh sb="482" eb="484">
      <t>コウジョウ</t>
    </rPh>
    <rPh sb="485" eb="486">
      <t>ツト</t>
    </rPh>
    <phoneticPr fontId="4"/>
  </si>
  <si>
    <t>①該当数値なし
②該当数値なし
③該当無し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</si>
</sst>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CE-4A79-93CB-7BA4F61309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0.04</c:v>
                </c:pt>
                <c:pt idx="1">
                  <c:v>0</c:v>
                </c:pt>
                <c:pt idx="2">
                  <c:v>0</c:v>
                </c:pt>
                <c:pt idx="3">
                  <c:v>0</c:v>
                </c:pt>
                <c:pt idx="4" formatCode="#,##0.00;&quot;△&quot;#,##0.00;&quot;-&quot;">
                  <c:v>0.03</c:v>
                </c:pt>
              </c:numCache>
            </c:numRef>
          </c:val>
          <c:smooth val="0"/>
          <c:extLst>
            <c:ext xmlns:c16="http://schemas.microsoft.com/office/drawing/2014/chart" uri="{C3380CC4-5D6E-409C-BE32-E72D297353CC}">
              <c16:uniqueId val="{00000001-69CE-4A79-93CB-7BA4F61309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27.41</c:v>
                </c:pt>
                <c:pt idx="1">
                  <c:v>25.9</c:v>
                </c:pt>
                <c:pt idx="2">
                  <c:v>29.21</c:v>
                </c:pt>
                <c:pt idx="3">
                  <c:v>30.15</c:v>
                </c:pt>
                <c:pt idx="4">
                  <c:v>32.130000000000003</c:v>
                </c:pt>
              </c:numCache>
            </c:numRef>
          </c:val>
          <c:extLst>
            <c:ext xmlns:c16="http://schemas.microsoft.com/office/drawing/2014/chart" uri="{C3380CC4-5D6E-409C-BE32-E72D297353CC}">
              <c16:uniqueId val="{00000000-0FEC-49EB-8B2B-73B8FF2CB4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43.38</c:v>
                </c:pt>
                <c:pt idx="1">
                  <c:v>42.33</c:v>
                </c:pt>
                <c:pt idx="2">
                  <c:v>41.66</c:v>
                </c:pt>
                <c:pt idx="3">
                  <c:v>36.369999999999997</c:v>
                </c:pt>
                <c:pt idx="4">
                  <c:v>52.35</c:v>
                </c:pt>
              </c:numCache>
            </c:numRef>
          </c:val>
          <c:smooth val="0"/>
          <c:extLst>
            <c:ext xmlns:c16="http://schemas.microsoft.com/office/drawing/2014/chart" uri="{C3380CC4-5D6E-409C-BE32-E72D297353CC}">
              <c16:uniqueId val="{00000001-0FEC-49EB-8B2B-73B8FF2CB4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61.36</c:v>
                </c:pt>
                <c:pt idx="1">
                  <c:v>62.89</c:v>
                </c:pt>
                <c:pt idx="2">
                  <c:v>61.91</c:v>
                </c:pt>
                <c:pt idx="3">
                  <c:v>60.92</c:v>
                </c:pt>
                <c:pt idx="4">
                  <c:v>61.11</c:v>
                </c:pt>
              </c:numCache>
            </c:numRef>
          </c:val>
          <c:extLst>
            <c:ext xmlns:c16="http://schemas.microsoft.com/office/drawing/2014/chart" uri="{C3380CC4-5D6E-409C-BE32-E72D297353CC}">
              <c16:uniqueId val="{00000000-209D-41A6-B7E7-22FFB1E37C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62.02</c:v>
                </c:pt>
                <c:pt idx="1">
                  <c:v>62.5</c:v>
                </c:pt>
                <c:pt idx="2">
                  <c:v>58.77</c:v>
                </c:pt>
                <c:pt idx="3">
                  <c:v>59.58</c:v>
                </c:pt>
                <c:pt idx="4">
                  <c:v>84.39</c:v>
                </c:pt>
              </c:numCache>
            </c:numRef>
          </c:val>
          <c:smooth val="0"/>
          <c:extLst>
            <c:ext xmlns:c16="http://schemas.microsoft.com/office/drawing/2014/chart" uri="{C3380CC4-5D6E-409C-BE32-E72D297353CC}">
              <c16:uniqueId val="{00000001-209D-41A6-B7E7-22FFB1E37C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84.02</c:v>
                </c:pt>
                <c:pt idx="1">
                  <c:v>88.82</c:v>
                </c:pt>
                <c:pt idx="2">
                  <c:v>72.430000000000007</c:v>
                </c:pt>
                <c:pt idx="3">
                  <c:v>69.69</c:v>
                </c:pt>
                <c:pt idx="4">
                  <c:v>70.760000000000005</c:v>
                </c:pt>
              </c:numCache>
            </c:numRef>
          </c:val>
          <c:extLst>
            <c:ext xmlns:c16="http://schemas.microsoft.com/office/drawing/2014/chart" uri="{C3380CC4-5D6E-409C-BE32-E72D297353CC}">
              <c16:uniqueId val="{00000000-3884-497E-90B9-F4D337A430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4-497E-90B9-F4D337A430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E-4365-AFE9-C9EE243D58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E-4365-AFE9-C9EE243D58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F6-432C-B421-9917D19AB44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F6-432C-B421-9917D19AB44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7-4D3E-A582-AFC6D83129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7-4D3E-A582-AFC6D83129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9E-4937-82F2-602E4343D61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9E-4937-82F2-602E4343D61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0A-4246-98A9-36CEFB3B0C2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713.28</c:v>
                </c:pt>
                <c:pt idx="1">
                  <c:v>673.08</c:v>
                </c:pt>
                <c:pt idx="2">
                  <c:v>746.98</c:v>
                </c:pt>
                <c:pt idx="3">
                  <c:v>904.55</c:v>
                </c:pt>
                <c:pt idx="4">
                  <c:v>900.82</c:v>
                </c:pt>
              </c:numCache>
            </c:numRef>
          </c:val>
          <c:smooth val="0"/>
          <c:extLst>
            <c:ext xmlns:c16="http://schemas.microsoft.com/office/drawing/2014/chart" uri="{C3380CC4-5D6E-409C-BE32-E72D297353CC}">
              <c16:uniqueId val="{00000001-A10A-4246-98A9-36CEFB3B0C2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34.840000000000003</c:v>
                </c:pt>
                <c:pt idx="1">
                  <c:v>58.13</c:v>
                </c:pt>
                <c:pt idx="2">
                  <c:v>58.04</c:v>
                </c:pt>
                <c:pt idx="3">
                  <c:v>64.92</c:v>
                </c:pt>
                <c:pt idx="4">
                  <c:v>70.34</c:v>
                </c:pt>
              </c:numCache>
            </c:numRef>
          </c:val>
          <c:extLst>
            <c:ext xmlns:c16="http://schemas.microsoft.com/office/drawing/2014/chart" uri="{C3380CC4-5D6E-409C-BE32-E72D297353CC}">
              <c16:uniqueId val="{00000000-1908-422E-B458-9D54CDB69ED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40.75</c:v>
                </c:pt>
                <c:pt idx="1">
                  <c:v>42.44</c:v>
                </c:pt>
                <c:pt idx="2">
                  <c:v>40.49</c:v>
                </c:pt>
                <c:pt idx="3">
                  <c:v>39.69</c:v>
                </c:pt>
                <c:pt idx="4">
                  <c:v>52.94</c:v>
                </c:pt>
              </c:numCache>
            </c:numRef>
          </c:val>
          <c:smooth val="0"/>
          <c:extLst>
            <c:ext xmlns:c16="http://schemas.microsoft.com/office/drawing/2014/chart" uri="{C3380CC4-5D6E-409C-BE32-E72D297353CC}">
              <c16:uniqueId val="{00000001-1908-422E-B458-9D54CDB69ED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209.03</c:v>
                </c:pt>
                <c:pt idx="1">
                  <c:v>152.04</c:v>
                </c:pt>
                <c:pt idx="2">
                  <c:v>150</c:v>
                </c:pt>
                <c:pt idx="3">
                  <c:v>129.05000000000001</c:v>
                </c:pt>
                <c:pt idx="4">
                  <c:v>108.03</c:v>
                </c:pt>
              </c:numCache>
            </c:numRef>
          </c:val>
          <c:extLst>
            <c:ext xmlns:c16="http://schemas.microsoft.com/office/drawing/2014/chart" uri="{C3380CC4-5D6E-409C-BE32-E72D297353CC}">
              <c16:uniqueId val="{00000000-ACFB-419C-AEBC-F0630BFA41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311.70999999999998</c:v>
                </c:pt>
                <c:pt idx="1">
                  <c:v>284.54000000000002</c:v>
                </c:pt>
                <c:pt idx="2">
                  <c:v>274.54000000000002</c:v>
                </c:pt>
                <c:pt idx="3">
                  <c:v>253.17</c:v>
                </c:pt>
                <c:pt idx="4">
                  <c:v>303.27999999999997</c:v>
                </c:pt>
              </c:numCache>
            </c:numRef>
          </c:val>
          <c:smooth val="0"/>
          <c:extLst>
            <c:ext xmlns:c16="http://schemas.microsoft.com/office/drawing/2014/chart" uri="{C3380CC4-5D6E-409C-BE32-E72D297353CC}">
              <c16:uniqueId val="{00000001-ACFB-419C-AEBC-F0630BFA41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恩納村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11298</v>
      </c>
      <c r="AM8" s="42"/>
      <c r="AN8" s="42"/>
      <c r="AO8" s="42"/>
      <c r="AP8" s="42"/>
      <c r="AQ8" s="42"/>
      <c r="AR8" s="42"/>
      <c r="AS8" s="42"/>
      <c r="AT8" s="35">
        <f>データ!T6</f>
        <v>50.79</v>
      </c>
      <c r="AU8" s="35"/>
      <c r="AV8" s="35"/>
      <c r="AW8" s="35"/>
      <c r="AX8" s="35"/>
      <c r="AY8" s="35"/>
      <c r="AZ8" s="35"/>
      <c r="BA8" s="35"/>
      <c r="BB8" s="35">
        <f>データ!U6</f>
        <v>222.45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55.54</v>
      </c>
      <c r="Q10" s="35"/>
      <c r="R10" s="35"/>
      <c r="S10" s="35"/>
      <c r="T10" s="35"/>
      <c r="U10" s="35"/>
      <c r="V10" s="35"/>
      <c r="W10" s="35">
        <f>データ!Q6</f>
        <v>116.06</v>
      </c>
      <c r="X10" s="35"/>
      <c r="Y10" s="35"/>
      <c r="Z10" s="35"/>
      <c r="AA10" s="35"/>
      <c r="AB10" s="35"/>
      <c r="AC10" s="35"/>
      <c r="AD10" s="42">
        <f>データ!R6</f>
        <v>1650</v>
      </c>
      <c r="AE10" s="42"/>
      <c r="AF10" s="42"/>
      <c r="AG10" s="42"/>
      <c r="AH10" s="42"/>
      <c r="AI10" s="42"/>
      <c r="AJ10" s="42"/>
      <c r="AK10" s="2"/>
      <c r="AL10" s="42">
        <f>データ!V6</f>
        <v>6262</v>
      </c>
      <c r="AM10" s="42"/>
      <c r="AN10" s="42"/>
      <c r="AO10" s="42"/>
      <c r="AP10" s="42"/>
      <c r="AQ10" s="42"/>
      <c r="AR10" s="42"/>
      <c r="AS10" s="42"/>
      <c r="AT10" s="35">
        <f>データ!W6</f>
        <v>2.99</v>
      </c>
      <c r="AU10" s="35"/>
      <c r="AV10" s="35"/>
      <c r="AW10" s="35"/>
      <c r="AX10" s="35"/>
      <c r="AY10" s="35"/>
      <c r="AZ10" s="35"/>
      <c r="BA10" s="35"/>
      <c r="BB10" s="35">
        <f>データ!X6</f>
        <v>2094.31</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119</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pVY6V71JfUHU9uA+h0/mK/RvWQ/VfWAH/y83FAFzQd9c3E8CCno3u1KS1PtZrWv3QG3GgI6OoddBxNKzCf3v5Q==" saltValue="JzJClZpJI83IaoWqCCSM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473111</v>
      </c>
      <c r="D6" s="19">
        <f t="shared" si="3"/>
        <v>47</v>
      </c>
      <c r="E6" s="19">
        <f t="shared" si="3"/>
        <v>17</v>
      </c>
      <c r="F6" s="19">
        <f t="shared" si="3"/>
        <v>5</v>
      </c>
      <c r="G6" s="19">
        <f t="shared" si="3"/>
        <v>0</v>
      </c>
      <c r="H6" s="19" t="str">
        <f t="shared" si="3"/>
        <v>沖縄県　恩納村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55.54</v>
      </c>
      <c r="Q6" s="20">
        <f t="shared" si="3"/>
        <v>116.06</v>
      </c>
      <c r="R6" s="20">
        <f t="shared" si="3"/>
        <v>1650</v>
      </c>
      <c r="S6" s="20">
        <f t="shared" si="3"/>
        <v>11298</v>
      </c>
      <c r="T6" s="20">
        <f t="shared" si="3"/>
        <v>50.79</v>
      </c>
      <c r="U6" s="20">
        <f t="shared" si="3"/>
        <v>222.45</v>
      </c>
      <c r="V6" s="20">
        <f t="shared" si="3"/>
        <v>6262</v>
      </c>
      <c r="W6" s="20">
        <f t="shared" si="3"/>
        <v>2.99</v>
      </c>
      <c r="X6" s="20">
        <f t="shared" si="3"/>
        <v>2094.31</v>
      </c>
      <c r="Y6" s="21">
        <f>IF(Y7="",NA(),Y7)</f>
        <v>84.02</v>
      </c>
      <c r="Z6" s="21">
        <f t="shared" ref="Z6:AH6" si="4">IF(Z7="",NA(),Z7)</f>
        <v>88.82</v>
      </c>
      <c r="AA6" s="21">
        <f t="shared" si="4"/>
        <v>72.430000000000007</v>
      </c>
      <c r="AB6" s="21">
        <f t="shared" si="4"/>
        <v>69.69</v>
      </c>
      <c r="AC6" s="21">
        <f t="shared" si="4"/>
        <v>70.760000000000005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713.28</v>
      </c>
      <c r="BL6" s="21">
        <f t="shared" si="7"/>
        <v>673.08</v>
      </c>
      <c r="BM6" s="21">
        <f t="shared" si="7"/>
        <v>746.98</v>
      </c>
      <c r="BN6" s="21">
        <f t="shared" si="7"/>
        <v>904.55</v>
      </c>
      <c r="BO6" s="21">
        <f t="shared" si="7"/>
        <v>900.82</v>
      </c>
      <c r="BP6" s="20" t="str">
        <f>IF(BP7="","",IF(BP7="-","【-】","【"&amp;SUBSTITUTE(TEXT(BP7,"#,##0.00"),"-","△")&amp;"】"))</f>
        <v>【809.19】</v>
      </c>
      <c r="BQ6" s="21">
        <f>IF(BQ7="",NA(),BQ7)</f>
        <v>34.840000000000003</v>
      </c>
      <c r="BR6" s="21">
        <f t="shared" ref="BR6:BZ6" si="8">IF(BR7="",NA(),BR7)</f>
        <v>58.13</v>
      </c>
      <c r="BS6" s="21">
        <f t="shared" si="8"/>
        <v>58.04</v>
      </c>
      <c r="BT6" s="21">
        <f t="shared" si="8"/>
        <v>64.92</v>
      </c>
      <c r="BU6" s="21">
        <f t="shared" si="8"/>
        <v>70.34</v>
      </c>
      <c r="BV6" s="21">
        <f t="shared" si="8"/>
        <v>40.75</v>
      </c>
      <c r="BW6" s="21">
        <f t="shared" si="8"/>
        <v>42.44</v>
      </c>
      <c r="BX6" s="21">
        <f t="shared" si="8"/>
        <v>40.49</v>
      </c>
      <c r="BY6" s="21">
        <f t="shared" si="8"/>
        <v>39.69</v>
      </c>
      <c r="BZ6" s="21">
        <f t="shared" si="8"/>
        <v>52.94</v>
      </c>
      <c r="CA6" s="20" t="str">
        <f>IF(CA7="","",IF(CA7="-","【-】","【"&amp;SUBSTITUTE(TEXT(CA7,"#,##0.00"),"-","△")&amp;"】"))</f>
        <v>【57.02】</v>
      </c>
      <c r="CB6" s="21">
        <f>IF(CB7="",NA(),CB7)</f>
        <v>209.03</v>
      </c>
      <c r="CC6" s="21">
        <f t="shared" ref="CC6:CK6" si="9">IF(CC7="",NA(),CC7)</f>
        <v>152.04</v>
      </c>
      <c r="CD6" s="21">
        <f t="shared" si="9"/>
        <v>150</v>
      </c>
      <c r="CE6" s="21">
        <f t="shared" si="9"/>
        <v>129.05000000000001</v>
      </c>
      <c r="CF6" s="21">
        <f t="shared" si="9"/>
        <v>108.03</v>
      </c>
      <c r="CG6" s="21">
        <f t="shared" si="9"/>
        <v>311.70999999999998</v>
      </c>
      <c r="CH6" s="21">
        <f t="shared" si="9"/>
        <v>284.54000000000002</v>
      </c>
      <c r="CI6" s="21">
        <f t="shared" si="9"/>
        <v>274.54000000000002</v>
      </c>
      <c r="CJ6" s="21">
        <f t="shared" si="9"/>
        <v>253.17</v>
      </c>
      <c r="CK6" s="21">
        <f t="shared" si="9"/>
        <v>303.27999999999997</v>
      </c>
      <c r="CL6" s="20" t="str">
        <f>IF(CL7="","",IF(CL7="-","【-】","【"&amp;SUBSTITUTE(TEXT(CL7,"#,##0.00"),"-","△")&amp;"】"))</f>
        <v>【273.68】</v>
      </c>
      <c r="CM6" s="21">
        <f>IF(CM7="",NA(),CM7)</f>
        <v>27.41</v>
      </c>
      <c r="CN6" s="21">
        <f t="shared" ref="CN6:CV6" si="10">IF(CN7="",NA(),CN7)</f>
        <v>25.9</v>
      </c>
      <c r="CO6" s="21">
        <f t="shared" si="10"/>
        <v>29.21</v>
      </c>
      <c r="CP6" s="21">
        <f t="shared" si="10"/>
        <v>30.15</v>
      </c>
      <c r="CQ6" s="21">
        <f t="shared" si="10"/>
        <v>32.130000000000003</v>
      </c>
      <c r="CR6" s="21">
        <f t="shared" si="10"/>
        <v>43.38</v>
      </c>
      <c r="CS6" s="21">
        <f t="shared" si="10"/>
        <v>42.33</v>
      </c>
      <c r="CT6" s="21">
        <f t="shared" si="10"/>
        <v>41.66</v>
      </c>
      <c r="CU6" s="21">
        <f t="shared" si="10"/>
        <v>36.369999999999997</v>
      </c>
      <c r="CV6" s="21">
        <f t="shared" si="10"/>
        <v>52.35</v>
      </c>
      <c r="CW6" s="20" t="str">
        <f>IF(CW7="","",IF(CW7="-","【-】","【"&amp;SUBSTITUTE(TEXT(CW7,"#,##0.00"),"-","△")&amp;"】"))</f>
        <v>【52.55】</v>
      </c>
      <c r="CX6" s="21">
        <f>IF(CX7="",NA(),CX7)</f>
        <v>61.36</v>
      </c>
      <c r="CY6" s="21">
        <f t="shared" ref="CY6:DG6" si="11">IF(CY7="",NA(),CY7)</f>
        <v>62.89</v>
      </c>
      <c r="CZ6" s="21">
        <f t="shared" si="11"/>
        <v>61.91</v>
      </c>
      <c r="DA6" s="21">
        <f t="shared" si="11"/>
        <v>60.92</v>
      </c>
      <c r="DB6" s="21">
        <f t="shared" si="11"/>
        <v>61.11</v>
      </c>
      <c r="DC6" s="21">
        <f t="shared" si="11"/>
        <v>62.02</v>
      </c>
      <c r="DD6" s="21">
        <f t="shared" si="11"/>
        <v>62.5</v>
      </c>
      <c r="DE6" s="21">
        <f t="shared" si="11"/>
        <v>58.77</v>
      </c>
      <c r="DF6" s="21">
        <f t="shared" si="11"/>
        <v>59.58</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0">
        <f t="shared" si="14"/>
        <v>0</v>
      </c>
      <c r="EL6" s="20">
        <f t="shared" si="14"/>
        <v>0</v>
      </c>
      <c r="EM6" s="20">
        <f t="shared" si="14"/>
        <v>0</v>
      </c>
      <c r="EN6" s="21">
        <f t="shared" si="14"/>
        <v>0.03</v>
      </c>
      <c r="EO6" s="20" t="str">
        <f>IF(EO7="","",IF(EO7="-","【-】","【"&amp;SUBSTITUTE(TEXT(EO7,"#,##0.00"),"-","△")&amp;"】"))</f>
        <v>【0.02】</v>
      </c>
    </row>
    <row r="7" spans="1:145" s="22" customFormat="1" x14ac:dyDescent="0.15">
      <c r="A7" s="14"/>
      <c r="B7" s="23">
        <v>2022</v>
      </c>
      <c r="C7" s="23">
        <v>473111</v>
      </c>
      <c r="D7" s="23">
        <v>47</v>
      </c>
      <c r="E7" s="23">
        <v>17</v>
      </c>
      <c r="F7" s="23">
        <v>5</v>
      </c>
      <c r="G7" s="23">
        <v>0</v>
      </c>
      <c r="H7" s="23" t="s">
        <v>98</v>
      </c>
      <c r="I7" s="23" t="s">
        <v>99</v>
      </c>
      <c r="J7" s="23" t="s">
        <v>100</v>
      </c>
      <c r="K7" s="23" t="s">
        <v>101</v>
      </c>
      <c r="L7" s="23" t="s">
        <v>102</v>
      </c>
      <c r="M7" s="23" t="s">
        <v>103</v>
      </c>
      <c r="N7" s="24" t="s">
        <v>104</v>
      </c>
      <c r="O7" s="24" t="s">
        <v>105</v>
      </c>
      <c r="P7" s="24">
        <v>55.54</v>
      </c>
      <c r="Q7" s="24">
        <v>116.06</v>
      </c>
      <c r="R7" s="24">
        <v>1650</v>
      </c>
      <c r="S7" s="24">
        <v>11298</v>
      </c>
      <c r="T7" s="24">
        <v>50.79</v>
      </c>
      <c r="U7" s="24">
        <v>222.45</v>
      </c>
      <c r="V7" s="24">
        <v>6262</v>
      </c>
      <c r="W7" s="24">
        <v>2.99</v>
      </c>
      <c r="X7" s="24">
        <v>2094.31</v>
      </c>
      <c r="Y7" s="24">
        <v>84.02</v>
      </c>
      <c r="Z7" s="24">
        <v>88.82</v>
      </c>
      <c r="AA7" s="24">
        <v>72.430000000000007</v>
      </c>
      <c r="AB7" s="24">
        <v>69.69</v>
      </c>
      <c r="AC7" s="24">
        <v>70.760000000000005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713.28</v>
      </c>
      <c r="BL7" s="24">
        <v>673.08</v>
      </c>
      <c r="BM7" s="24">
        <v>746.98</v>
      </c>
      <c r="BN7" s="24">
        <v>904.55</v>
      </c>
      <c r="BO7" s="24">
        <v>900.82</v>
      </c>
      <c r="BP7" s="24">
        <v>809.19</v>
      </c>
      <c r="BQ7" s="24">
        <v>34.840000000000003</v>
      </c>
      <c r="BR7" s="24">
        <v>58.13</v>
      </c>
      <c r="BS7" s="24">
        <v>58.04</v>
      </c>
      <c r="BT7" s="24">
        <v>64.92</v>
      </c>
      <c r="BU7" s="24">
        <v>70.34</v>
      </c>
      <c r="BV7" s="24">
        <v>40.75</v>
      </c>
      <c r="BW7" s="24">
        <v>42.44</v>
      </c>
      <c r="BX7" s="24">
        <v>40.49</v>
      </c>
      <c r="BY7" s="24">
        <v>39.69</v>
      </c>
      <c r="BZ7" s="24">
        <v>52.94</v>
      </c>
      <c r="CA7" s="24">
        <v>57.02</v>
      </c>
      <c r="CB7" s="24">
        <v>209.03</v>
      </c>
      <c r="CC7" s="24">
        <v>152.04</v>
      </c>
      <c r="CD7" s="24">
        <v>150</v>
      </c>
      <c r="CE7" s="24">
        <v>129.05000000000001</v>
      </c>
      <c r="CF7" s="24">
        <v>108.03</v>
      </c>
      <c r="CG7" s="24">
        <v>311.70999999999998</v>
      </c>
      <c r="CH7" s="24">
        <v>284.54000000000002</v>
      </c>
      <c r="CI7" s="24">
        <v>274.54000000000002</v>
      </c>
      <c r="CJ7" s="24">
        <v>253.17</v>
      </c>
      <c r="CK7" s="24">
        <v>303.27999999999997</v>
      </c>
      <c r="CL7" s="24">
        <v>273.68</v>
      </c>
      <c r="CM7" s="24">
        <v>27.41</v>
      </c>
      <c r="CN7" s="24">
        <v>25.9</v>
      </c>
      <c r="CO7" s="24">
        <v>29.21</v>
      </c>
      <c r="CP7" s="24">
        <v>30.15</v>
      </c>
      <c r="CQ7" s="24">
        <v>32.130000000000003</v>
      </c>
      <c r="CR7" s="24">
        <v>43.38</v>
      </c>
      <c r="CS7" s="24">
        <v>42.33</v>
      </c>
      <c r="CT7" s="24">
        <v>41.66</v>
      </c>
      <c r="CU7" s="24">
        <v>36.369999999999997</v>
      </c>
      <c r="CV7" s="24">
        <v>52.35</v>
      </c>
      <c r="CW7" s="24">
        <v>52.55</v>
      </c>
      <c r="CX7" s="24">
        <v>61.36</v>
      </c>
      <c r="CY7" s="24">
        <v>62.89</v>
      </c>
      <c r="CZ7" s="24">
        <v>61.91</v>
      </c>
      <c r="DA7" s="24">
        <v>60.92</v>
      </c>
      <c r="DB7" s="24">
        <v>61.11</v>
      </c>
      <c r="DC7" s="24">
        <v>62.02</v>
      </c>
      <c r="DD7" s="24">
        <v>62.5</v>
      </c>
      <c r="DE7" s="24">
        <v>58.77</v>
      </c>
      <c r="DF7" s="24">
        <v>59.58</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v>
      </c>
      <c r="EL7" s="24">
        <v>0</v>
      </c>
      <c r="EM7" s="24">
        <v>0</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2023-12-12T02:56:53Z</dcterms:created>
  <dcterms:modified xsi:type="dcterms:W3CDTF">2024-02-26T04:34:11Z</dcterms:modified>
  <cp:category/>
</cp:coreProperties>
</file>