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PriItoman\水道部\002_04_総務課下水道総務係\02_係長担当事務\12_調査報告・通知（国・県等）\R5_調査報告・通知\調査\20240121【1.31〆】公営企業に係る経営比較分析表（令和4年度決算）の分析等について（1・2回目）\02_経営比較分析表（法適用）\17 下水道事業\"/>
    </mc:Choice>
  </mc:AlternateContent>
  <workbookProtection workbookAlgorithmName="SHA-512" workbookHashValue="Nb/wOlLKQ1QreuOYuNjeb6KbYzbUxx1p37sj+Gd6IK0grb/Ts1WgIeGmTX251hOm9++CxJ89UW5UrmWX6SigVA==" workbookSaltValue="F+nLS8P2eJLmyHz35pppt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<sst xmlns="http://schemas.openxmlformats.org/spreadsheetml/2006/main" count="253" uniqueCount="118">
  <si>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</si>
  <si>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</si>
  <si>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</si>
  <si>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</si>
  <si>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</si>
  <si>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</si>
  <si>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</si>
  <si>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</si>
  <si>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</si>
  <si>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</si>
  <si>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</si>
  <si>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</si>
  <si>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</si>
  <si>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</si>
  <si>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</si>
  <si>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</si>
  <si>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</si>
  <si>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</si>
  <si>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</si>
  <si>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</si>
  <si>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</si>
  <si>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</si>
  <si>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</si>
  <si>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</si>
  <si>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</si>
  <si>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</si>
  <si>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</si>
  <si>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</si>
  <si>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</si>
  <si>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</si>
  <si>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</si>
  <si>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</si>
  <si>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</si>
  <si>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</si>
  <si>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</si>
  <si>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</si>
  <si>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</si>
  <si>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</si>
  <si>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</si>
  <si>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</si>
  <si>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</si>
  <si>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</si>
  <si>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</si>
  <si>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</si>
  <si>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</si>
  <si>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</si>
  <si>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</si>
  <si>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</si>
  <si>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</si>
  <si>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</si>
  <si>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</si>
  <si>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</si>
  <si>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</si>
  <si>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</si>
  <si>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</si>
  <si>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</si>
  <si>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</si>
  <si>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</si>
  <si>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</si>
  <si>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</si>
  <si>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</si>
  <si>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</si>
  <si>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</si>
  <si>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</si>
  <si>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</si>
  <si>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</si>
  <si>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</si>
  <si>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</si>
  <si>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</si>
  <si>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</si>
  <si>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</si>
  <si>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</si>
  <si>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</si>
  <si>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</si>
  <si>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</si>
  <si>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</si>
  <si>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</si>
  <si>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</si>
  <si>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</si>
  <si>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</si>
  <si>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</si>
  <si>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</si>
  <si>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</si>
  <si>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</si>
  <si>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</si>
  <si>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</si>
  <si>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</si>
  <si>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</si>
  <si>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</si>
  <si>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</si>
  <si>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</si>
  <si>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</si>
  <si>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</si>
  <si>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</si>
  <si>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</si>
  <si>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</si>
  <si>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糸満市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</si>
  <si>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</si>
  <si>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</si>
  <si>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</si>
  <si>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</si>
  <si>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</si>
  <si>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</si>
  <si>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</si>
  <si>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</si>
  <si>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</si>
  <si>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</si>
  <si>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</si>
  <si>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</si>
  <si>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</si>
  <si>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</si>
  <si>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</si>
  <si>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</si>
  <si>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</si>
  <si>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</si>
  <si>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昭和55年事業開始、昭和58年共用開始から30年以上が経過している。
　有形固定資産減価償却率が年々増加している状況である。単独処理場施設の一部は更新実施を行っており、管渠とあわせて今後の老朽化更新について整備していく必要がある。</t>
    <rPh sb="0" eb="2">
      <t>ショウワ</t>
    </rPh>
    <rPh sb="4" eb="5">
      <t>ネン</t>
    </rPh>
    <rPh sb="5" eb="7">
      <t>ジギョウ</t>
    </rPh>
    <rPh sb="7" eb="9">
      <t>カイシ</t>
    </rPh>
    <rPh sb="10" eb="12">
      <t>ショウワ</t>
    </rPh>
    <rPh sb="14" eb="15">
      <t>ネン</t>
    </rPh>
    <rPh sb="15" eb="17">
      <t>キョウヨウ</t>
    </rPh>
    <rPh sb="17" eb="19">
      <t>カイシ</t>
    </rPh>
    <rPh sb="23" eb="24">
      <t>ネン</t>
    </rPh>
    <rPh sb="24" eb="26">
      <t>イジョウ</t>
    </rPh>
    <rPh sb="27" eb="29">
      <t>ケイカ</t>
    </rPh>
    <rPh sb="36" eb="38">
      <t>ユウケイ</t>
    </rPh>
    <rPh sb="38" eb="40">
      <t>コテイ</t>
    </rPh>
    <rPh sb="40" eb="42">
      <t>シサン</t>
    </rPh>
    <rPh sb="42" eb="44">
      <t>ゲンカ</t>
    </rPh>
    <rPh sb="44" eb="46">
      <t>ショウキャク</t>
    </rPh>
    <rPh sb="46" eb="47">
      <t>リツ</t>
    </rPh>
    <rPh sb="48" eb="50">
      <t>ネンネン</t>
    </rPh>
    <rPh sb="50" eb="52">
      <t>ゾウカ</t>
    </rPh>
    <rPh sb="56" eb="58">
      <t>ジョウキョウ</t>
    </rPh>
    <rPh sb="62" eb="64">
      <t>タンドク</t>
    </rPh>
    <rPh sb="64" eb="66">
      <t>ショリ</t>
    </rPh>
    <rPh sb="66" eb="67">
      <t>ジョウ</t>
    </rPh>
    <rPh sb="67" eb="69">
      <t>シセツ</t>
    </rPh>
    <rPh sb="70" eb="72">
      <t>イチブ</t>
    </rPh>
    <rPh sb="73" eb="75">
      <t>コウシン</t>
    </rPh>
    <rPh sb="75" eb="77">
      <t>ジッシ</t>
    </rPh>
    <rPh sb="78" eb="79">
      <t>オコナ</t>
    </rPh>
    <rPh sb="84" eb="86">
      <t>カンキョ</t>
    </rPh>
    <rPh sb="91" eb="93">
      <t>コンゴ</t>
    </rPh>
    <rPh sb="94" eb="97">
      <t>ロウキュウカ</t>
    </rPh>
    <rPh sb="97" eb="99">
      <t>コウシン</t>
    </rPh>
    <rPh sb="103" eb="105">
      <t>セイビ</t>
    </rPh>
    <rPh sb="109" eb="111">
      <t>ヒツヨウ</t>
    </rPh>
    <phoneticPr fontId="4"/>
  </si>
  <si>
    <t>平成31年4月法適用
①経常収支比率　単年度収支は100％を超え黒字であり、類似団体平均値でもほぼ同数値であるが、今後も下水道接続等収入増及び維持管理費削減に取り組む必要がある。
②累積欠損金比率　0％で健全値である。
③流動比率　前年度からの繰越事業減、次年度への繰越増により前年度より改善しているが、類似団体平均値より低い状況である。
④企業債残高対事業規模比率　類似団体平均値より高率である。建設改良費は企業債に依存しており、適正事業規模運営を実施する必要がある。
⑤経費回収率　類似団体平均値より大分低率であり、汚水処理費の削減と適正使用料の確保のため水洗化率向上及び使用料改定を検討する必要がある。
⑥汚水処理原価　前年度より低くなっているが、類似団体平均値より高い状況であり、維持管理費の抑制や水洗化率向上による有収水量の増加取組が必要である。
⑦施設利用率　類似団体平均値を上回っており、処理場施設の効率的利用となっている。
⑧水洗化率　類似団体平均値より下回っており、接続補助金の活用等水洗化率向上の取り組みが必要である。</t>
    <rPh sb="0" eb="2">
      <t>ヘイセイ</t>
    </rPh>
    <rPh sb="4" eb="5">
      <t>ネン</t>
    </rPh>
    <rPh sb="6" eb="7">
      <t>ガツ</t>
    </rPh>
    <rPh sb="7" eb="8">
      <t>ホウ</t>
    </rPh>
    <rPh sb="8" eb="10">
      <t>テキヨウ</t>
    </rPh>
    <rPh sb="12" eb="14">
      <t>ケイジョウ</t>
    </rPh>
    <rPh sb="14" eb="16">
      <t>シュウシ</t>
    </rPh>
    <rPh sb="16" eb="18">
      <t>ヒリツ</t>
    </rPh>
    <rPh sb="19" eb="22">
      <t>タンネンド</t>
    </rPh>
    <rPh sb="22" eb="24">
      <t>シュウシ</t>
    </rPh>
    <rPh sb="30" eb="31">
      <t>コ</t>
    </rPh>
    <rPh sb="32" eb="34">
      <t>クロジ</t>
    </rPh>
    <rPh sb="38" eb="40">
      <t>ルイジ</t>
    </rPh>
    <rPh sb="40" eb="42">
      <t>ダンタイ</t>
    </rPh>
    <rPh sb="42" eb="45">
      <t>ヘイキンチ</t>
    </rPh>
    <rPh sb="49" eb="51">
      <t>ドウスウ</t>
    </rPh>
    <rPh sb="51" eb="52">
      <t>アタイ</t>
    </rPh>
    <rPh sb="57" eb="59">
      <t>コンゴ</t>
    </rPh>
    <rPh sb="60" eb="63">
      <t>ゲスイドウ</t>
    </rPh>
    <rPh sb="63" eb="65">
      <t>セツゾク</t>
    </rPh>
    <rPh sb="65" eb="66">
      <t>トウ</t>
    </rPh>
    <rPh sb="66" eb="68">
      <t>シュウニュウ</t>
    </rPh>
    <rPh sb="68" eb="69">
      <t>ゾウ</t>
    </rPh>
    <rPh sb="69" eb="70">
      <t>オヨ</t>
    </rPh>
    <rPh sb="71" eb="73">
      <t>イジ</t>
    </rPh>
    <rPh sb="73" eb="75">
      <t>カンリ</t>
    </rPh>
    <rPh sb="75" eb="76">
      <t>ヒ</t>
    </rPh>
    <rPh sb="76" eb="78">
      <t>サクゲン</t>
    </rPh>
    <rPh sb="79" eb="80">
      <t>ト</t>
    </rPh>
    <rPh sb="81" eb="82">
      <t>ク</t>
    </rPh>
    <rPh sb="83" eb="85">
      <t>ヒツヨウ</t>
    </rPh>
    <rPh sb="91" eb="93">
      <t>ルイセキ</t>
    </rPh>
    <rPh sb="93" eb="96">
      <t>ケッソンキン</t>
    </rPh>
    <rPh sb="96" eb="98">
      <t>ヒリツ</t>
    </rPh>
    <rPh sb="102" eb="104">
      <t>ケンゼン</t>
    </rPh>
    <rPh sb="104" eb="105">
      <t>チ</t>
    </rPh>
    <rPh sb="111" eb="113">
      <t>リュウドウ</t>
    </rPh>
    <rPh sb="113" eb="115">
      <t>ヒリツ</t>
    </rPh>
    <rPh sb="116" eb="119">
      <t>ゼンネンド</t>
    </rPh>
    <rPh sb="122" eb="124">
      <t>クリコシ</t>
    </rPh>
    <rPh sb="124" eb="126">
      <t>ジギョウ</t>
    </rPh>
    <rPh sb="126" eb="127">
      <t>ゲン</t>
    </rPh>
    <rPh sb="128" eb="131">
      <t>ジネンド</t>
    </rPh>
    <rPh sb="133" eb="135">
      <t>クリコシ</t>
    </rPh>
    <rPh sb="135" eb="136">
      <t>ゾウ</t>
    </rPh>
    <rPh sb="139" eb="142">
      <t>ゼンネンド</t>
    </rPh>
    <rPh sb="144" eb="146">
      <t>カイゼン</t>
    </rPh>
    <rPh sb="152" eb="154">
      <t>ルイジ</t>
    </rPh>
    <rPh sb="154" eb="156">
      <t>ダンタイ</t>
    </rPh>
    <rPh sb="156" eb="159">
      <t>ヘイキンチ</t>
    </rPh>
    <rPh sb="161" eb="162">
      <t>ヒク</t>
    </rPh>
    <rPh sb="163" eb="165">
      <t>ジョウキョウ</t>
    </rPh>
    <rPh sb="171" eb="173">
      <t>キギョウ</t>
    </rPh>
    <rPh sb="173" eb="174">
      <t>サイ</t>
    </rPh>
    <rPh sb="174" eb="176">
      <t>ザンダカ</t>
    </rPh>
    <rPh sb="176" eb="177">
      <t>タイ</t>
    </rPh>
    <rPh sb="177" eb="179">
      <t>ジギョウ</t>
    </rPh>
    <rPh sb="179" eb="181">
      <t>キボ</t>
    </rPh>
    <rPh sb="181" eb="183">
      <t>ヒリツ</t>
    </rPh>
    <rPh sb="184" eb="186">
      <t>ルイジ</t>
    </rPh>
    <rPh sb="186" eb="188">
      <t>ダンタイ</t>
    </rPh>
    <rPh sb="188" eb="191">
      <t>ヘイキンチ</t>
    </rPh>
    <rPh sb="193" eb="195">
      <t>コウリツ</t>
    </rPh>
    <rPh sb="199" eb="201">
      <t>ケンセツ</t>
    </rPh>
    <rPh sb="201" eb="203">
      <t>カイリョウ</t>
    </rPh>
    <rPh sb="203" eb="204">
      <t>ヒ</t>
    </rPh>
    <rPh sb="205" eb="207">
      <t>キギョウ</t>
    </rPh>
    <rPh sb="207" eb="208">
      <t>サイ</t>
    </rPh>
    <rPh sb="209" eb="211">
      <t>イゾン</t>
    </rPh>
    <rPh sb="216" eb="218">
      <t>テキセイ</t>
    </rPh>
    <rPh sb="218" eb="220">
      <t>ジギョウ</t>
    </rPh>
    <rPh sb="220" eb="222">
      <t>キボ</t>
    </rPh>
    <rPh sb="222" eb="224">
      <t>ウンエイ</t>
    </rPh>
    <rPh sb="225" eb="227">
      <t>ジッシ</t>
    </rPh>
    <rPh sb="229" eb="231">
      <t>ヒツヨウ</t>
    </rPh>
    <rPh sb="237" eb="239">
      <t>ケイヒ</t>
    </rPh>
    <rPh sb="239" eb="241">
      <t>カイシュウ</t>
    </rPh>
    <rPh sb="241" eb="242">
      <t>リツ</t>
    </rPh>
    <rPh sb="243" eb="245">
      <t>ルイジ</t>
    </rPh>
    <rPh sb="245" eb="247">
      <t>ダンタイ</t>
    </rPh>
    <rPh sb="247" eb="250">
      <t>ヘイキンチ</t>
    </rPh>
    <rPh sb="252" eb="254">
      <t>ダイブ</t>
    </rPh>
    <rPh sb="254" eb="256">
      <t>テイリツ</t>
    </rPh>
    <rPh sb="260" eb="262">
      <t>オスイ</t>
    </rPh>
    <rPh sb="262" eb="264">
      <t>ショリ</t>
    </rPh>
    <rPh sb="264" eb="265">
      <t>ヒ</t>
    </rPh>
    <rPh sb="266" eb="268">
      <t>サクゲン</t>
    </rPh>
    <rPh sb="269" eb="271">
      <t>テキセイ</t>
    </rPh>
    <rPh sb="271" eb="273">
      <t>シヨウ</t>
    </rPh>
    <rPh sb="273" eb="274">
      <t>リョウ</t>
    </rPh>
    <rPh sb="275" eb="277">
      <t>カクホ</t>
    </rPh>
    <rPh sb="280" eb="283">
      <t>スイセンカ</t>
    </rPh>
    <rPh sb="283" eb="284">
      <t>リツ</t>
    </rPh>
    <rPh sb="284" eb="286">
      <t>コウジョウ</t>
    </rPh>
    <rPh sb="286" eb="287">
      <t>オヨ</t>
    </rPh>
    <rPh sb="288" eb="291">
      <t>シヨウリョウ</t>
    </rPh>
    <rPh sb="291" eb="293">
      <t>カイテイ</t>
    </rPh>
    <rPh sb="294" eb="296">
      <t>ケントウ</t>
    </rPh>
    <rPh sb="298" eb="300">
      <t>ヒツヨウ</t>
    </rPh>
    <rPh sb="306" eb="308">
      <t>オスイ</t>
    </rPh>
    <rPh sb="308" eb="310">
      <t>ショリ</t>
    </rPh>
    <rPh sb="310" eb="312">
      <t>ゲンカ</t>
    </rPh>
    <rPh sb="313" eb="316">
      <t>ゼンネンド</t>
    </rPh>
    <rPh sb="318" eb="319">
      <t>ヒク</t>
    </rPh>
    <rPh sb="327" eb="329">
      <t>ルイジ</t>
    </rPh>
    <rPh sb="329" eb="331">
      <t>ダンタイ</t>
    </rPh>
    <rPh sb="331" eb="334">
      <t>ヘイキンチ</t>
    </rPh>
    <rPh sb="336" eb="337">
      <t>タカ</t>
    </rPh>
    <rPh sb="338" eb="340">
      <t>ジョウキョウ</t>
    </rPh>
    <rPh sb="344" eb="346">
      <t>イジ</t>
    </rPh>
    <rPh sb="346" eb="349">
      <t>カンリヒ</t>
    </rPh>
    <rPh sb="350" eb="352">
      <t>ヨクセイ</t>
    </rPh>
    <rPh sb="353" eb="356">
      <t>スイセンカ</t>
    </rPh>
    <rPh sb="356" eb="357">
      <t>リツ</t>
    </rPh>
    <rPh sb="357" eb="359">
      <t>コウジョウ</t>
    </rPh>
    <rPh sb="362" eb="364">
      <t>ユウシュウ</t>
    </rPh>
    <rPh sb="364" eb="366">
      <t>スイリョウ</t>
    </rPh>
    <rPh sb="367" eb="369">
      <t>ゾウカ</t>
    </rPh>
    <rPh sb="369" eb="371">
      <t>トリクミ</t>
    </rPh>
    <rPh sb="372" eb="374">
      <t>ヒツヨウ</t>
    </rPh>
    <rPh sb="380" eb="382">
      <t>シセツ</t>
    </rPh>
    <rPh sb="382" eb="384">
      <t>リヨウ</t>
    </rPh>
    <rPh sb="384" eb="385">
      <t>リツ</t>
    </rPh>
    <rPh sb="386" eb="388">
      <t>ルイジ</t>
    </rPh>
    <rPh sb="388" eb="390">
      <t>ダンタイ</t>
    </rPh>
    <rPh sb="390" eb="393">
      <t>ヘイキンチ</t>
    </rPh>
    <rPh sb="394" eb="396">
      <t>ウワマワ</t>
    </rPh>
    <rPh sb="401" eb="404">
      <t>ショリジョウ</t>
    </rPh>
    <rPh sb="404" eb="406">
      <t>シセツ</t>
    </rPh>
    <rPh sb="407" eb="410">
      <t>コウリツテキ</t>
    </rPh>
    <rPh sb="410" eb="412">
      <t>リヨウ</t>
    </rPh>
    <rPh sb="421" eb="424">
      <t>スイセンカ</t>
    </rPh>
    <rPh sb="424" eb="425">
      <t>リツ</t>
    </rPh>
    <rPh sb="426" eb="428">
      <t>ルイジ</t>
    </rPh>
    <rPh sb="428" eb="430">
      <t>ダンタイ</t>
    </rPh>
    <rPh sb="430" eb="433">
      <t>ヘイキンチ</t>
    </rPh>
    <rPh sb="435" eb="437">
      <t>シタマワ</t>
    </rPh>
    <rPh sb="442" eb="444">
      <t>セツゾク</t>
    </rPh>
    <rPh sb="444" eb="447">
      <t>ホジョキン</t>
    </rPh>
    <rPh sb="448" eb="450">
      <t>カツヨウ</t>
    </rPh>
    <rPh sb="450" eb="451">
      <t>トウ</t>
    </rPh>
    <rPh sb="451" eb="454">
      <t>スイセンカ</t>
    </rPh>
    <rPh sb="454" eb="455">
      <t>リツ</t>
    </rPh>
    <rPh sb="455" eb="457">
      <t>コウジョウ</t>
    </rPh>
    <rPh sb="458" eb="459">
      <t>ト</t>
    </rPh>
    <rPh sb="460" eb="461">
      <t>ク</t>
    </rPh>
    <rPh sb="463" eb="465">
      <t>ヒツヨウ</t>
    </rPh>
    <phoneticPr fontId="4"/>
  </si>
  <si>
    <t>　汚水処理施設及び管渠の老朽化による更新、整備等を踏まえ、普及率及び水洗化率の向上、使用料の改定等による増収、維持管理費の削減等を実施する必要がある。
　又、国・県補助金の最大活用や一般会計繰入金の確保、企業債の抑制等による経営健全化と安定に向け継続的に努力していく必要がある。
　平成31年度に地方公営企業会計法適用と経営戦略策定を実施しているが、より厳密な経営分析と計画的事業推進を図るため経営戦略を見直していく方針である。</t>
    <rPh sb="1" eb="3">
      <t>オスイ</t>
    </rPh>
    <rPh sb="3" eb="5">
      <t>ショリ</t>
    </rPh>
    <rPh sb="5" eb="7">
      <t>シセツ</t>
    </rPh>
    <rPh sb="7" eb="8">
      <t>オヨ</t>
    </rPh>
    <rPh sb="9" eb="11">
      <t>カンキョ</t>
    </rPh>
    <rPh sb="12" eb="15">
      <t>ロウキュウカ</t>
    </rPh>
    <rPh sb="18" eb="20">
      <t>コウシン</t>
    </rPh>
    <rPh sb="21" eb="23">
      <t>セイビ</t>
    </rPh>
    <rPh sb="23" eb="24">
      <t>トウ</t>
    </rPh>
    <rPh sb="25" eb="26">
      <t>フ</t>
    </rPh>
    <rPh sb="29" eb="31">
      <t>フキュウ</t>
    </rPh>
    <rPh sb="31" eb="32">
      <t>リツ</t>
    </rPh>
    <rPh sb="32" eb="33">
      <t>オヨ</t>
    </rPh>
    <rPh sb="34" eb="37">
      <t>スイセンカ</t>
    </rPh>
    <rPh sb="37" eb="38">
      <t>リツ</t>
    </rPh>
    <rPh sb="39" eb="41">
      <t>コウジョウ</t>
    </rPh>
    <rPh sb="42" eb="45">
      <t>シヨウリョウ</t>
    </rPh>
    <rPh sb="46" eb="48">
      <t>カイテイ</t>
    </rPh>
    <rPh sb="48" eb="49">
      <t>トウ</t>
    </rPh>
    <rPh sb="52" eb="54">
      <t>ゾウシュウ</t>
    </rPh>
    <rPh sb="55" eb="57">
      <t>イジ</t>
    </rPh>
    <rPh sb="57" eb="60">
      <t>カンリヒ</t>
    </rPh>
    <rPh sb="61" eb="63">
      <t>サクゲン</t>
    </rPh>
    <rPh sb="63" eb="64">
      <t>トウ</t>
    </rPh>
    <rPh sb="65" eb="67">
      <t>ジッシ</t>
    </rPh>
    <rPh sb="69" eb="71">
      <t>ヒツヨウ</t>
    </rPh>
    <rPh sb="77" eb="78">
      <t>マタ</t>
    </rPh>
    <rPh sb="79" eb="80">
      <t>クニ</t>
    </rPh>
    <rPh sb="81" eb="82">
      <t>ケン</t>
    </rPh>
    <rPh sb="82" eb="85">
      <t>ホジョキン</t>
    </rPh>
    <rPh sb="86" eb="88">
      <t>サイダイ</t>
    </rPh>
    <rPh sb="88" eb="90">
      <t>カツヨウ</t>
    </rPh>
    <rPh sb="91" eb="93">
      <t>イッパン</t>
    </rPh>
    <rPh sb="93" eb="95">
      <t>カイケイ</t>
    </rPh>
    <rPh sb="95" eb="97">
      <t>クリイレ</t>
    </rPh>
    <rPh sb="97" eb="98">
      <t>キン</t>
    </rPh>
    <rPh sb="99" eb="101">
      <t>カクホ</t>
    </rPh>
    <rPh sb="102" eb="104">
      <t>キギョウ</t>
    </rPh>
    <rPh sb="104" eb="105">
      <t>サイ</t>
    </rPh>
    <rPh sb="106" eb="108">
      <t>ヨクセイ</t>
    </rPh>
    <rPh sb="108" eb="109">
      <t>トウ</t>
    </rPh>
    <rPh sb="112" eb="114">
      <t>ケイエイ</t>
    </rPh>
    <rPh sb="114" eb="117">
      <t>ケンゼンカ</t>
    </rPh>
    <rPh sb="118" eb="120">
      <t>アンテイ</t>
    </rPh>
    <rPh sb="121" eb="122">
      <t>ム</t>
    </rPh>
    <rPh sb="123" eb="126">
      <t>ケイゾクテキ</t>
    </rPh>
    <rPh sb="127" eb="129">
      <t>ドリョク</t>
    </rPh>
    <rPh sb="133" eb="135">
      <t>ヒツヨウ</t>
    </rPh>
    <rPh sb="141" eb="143">
      <t>ヘイセイ</t>
    </rPh>
    <rPh sb="145" eb="147">
      <t>ネンド</t>
    </rPh>
    <rPh sb="148" eb="150">
      <t>チホウ</t>
    </rPh>
    <rPh sb="150" eb="152">
      <t>コウエイ</t>
    </rPh>
    <rPh sb="152" eb="154">
      <t>キギョウ</t>
    </rPh>
    <rPh sb="154" eb="156">
      <t>カイケイ</t>
    </rPh>
    <rPh sb="156" eb="157">
      <t>ホウ</t>
    </rPh>
    <rPh sb="157" eb="159">
      <t>テキヨウ</t>
    </rPh>
    <rPh sb="160" eb="162">
      <t>ケイエイ</t>
    </rPh>
    <rPh sb="162" eb="164">
      <t>センリャク</t>
    </rPh>
    <rPh sb="164" eb="166">
      <t>サクテイ</t>
    </rPh>
    <rPh sb="167" eb="169">
      <t>ジッシ</t>
    </rPh>
    <rPh sb="177" eb="179">
      <t>ゲンミツ</t>
    </rPh>
    <rPh sb="180" eb="182">
      <t>ケイエイ</t>
    </rPh>
    <rPh sb="182" eb="184">
      <t>ブンセキ</t>
    </rPh>
    <rPh sb="185" eb="188">
      <t>ケイカクテキ</t>
    </rPh>
    <rPh sb="188" eb="190">
      <t>ジギョウ</t>
    </rPh>
    <rPh sb="190" eb="192">
      <t>スイシン</t>
    </rPh>
    <rPh sb="193" eb="194">
      <t>ハカ</t>
    </rPh>
    <rPh sb="197" eb="199">
      <t>ケイエイ</t>
    </rPh>
    <rPh sb="199" eb="201">
      <t>センリャク</t>
    </rPh>
    <rPh sb="202" eb="204">
      <t>ミナオ</t>
    </rPh>
    <rPh sb="208" eb="210">
      <t>ホウシン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</si>
</sst>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0.19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995-406F-81FC-A3FB3915571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0.12</c:v>
                </c:pt>
                <c:pt idx="2">
                  <c:v>0.08</c:v>
                </c:pt>
                <c:pt idx="3">
                  <c:v>0.24</c:v>
                </c:pt>
                <c:pt idx="4">
                  <c:v>0.14000000000000001</c:v>
                </c:pt>
              </c:numCache>
            </c:numRef>
          </c:val>
          <c:smooth val="0"/>
          <c:extLst>
            <c:ext xmlns:c16="http://schemas.microsoft.com/office/drawing/2014/chart" uri="{C3380CC4-5D6E-409C-BE32-E72D297353CC}">
              <c16:uniqueId val="{00000001-2995-406F-81FC-A3FB3915571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73.33</c:v>
                </c:pt>
                <c:pt idx="2">
                  <c:v>74.16</c:v>
                </c:pt>
                <c:pt idx="3">
                  <c:v>72.92</c:v>
                </c:pt>
                <c:pt idx="4">
                  <c:v>76.06</c:v>
                </c:pt>
              </c:numCache>
            </c:numRef>
          </c:val>
          <c:extLst>
            <c:ext xmlns:c16="http://schemas.microsoft.com/office/drawing/2014/chart" uri="{C3380CC4-5D6E-409C-BE32-E72D297353CC}">
              <c16:uniqueId val="{00000000-75F9-4E90-80F7-169E58EC21B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57.04</c:v>
                </c:pt>
                <c:pt idx="2">
                  <c:v>60.78</c:v>
                </c:pt>
                <c:pt idx="3">
                  <c:v>59.96</c:v>
                </c:pt>
                <c:pt idx="4">
                  <c:v>59.9</c:v>
                </c:pt>
              </c:numCache>
            </c:numRef>
          </c:val>
          <c:smooth val="0"/>
          <c:extLst>
            <c:ext xmlns:c16="http://schemas.microsoft.com/office/drawing/2014/chart" uri="{C3380CC4-5D6E-409C-BE32-E72D297353CC}">
              <c16:uniqueId val="{00000001-75F9-4E90-80F7-169E58EC21B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85.42</c:v>
                </c:pt>
                <c:pt idx="2">
                  <c:v>86</c:v>
                </c:pt>
                <c:pt idx="3">
                  <c:v>85.14</c:v>
                </c:pt>
                <c:pt idx="4">
                  <c:v>85.39</c:v>
                </c:pt>
              </c:numCache>
            </c:numRef>
          </c:val>
          <c:extLst>
            <c:ext xmlns:c16="http://schemas.microsoft.com/office/drawing/2014/chart" uri="{C3380CC4-5D6E-409C-BE32-E72D297353CC}">
              <c16:uniqueId val="{00000000-14CD-4B0F-92A8-5610BBE4945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93.73</c:v>
                </c:pt>
                <c:pt idx="2">
                  <c:v>94.17</c:v>
                </c:pt>
                <c:pt idx="3">
                  <c:v>94.27</c:v>
                </c:pt>
                <c:pt idx="4">
                  <c:v>94.46</c:v>
                </c:pt>
              </c:numCache>
            </c:numRef>
          </c:val>
          <c:smooth val="0"/>
          <c:extLst>
            <c:ext xmlns:c16="http://schemas.microsoft.com/office/drawing/2014/chart" uri="{C3380CC4-5D6E-409C-BE32-E72D297353CC}">
              <c16:uniqueId val="{00000001-14CD-4B0F-92A8-5610BBE4945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103.54</c:v>
                </c:pt>
                <c:pt idx="2">
                  <c:v>103.48</c:v>
                </c:pt>
                <c:pt idx="3">
                  <c:v>106.02</c:v>
                </c:pt>
                <c:pt idx="4">
                  <c:v>107</c:v>
                </c:pt>
              </c:numCache>
            </c:numRef>
          </c:val>
          <c:extLst>
            <c:ext xmlns:c16="http://schemas.microsoft.com/office/drawing/2014/chart" uri="{C3380CC4-5D6E-409C-BE32-E72D297353CC}">
              <c16:uniqueId val="{00000000-96B0-434A-AC9D-52B7AD99D7A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106.32</c:v>
                </c:pt>
                <c:pt idx="2">
                  <c:v>106.67</c:v>
                </c:pt>
                <c:pt idx="3">
                  <c:v>106.9</c:v>
                </c:pt>
                <c:pt idx="4">
                  <c:v>106.74</c:v>
                </c:pt>
              </c:numCache>
            </c:numRef>
          </c:val>
          <c:smooth val="0"/>
          <c:extLst>
            <c:ext xmlns:c16="http://schemas.microsoft.com/office/drawing/2014/chart" uri="{C3380CC4-5D6E-409C-BE32-E72D297353CC}">
              <c16:uniqueId val="{00000001-96B0-434A-AC9D-52B7AD99D7A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4.46</c:v>
                </c:pt>
                <c:pt idx="2">
                  <c:v>8.7100000000000009</c:v>
                </c:pt>
                <c:pt idx="3">
                  <c:v>11.67</c:v>
                </c:pt>
                <c:pt idx="4">
                  <c:v>15.56</c:v>
                </c:pt>
              </c:numCache>
            </c:numRef>
          </c:val>
          <c:extLst>
            <c:ext xmlns:c16="http://schemas.microsoft.com/office/drawing/2014/chart" uri="{C3380CC4-5D6E-409C-BE32-E72D297353CC}">
              <c16:uniqueId val="{00000000-2184-4776-AE68-C723855EA8E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21.22</c:v>
                </c:pt>
                <c:pt idx="2">
                  <c:v>23.25</c:v>
                </c:pt>
                <c:pt idx="3">
                  <c:v>25.2</c:v>
                </c:pt>
                <c:pt idx="4">
                  <c:v>27.42</c:v>
                </c:pt>
              </c:numCache>
            </c:numRef>
          </c:val>
          <c:smooth val="0"/>
          <c:extLst>
            <c:ext xmlns:c16="http://schemas.microsoft.com/office/drawing/2014/chart" uri="{C3380CC4-5D6E-409C-BE32-E72D297353CC}">
              <c16:uniqueId val="{00000001-2184-4776-AE68-C723855EA8E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B54-454B-B8EC-4EC6535B5EC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0.83</c:v>
                </c:pt>
                <c:pt idx="2">
                  <c:v>1.06</c:v>
                </c:pt>
                <c:pt idx="3">
                  <c:v>2.02</c:v>
                </c:pt>
                <c:pt idx="4">
                  <c:v>2.67</c:v>
                </c:pt>
              </c:numCache>
            </c:numRef>
          </c:val>
          <c:smooth val="0"/>
          <c:extLst>
            <c:ext xmlns:c16="http://schemas.microsoft.com/office/drawing/2014/chart" uri="{C3380CC4-5D6E-409C-BE32-E72D297353CC}">
              <c16:uniqueId val="{00000001-3B54-454B-B8EC-4EC6535B5EC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B86-43B7-94D1-B7446CDA235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1.35</c:v>
                </c:pt>
                <c:pt idx="2">
                  <c:v>3.68</c:v>
                </c:pt>
                <c:pt idx="3">
                  <c:v>5.3</c:v>
                </c:pt>
                <c:pt idx="4">
                  <c:v>6.49</c:v>
                </c:pt>
              </c:numCache>
            </c:numRef>
          </c:val>
          <c:smooth val="0"/>
          <c:extLst>
            <c:ext xmlns:c16="http://schemas.microsoft.com/office/drawing/2014/chart" uri="{C3380CC4-5D6E-409C-BE32-E72D297353CC}">
              <c16:uniqueId val="{00000001-5B86-43B7-94D1-B7446CDA235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56.36</c:v>
                </c:pt>
                <c:pt idx="2">
                  <c:v>96.41</c:v>
                </c:pt>
                <c:pt idx="3">
                  <c:v>56.39</c:v>
                </c:pt>
                <c:pt idx="4">
                  <c:v>67.45</c:v>
                </c:pt>
              </c:numCache>
            </c:numRef>
          </c:val>
          <c:extLst>
            <c:ext xmlns:c16="http://schemas.microsoft.com/office/drawing/2014/chart" uri="{C3380CC4-5D6E-409C-BE32-E72D297353CC}">
              <c16:uniqueId val="{00000000-0658-4AD7-849E-640F4FA1A69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71.540000000000006</c:v>
                </c:pt>
                <c:pt idx="2">
                  <c:v>67.86</c:v>
                </c:pt>
                <c:pt idx="3">
                  <c:v>72.92</c:v>
                </c:pt>
                <c:pt idx="4">
                  <c:v>81.19</c:v>
                </c:pt>
              </c:numCache>
            </c:numRef>
          </c:val>
          <c:smooth val="0"/>
          <c:extLst>
            <c:ext xmlns:c16="http://schemas.microsoft.com/office/drawing/2014/chart" uri="{C3380CC4-5D6E-409C-BE32-E72D297353CC}">
              <c16:uniqueId val="{00000001-0658-4AD7-849E-640F4FA1A69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412.32</c:v>
                </c:pt>
                <c:pt idx="2">
                  <c:v>985.39</c:v>
                </c:pt>
                <c:pt idx="3">
                  <c:v>949.88</c:v>
                </c:pt>
                <c:pt idx="4">
                  <c:v>862.07</c:v>
                </c:pt>
              </c:numCache>
            </c:numRef>
          </c:val>
          <c:extLst>
            <c:ext xmlns:c16="http://schemas.microsoft.com/office/drawing/2014/chart" uri="{C3380CC4-5D6E-409C-BE32-E72D297353CC}">
              <c16:uniqueId val="{00000000-51A6-419A-AAD2-FF1D15072D7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653.69000000000005</c:v>
                </c:pt>
                <c:pt idx="2">
                  <c:v>709.4</c:v>
                </c:pt>
                <c:pt idx="3">
                  <c:v>734.47</c:v>
                </c:pt>
                <c:pt idx="4">
                  <c:v>720.89</c:v>
                </c:pt>
              </c:numCache>
            </c:numRef>
          </c:val>
          <c:smooth val="0"/>
          <c:extLst>
            <c:ext xmlns:c16="http://schemas.microsoft.com/office/drawing/2014/chart" uri="{C3380CC4-5D6E-409C-BE32-E72D297353CC}">
              <c16:uniqueId val="{00000001-51A6-419A-AAD2-FF1D15072D7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49.26</c:v>
                </c:pt>
                <c:pt idx="2">
                  <c:v>47.88</c:v>
                </c:pt>
                <c:pt idx="3">
                  <c:v>59.44</c:v>
                </c:pt>
                <c:pt idx="4">
                  <c:v>60.71</c:v>
                </c:pt>
              </c:numCache>
            </c:numRef>
          </c:val>
          <c:extLst>
            <c:ext xmlns:c16="http://schemas.microsoft.com/office/drawing/2014/chart" uri="{C3380CC4-5D6E-409C-BE32-E72D297353CC}">
              <c16:uniqueId val="{00000000-16FC-49E1-8FDE-1BB4063440F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88.05</c:v>
                </c:pt>
                <c:pt idx="2">
                  <c:v>91.14</c:v>
                </c:pt>
                <c:pt idx="3">
                  <c:v>90.69</c:v>
                </c:pt>
                <c:pt idx="4">
                  <c:v>90.5</c:v>
                </c:pt>
              </c:numCache>
            </c:numRef>
          </c:val>
          <c:smooth val="0"/>
          <c:extLst>
            <c:ext xmlns:c16="http://schemas.microsoft.com/office/drawing/2014/chart" uri="{C3380CC4-5D6E-409C-BE32-E72D297353CC}">
              <c16:uniqueId val="{00000001-16FC-49E1-8FDE-1BB4063440F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188.66</c:v>
                </c:pt>
                <c:pt idx="2">
                  <c:v>185.87</c:v>
                </c:pt>
                <c:pt idx="3">
                  <c:v>150</c:v>
                </c:pt>
                <c:pt idx="4">
                  <c:v>150</c:v>
                </c:pt>
              </c:numCache>
            </c:numRef>
          </c:val>
          <c:extLst>
            <c:ext xmlns:c16="http://schemas.microsoft.com/office/drawing/2014/chart" uri="{C3380CC4-5D6E-409C-BE32-E72D297353CC}">
              <c16:uniqueId val="{00000000-25BB-433D-90A6-2634553D152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141.15</c:v>
                </c:pt>
                <c:pt idx="2">
                  <c:v>136.86000000000001</c:v>
                </c:pt>
                <c:pt idx="3">
                  <c:v>138.52000000000001</c:v>
                </c:pt>
                <c:pt idx="4">
                  <c:v>138.66999999999999</c:v>
                </c:pt>
              </c:numCache>
            </c:numRef>
          </c:val>
          <c:smooth val="0"/>
          <c:extLst>
            <c:ext xmlns:c16="http://schemas.microsoft.com/office/drawing/2014/chart" uri="{C3380CC4-5D6E-409C-BE32-E72D297353CC}">
              <c16:uniqueId val="{00000001-25BB-433D-90A6-2634553D152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34" zoomScale="75" zoomScaleNormal="7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沖縄県　糸満市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Bc1</v>
      </c>
      <c r="X8" s="66"/>
      <c r="Y8" s="66"/>
      <c r="Z8" s="66"/>
      <c r="AA8" s="66"/>
      <c r="AB8" s="66"/>
      <c r="AC8" s="66"/>
      <c r="AD8" s="67" t="str">
        <f>データ!$M$6</f>
        <v>非設置</v>
      </c>
      <c r="AE8" s="67"/>
      <c r="AF8" s="67"/>
      <c r="AG8" s="67"/>
      <c r="AH8" s="67"/>
      <c r="AI8" s="67"/>
      <c r="AJ8" s="67"/>
      <c r="AK8" s="3"/>
      <c r="AL8" s="55">
        <f>データ!S6</f>
        <v>62569</v>
      </c>
      <c r="AM8" s="55"/>
      <c r="AN8" s="55"/>
      <c r="AO8" s="55"/>
      <c r="AP8" s="55"/>
      <c r="AQ8" s="55"/>
      <c r="AR8" s="55"/>
      <c r="AS8" s="55"/>
      <c r="AT8" s="54">
        <f>データ!T6</f>
        <v>46.6</v>
      </c>
      <c r="AU8" s="54"/>
      <c r="AV8" s="54"/>
      <c r="AW8" s="54"/>
      <c r="AX8" s="54"/>
      <c r="AY8" s="54"/>
      <c r="AZ8" s="54"/>
      <c r="BA8" s="54"/>
      <c r="BB8" s="54">
        <f>データ!U6</f>
        <v>1342.68</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71.22</v>
      </c>
      <c r="J10" s="54"/>
      <c r="K10" s="54"/>
      <c r="L10" s="54"/>
      <c r="M10" s="54"/>
      <c r="N10" s="54"/>
      <c r="O10" s="54"/>
      <c r="P10" s="54">
        <f>データ!P6</f>
        <v>69.34</v>
      </c>
      <c r="Q10" s="54"/>
      <c r="R10" s="54"/>
      <c r="S10" s="54"/>
      <c r="T10" s="54"/>
      <c r="U10" s="54"/>
      <c r="V10" s="54"/>
      <c r="W10" s="54">
        <f>データ!Q6</f>
        <v>86.34</v>
      </c>
      <c r="X10" s="54"/>
      <c r="Y10" s="54"/>
      <c r="Z10" s="54"/>
      <c r="AA10" s="54"/>
      <c r="AB10" s="54"/>
      <c r="AC10" s="54"/>
      <c r="AD10" s="55">
        <f>データ!R6</f>
        <v>1446</v>
      </c>
      <c r="AE10" s="55"/>
      <c r="AF10" s="55"/>
      <c r="AG10" s="55"/>
      <c r="AH10" s="55"/>
      <c r="AI10" s="55"/>
      <c r="AJ10" s="55"/>
      <c r="AK10" s="2"/>
      <c r="AL10" s="55">
        <f>データ!V6</f>
        <v>43108</v>
      </c>
      <c r="AM10" s="55"/>
      <c r="AN10" s="55"/>
      <c r="AO10" s="55"/>
      <c r="AP10" s="55"/>
      <c r="AQ10" s="55"/>
      <c r="AR10" s="55"/>
      <c r="AS10" s="55"/>
      <c r="AT10" s="54">
        <f>データ!W6</f>
        <v>7.55</v>
      </c>
      <c r="AU10" s="54"/>
      <c r="AV10" s="54"/>
      <c r="AW10" s="54"/>
      <c r="AX10" s="54"/>
      <c r="AY10" s="54"/>
      <c r="AZ10" s="54"/>
      <c r="BA10" s="54"/>
      <c r="BB10" s="54">
        <f>データ!X6</f>
        <v>5709.67</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3K/omgI/vohquRHu1rPiS3ccT6HUacJEFdin0wQxYUc3bzoGPvvV+ZkRrkPd/qqQ4CDX5jpTItA1tmtu2r6lxQ==" saltValue="pXeDSQ/9WPeLNeusWQrSl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472107</v>
      </c>
      <c r="D6" s="19">
        <f t="shared" si="3"/>
        <v>46</v>
      </c>
      <c r="E6" s="19">
        <f t="shared" si="3"/>
        <v>17</v>
      </c>
      <c r="F6" s="19">
        <f t="shared" si="3"/>
        <v>1</v>
      </c>
      <c r="G6" s="19">
        <f t="shared" si="3"/>
        <v>0</v>
      </c>
      <c r="H6" s="19" t="str">
        <f t="shared" si="3"/>
        <v>沖縄県　糸満市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71.22</v>
      </c>
      <c r="P6" s="20">
        <f t="shared" si="3"/>
        <v>69.34</v>
      </c>
      <c r="Q6" s="20">
        <f t="shared" si="3"/>
        <v>86.34</v>
      </c>
      <c r="R6" s="20">
        <f t="shared" si="3"/>
        <v>1446</v>
      </c>
      <c r="S6" s="20">
        <f t="shared" si="3"/>
        <v>62569</v>
      </c>
      <c r="T6" s="20">
        <f t="shared" si="3"/>
        <v>46.6</v>
      </c>
      <c r="U6" s="20">
        <f t="shared" si="3"/>
        <v>1342.68</v>
      </c>
      <c r="V6" s="20">
        <f t="shared" si="3"/>
        <v>43108</v>
      </c>
      <c r="W6" s="20">
        <f t="shared" si="3"/>
        <v>7.55</v>
      </c>
      <c r="X6" s="20">
        <f t="shared" si="3"/>
        <v>5709.67</v>
      </c>
      <c r="Y6" s="21" t="str">
        <f>IF(Y7="",NA(),Y7)</f>
        <v>-</v>
      </c>
      <c r="Z6" s="21">
        <f t="shared" ref="Z6:AH6" si="4">IF(Z7="",NA(),Z7)</f>
        <v>103.54</v>
      </c>
      <c r="AA6" s="21">
        <f t="shared" si="4"/>
        <v>103.48</v>
      </c>
      <c r="AB6" s="21">
        <f t="shared" si="4"/>
        <v>106.02</v>
      </c>
      <c r="AC6" s="21">
        <f t="shared" si="4"/>
        <v>107</v>
      </c>
      <c r="AD6" s="21" t="str">
        <f t="shared" si="4"/>
        <v>-</v>
      </c>
      <c r="AE6" s="21">
        <f t="shared" si="4"/>
        <v>106.32</v>
      </c>
      <c r="AF6" s="21">
        <f t="shared" si="4"/>
        <v>106.67</v>
      </c>
      <c r="AG6" s="21">
        <f t="shared" si="4"/>
        <v>106.9</v>
      </c>
      <c r="AH6" s="21">
        <f t="shared" si="4"/>
        <v>106.74</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1.35</v>
      </c>
      <c r="AQ6" s="21">
        <f t="shared" si="5"/>
        <v>3.68</v>
      </c>
      <c r="AR6" s="21">
        <f t="shared" si="5"/>
        <v>5.3</v>
      </c>
      <c r="AS6" s="21">
        <f t="shared" si="5"/>
        <v>6.49</v>
      </c>
      <c r="AT6" s="20" t="str">
        <f>IF(AT7="","",IF(AT7="-","【-】","【"&amp;SUBSTITUTE(TEXT(AT7,"#,##0.00"),"-","△")&amp;"】"))</f>
        <v>【3.15】</v>
      </c>
      <c r="AU6" s="21" t="str">
        <f>IF(AU7="",NA(),AU7)</f>
        <v>-</v>
      </c>
      <c r="AV6" s="21">
        <f t="shared" ref="AV6:BD6" si="6">IF(AV7="",NA(),AV7)</f>
        <v>56.36</v>
      </c>
      <c r="AW6" s="21">
        <f t="shared" si="6"/>
        <v>96.41</v>
      </c>
      <c r="AX6" s="21">
        <f t="shared" si="6"/>
        <v>56.39</v>
      </c>
      <c r="AY6" s="21">
        <f t="shared" si="6"/>
        <v>67.45</v>
      </c>
      <c r="AZ6" s="21" t="str">
        <f t="shared" si="6"/>
        <v>-</v>
      </c>
      <c r="BA6" s="21">
        <f t="shared" si="6"/>
        <v>71.540000000000006</v>
      </c>
      <c r="BB6" s="21">
        <f t="shared" si="6"/>
        <v>67.86</v>
      </c>
      <c r="BC6" s="21">
        <f t="shared" si="6"/>
        <v>72.92</v>
      </c>
      <c r="BD6" s="21">
        <f t="shared" si="6"/>
        <v>81.19</v>
      </c>
      <c r="BE6" s="20" t="str">
        <f>IF(BE7="","",IF(BE7="-","【-】","【"&amp;SUBSTITUTE(TEXT(BE7,"#,##0.00"),"-","△")&amp;"】"))</f>
        <v>【73.44】</v>
      </c>
      <c r="BF6" s="21" t="str">
        <f>IF(BF7="",NA(),BF7)</f>
        <v>-</v>
      </c>
      <c r="BG6" s="21">
        <f t="shared" ref="BG6:BO6" si="7">IF(BG7="",NA(),BG7)</f>
        <v>412.32</v>
      </c>
      <c r="BH6" s="21">
        <f t="shared" si="7"/>
        <v>985.39</v>
      </c>
      <c r="BI6" s="21">
        <f t="shared" si="7"/>
        <v>949.88</v>
      </c>
      <c r="BJ6" s="21">
        <f t="shared" si="7"/>
        <v>862.07</v>
      </c>
      <c r="BK6" s="21" t="str">
        <f t="shared" si="7"/>
        <v>-</v>
      </c>
      <c r="BL6" s="21">
        <f t="shared" si="7"/>
        <v>653.69000000000005</v>
      </c>
      <c r="BM6" s="21">
        <f t="shared" si="7"/>
        <v>709.4</v>
      </c>
      <c r="BN6" s="21">
        <f t="shared" si="7"/>
        <v>734.47</v>
      </c>
      <c r="BO6" s="21">
        <f t="shared" si="7"/>
        <v>720.89</v>
      </c>
      <c r="BP6" s="20" t="str">
        <f>IF(BP7="","",IF(BP7="-","【-】","【"&amp;SUBSTITUTE(TEXT(BP7,"#,##0.00"),"-","△")&amp;"】"))</f>
        <v>【652.82】</v>
      </c>
      <c r="BQ6" s="21" t="str">
        <f>IF(BQ7="",NA(),BQ7)</f>
        <v>-</v>
      </c>
      <c r="BR6" s="21">
        <f t="shared" ref="BR6:BZ6" si="8">IF(BR7="",NA(),BR7)</f>
        <v>49.26</v>
      </c>
      <c r="BS6" s="21">
        <f t="shared" si="8"/>
        <v>47.88</v>
      </c>
      <c r="BT6" s="21">
        <f t="shared" si="8"/>
        <v>59.44</v>
      </c>
      <c r="BU6" s="21">
        <f t="shared" si="8"/>
        <v>60.71</v>
      </c>
      <c r="BV6" s="21" t="str">
        <f t="shared" si="8"/>
        <v>-</v>
      </c>
      <c r="BW6" s="21">
        <f t="shared" si="8"/>
        <v>88.05</v>
      </c>
      <c r="BX6" s="21">
        <f t="shared" si="8"/>
        <v>91.14</v>
      </c>
      <c r="BY6" s="21">
        <f t="shared" si="8"/>
        <v>90.69</v>
      </c>
      <c r="BZ6" s="21">
        <f t="shared" si="8"/>
        <v>90.5</v>
      </c>
      <c r="CA6" s="20" t="str">
        <f>IF(CA7="","",IF(CA7="-","【-】","【"&amp;SUBSTITUTE(TEXT(CA7,"#,##0.00"),"-","△")&amp;"】"))</f>
        <v>【97.61】</v>
      </c>
      <c r="CB6" s="21" t="str">
        <f>IF(CB7="",NA(),CB7)</f>
        <v>-</v>
      </c>
      <c r="CC6" s="21">
        <f t="shared" ref="CC6:CK6" si="9">IF(CC7="",NA(),CC7)</f>
        <v>188.66</v>
      </c>
      <c r="CD6" s="21">
        <f t="shared" si="9"/>
        <v>185.87</v>
      </c>
      <c r="CE6" s="21">
        <f t="shared" si="9"/>
        <v>150</v>
      </c>
      <c r="CF6" s="21">
        <f t="shared" si="9"/>
        <v>150</v>
      </c>
      <c r="CG6" s="21" t="str">
        <f t="shared" si="9"/>
        <v>-</v>
      </c>
      <c r="CH6" s="21">
        <f t="shared" si="9"/>
        <v>141.15</v>
      </c>
      <c r="CI6" s="21">
        <f t="shared" si="9"/>
        <v>136.86000000000001</v>
      </c>
      <c r="CJ6" s="21">
        <f t="shared" si="9"/>
        <v>138.52000000000001</v>
      </c>
      <c r="CK6" s="21">
        <f t="shared" si="9"/>
        <v>138.66999999999999</v>
      </c>
      <c r="CL6" s="20" t="str">
        <f>IF(CL7="","",IF(CL7="-","【-】","【"&amp;SUBSTITUTE(TEXT(CL7,"#,##0.00"),"-","△")&amp;"】"))</f>
        <v>【138.29】</v>
      </c>
      <c r="CM6" s="21" t="str">
        <f>IF(CM7="",NA(),CM7)</f>
        <v>-</v>
      </c>
      <c r="CN6" s="21">
        <f t="shared" ref="CN6:CV6" si="10">IF(CN7="",NA(),CN7)</f>
        <v>73.33</v>
      </c>
      <c r="CO6" s="21">
        <f t="shared" si="10"/>
        <v>74.16</v>
      </c>
      <c r="CP6" s="21">
        <f t="shared" si="10"/>
        <v>72.92</v>
      </c>
      <c r="CQ6" s="21">
        <f t="shared" si="10"/>
        <v>76.06</v>
      </c>
      <c r="CR6" s="21" t="str">
        <f t="shared" si="10"/>
        <v>-</v>
      </c>
      <c r="CS6" s="21">
        <f t="shared" si="10"/>
        <v>57.04</v>
      </c>
      <c r="CT6" s="21">
        <f t="shared" si="10"/>
        <v>60.78</v>
      </c>
      <c r="CU6" s="21">
        <f t="shared" si="10"/>
        <v>59.96</v>
      </c>
      <c r="CV6" s="21">
        <f t="shared" si="10"/>
        <v>59.9</v>
      </c>
      <c r="CW6" s="20" t="str">
        <f>IF(CW7="","",IF(CW7="-","【-】","【"&amp;SUBSTITUTE(TEXT(CW7,"#,##0.00"),"-","△")&amp;"】"))</f>
        <v>【59.10】</v>
      </c>
      <c r="CX6" s="21" t="str">
        <f>IF(CX7="",NA(),CX7)</f>
        <v>-</v>
      </c>
      <c r="CY6" s="21">
        <f t="shared" ref="CY6:DG6" si="11">IF(CY7="",NA(),CY7)</f>
        <v>85.42</v>
      </c>
      <c r="CZ6" s="21">
        <f t="shared" si="11"/>
        <v>86</v>
      </c>
      <c r="DA6" s="21">
        <f t="shared" si="11"/>
        <v>85.14</v>
      </c>
      <c r="DB6" s="21">
        <f t="shared" si="11"/>
        <v>85.39</v>
      </c>
      <c r="DC6" s="21" t="str">
        <f t="shared" si="11"/>
        <v>-</v>
      </c>
      <c r="DD6" s="21">
        <f t="shared" si="11"/>
        <v>93.73</v>
      </c>
      <c r="DE6" s="21">
        <f t="shared" si="11"/>
        <v>94.17</v>
      </c>
      <c r="DF6" s="21">
        <f t="shared" si="11"/>
        <v>94.27</v>
      </c>
      <c r="DG6" s="21">
        <f t="shared" si="11"/>
        <v>94.46</v>
      </c>
      <c r="DH6" s="20" t="str">
        <f>IF(DH7="","",IF(DH7="-","【-】","【"&amp;SUBSTITUTE(TEXT(DH7,"#,##0.00"),"-","△")&amp;"】"))</f>
        <v>【95.82】</v>
      </c>
      <c r="DI6" s="21" t="str">
        <f>IF(DI7="",NA(),DI7)</f>
        <v>-</v>
      </c>
      <c r="DJ6" s="21">
        <f t="shared" ref="DJ6:DR6" si="12">IF(DJ7="",NA(),DJ7)</f>
        <v>4.46</v>
      </c>
      <c r="DK6" s="21">
        <f t="shared" si="12"/>
        <v>8.7100000000000009</v>
      </c>
      <c r="DL6" s="21">
        <f t="shared" si="12"/>
        <v>11.67</v>
      </c>
      <c r="DM6" s="21">
        <f t="shared" si="12"/>
        <v>15.56</v>
      </c>
      <c r="DN6" s="21" t="str">
        <f t="shared" si="12"/>
        <v>-</v>
      </c>
      <c r="DO6" s="21">
        <f t="shared" si="12"/>
        <v>21.22</v>
      </c>
      <c r="DP6" s="21">
        <f t="shared" si="12"/>
        <v>23.25</v>
      </c>
      <c r="DQ6" s="21">
        <f t="shared" si="12"/>
        <v>25.2</v>
      </c>
      <c r="DR6" s="21">
        <f t="shared" si="12"/>
        <v>27.42</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1">
        <f t="shared" si="13"/>
        <v>0.83</v>
      </c>
      <c r="EA6" s="21">
        <f t="shared" si="13"/>
        <v>1.06</v>
      </c>
      <c r="EB6" s="21">
        <f t="shared" si="13"/>
        <v>2.02</v>
      </c>
      <c r="EC6" s="21">
        <f t="shared" si="13"/>
        <v>2.67</v>
      </c>
      <c r="ED6" s="20" t="str">
        <f>IF(ED7="","",IF(ED7="-","【-】","【"&amp;SUBSTITUTE(TEXT(ED7,"#,##0.00"),"-","△")&amp;"】"))</f>
        <v>【7.62】</v>
      </c>
      <c r="EE6" s="21" t="str">
        <f>IF(EE7="",NA(),EE7)</f>
        <v>-</v>
      </c>
      <c r="EF6" s="21">
        <f t="shared" ref="EF6:EN6" si="14">IF(EF7="",NA(),EF7)</f>
        <v>0.19</v>
      </c>
      <c r="EG6" s="20">
        <f t="shared" si="14"/>
        <v>0</v>
      </c>
      <c r="EH6" s="20">
        <f t="shared" si="14"/>
        <v>0</v>
      </c>
      <c r="EI6" s="20">
        <f t="shared" si="14"/>
        <v>0</v>
      </c>
      <c r="EJ6" s="21" t="str">
        <f t="shared" si="14"/>
        <v>-</v>
      </c>
      <c r="EK6" s="21">
        <f t="shared" si="14"/>
        <v>0.12</v>
      </c>
      <c r="EL6" s="21">
        <f t="shared" si="14"/>
        <v>0.08</v>
      </c>
      <c r="EM6" s="21">
        <f t="shared" si="14"/>
        <v>0.24</v>
      </c>
      <c r="EN6" s="21">
        <f t="shared" si="14"/>
        <v>0.14000000000000001</v>
      </c>
      <c r="EO6" s="20" t="str">
        <f>IF(EO7="","",IF(EO7="-","【-】","【"&amp;SUBSTITUTE(TEXT(EO7,"#,##0.00"),"-","△")&amp;"】"))</f>
        <v>【0.23】</v>
      </c>
    </row>
    <row r="7" spans="1:148" s="22" customFormat="1" x14ac:dyDescent="0.15">
      <c r="A7" s="14"/>
      <c r="B7" s="23">
        <v>2022</v>
      </c>
      <c r="C7" s="23">
        <v>472107</v>
      </c>
      <c r="D7" s="23">
        <v>46</v>
      </c>
      <c r="E7" s="23">
        <v>17</v>
      </c>
      <c r="F7" s="23">
        <v>1</v>
      </c>
      <c r="G7" s="23">
        <v>0</v>
      </c>
      <c r="H7" s="23" t="s">
        <v>96</v>
      </c>
      <c r="I7" s="23" t="s">
        <v>97</v>
      </c>
      <c r="J7" s="23" t="s">
        <v>98</v>
      </c>
      <c r="K7" s="23" t="s">
        <v>99</v>
      </c>
      <c r="L7" s="23" t="s">
        <v>100</v>
      </c>
      <c r="M7" s="23" t="s">
        <v>101</v>
      </c>
      <c r="N7" s="24" t="s">
        <v>102</v>
      </c>
      <c r="O7" s="24">
        <v>71.22</v>
      </c>
      <c r="P7" s="24">
        <v>69.34</v>
      </c>
      <c r="Q7" s="24">
        <v>86.34</v>
      </c>
      <c r="R7" s="24">
        <v>1446</v>
      </c>
      <c r="S7" s="24">
        <v>62569</v>
      </c>
      <c r="T7" s="24">
        <v>46.6</v>
      </c>
      <c r="U7" s="24">
        <v>1342.68</v>
      </c>
      <c r="V7" s="24">
        <v>43108</v>
      </c>
      <c r="W7" s="24">
        <v>7.55</v>
      </c>
      <c r="X7" s="24">
        <v>5709.67</v>
      </c>
      <c r="Y7" s="24" t="s">
        <v>102</v>
      </c>
      <c r="Z7" s="24">
        <v>103.54</v>
      </c>
      <c r="AA7" s="24">
        <v>103.48</v>
      </c>
      <c r="AB7" s="24">
        <v>106.02</v>
      </c>
      <c r="AC7" s="24">
        <v>107</v>
      </c>
      <c r="AD7" s="24" t="s">
        <v>102</v>
      </c>
      <c r="AE7" s="24">
        <v>106.32</v>
      </c>
      <c r="AF7" s="24">
        <v>106.67</v>
      </c>
      <c r="AG7" s="24">
        <v>106.9</v>
      </c>
      <c r="AH7" s="24">
        <v>106.74</v>
      </c>
      <c r="AI7" s="24">
        <v>106.11</v>
      </c>
      <c r="AJ7" s="24" t="s">
        <v>102</v>
      </c>
      <c r="AK7" s="24">
        <v>0</v>
      </c>
      <c r="AL7" s="24">
        <v>0</v>
      </c>
      <c r="AM7" s="24">
        <v>0</v>
      </c>
      <c r="AN7" s="24">
        <v>0</v>
      </c>
      <c r="AO7" s="24" t="s">
        <v>102</v>
      </c>
      <c r="AP7" s="24">
        <v>1.35</v>
      </c>
      <c r="AQ7" s="24">
        <v>3.68</v>
      </c>
      <c r="AR7" s="24">
        <v>5.3</v>
      </c>
      <c r="AS7" s="24">
        <v>6.49</v>
      </c>
      <c r="AT7" s="24">
        <v>3.15</v>
      </c>
      <c r="AU7" s="24" t="s">
        <v>102</v>
      </c>
      <c r="AV7" s="24">
        <v>56.36</v>
      </c>
      <c r="AW7" s="24">
        <v>96.41</v>
      </c>
      <c r="AX7" s="24">
        <v>56.39</v>
      </c>
      <c r="AY7" s="24">
        <v>67.45</v>
      </c>
      <c r="AZ7" s="24" t="s">
        <v>102</v>
      </c>
      <c r="BA7" s="24">
        <v>71.540000000000006</v>
      </c>
      <c r="BB7" s="24">
        <v>67.86</v>
      </c>
      <c r="BC7" s="24">
        <v>72.92</v>
      </c>
      <c r="BD7" s="24">
        <v>81.19</v>
      </c>
      <c r="BE7" s="24">
        <v>73.44</v>
      </c>
      <c r="BF7" s="24" t="s">
        <v>102</v>
      </c>
      <c r="BG7" s="24">
        <v>412.32</v>
      </c>
      <c r="BH7" s="24">
        <v>985.39</v>
      </c>
      <c r="BI7" s="24">
        <v>949.88</v>
      </c>
      <c r="BJ7" s="24">
        <v>862.07</v>
      </c>
      <c r="BK7" s="24" t="s">
        <v>102</v>
      </c>
      <c r="BL7" s="24">
        <v>653.69000000000005</v>
      </c>
      <c r="BM7" s="24">
        <v>709.4</v>
      </c>
      <c r="BN7" s="24">
        <v>734.47</v>
      </c>
      <c r="BO7" s="24">
        <v>720.89</v>
      </c>
      <c r="BP7" s="24">
        <v>652.82000000000005</v>
      </c>
      <c r="BQ7" s="24" t="s">
        <v>102</v>
      </c>
      <c r="BR7" s="24">
        <v>49.26</v>
      </c>
      <c r="BS7" s="24">
        <v>47.88</v>
      </c>
      <c r="BT7" s="24">
        <v>59.44</v>
      </c>
      <c r="BU7" s="24">
        <v>60.71</v>
      </c>
      <c r="BV7" s="24" t="s">
        <v>102</v>
      </c>
      <c r="BW7" s="24">
        <v>88.05</v>
      </c>
      <c r="BX7" s="24">
        <v>91.14</v>
      </c>
      <c r="BY7" s="24">
        <v>90.69</v>
      </c>
      <c r="BZ7" s="24">
        <v>90.5</v>
      </c>
      <c r="CA7" s="24">
        <v>97.61</v>
      </c>
      <c r="CB7" s="24" t="s">
        <v>102</v>
      </c>
      <c r="CC7" s="24">
        <v>188.66</v>
      </c>
      <c r="CD7" s="24">
        <v>185.87</v>
      </c>
      <c r="CE7" s="24">
        <v>150</v>
      </c>
      <c r="CF7" s="24">
        <v>150</v>
      </c>
      <c r="CG7" s="24" t="s">
        <v>102</v>
      </c>
      <c r="CH7" s="24">
        <v>141.15</v>
      </c>
      <c r="CI7" s="24">
        <v>136.86000000000001</v>
      </c>
      <c r="CJ7" s="24">
        <v>138.52000000000001</v>
      </c>
      <c r="CK7" s="24">
        <v>138.66999999999999</v>
      </c>
      <c r="CL7" s="24">
        <v>138.29</v>
      </c>
      <c r="CM7" s="24" t="s">
        <v>102</v>
      </c>
      <c r="CN7" s="24">
        <v>73.33</v>
      </c>
      <c r="CO7" s="24">
        <v>74.16</v>
      </c>
      <c r="CP7" s="24">
        <v>72.92</v>
      </c>
      <c r="CQ7" s="24">
        <v>76.06</v>
      </c>
      <c r="CR7" s="24" t="s">
        <v>102</v>
      </c>
      <c r="CS7" s="24">
        <v>57.04</v>
      </c>
      <c r="CT7" s="24">
        <v>60.78</v>
      </c>
      <c r="CU7" s="24">
        <v>59.96</v>
      </c>
      <c r="CV7" s="24">
        <v>59.9</v>
      </c>
      <c r="CW7" s="24">
        <v>59.1</v>
      </c>
      <c r="CX7" s="24" t="s">
        <v>102</v>
      </c>
      <c r="CY7" s="24">
        <v>85.42</v>
      </c>
      <c r="CZ7" s="24">
        <v>86</v>
      </c>
      <c r="DA7" s="24">
        <v>85.14</v>
      </c>
      <c r="DB7" s="24">
        <v>85.39</v>
      </c>
      <c r="DC7" s="24" t="s">
        <v>102</v>
      </c>
      <c r="DD7" s="24">
        <v>93.73</v>
      </c>
      <c r="DE7" s="24">
        <v>94.17</v>
      </c>
      <c r="DF7" s="24">
        <v>94.27</v>
      </c>
      <c r="DG7" s="24">
        <v>94.46</v>
      </c>
      <c r="DH7" s="24">
        <v>95.82</v>
      </c>
      <c r="DI7" s="24" t="s">
        <v>102</v>
      </c>
      <c r="DJ7" s="24">
        <v>4.46</v>
      </c>
      <c r="DK7" s="24">
        <v>8.7100000000000009</v>
      </c>
      <c r="DL7" s="24">
        <v>11.67</v>
      </c>
      <c r="DM7" s="24">
        <v>15.56</v>
      </c>
      <c r="DN7" s="24" t="s">
        <v>102</v>
      </c>
      <c r="DO7" s="24">
        <v>21.22</v>
      </c>
      <c r="DP7" s="24">
        <v>23.25</v>
      </c>
      <c r="DQ7" s="24">
        <v>25.2</v>
      </c>
      <c r="DR7" s="24">
        <v>27.42</v>
      </c>
      <c r="DS7" s="24">
        <v>39.74</v>
      </c>
      <c r="DT7" s="24" t="s">
        <v>102</v>
      </c>
      <c r="DU7" s="24">
        <v>0</v>
      </c>
      <c r="DV7" s="24">
        <v>0</v>
      </c>
      <c r="DW7" s="24">
        <v>0</v>
      </c>
      <c r="DX7" s="24">
        <v>0</v>
      </c>
      <c r="DY7" s="24" t="s">
        <v>102</v>
      </c>
      <c r="DZ7" s="24">
        <v>0.83</v>
      </c>
      <c r="EA7" s="24">
        <v>1.06</v>
      </c>
      <c r="EB7" s="24">
        <v>2.02</v>
      </c>
      <c r="EC7" s="24">
        <v>2.67</v>
      </c>
      <c r="ED7" s="24">
        <v>7.62</v>
      </c>
      <c r="EE7" s="24" t="s">
        <v>102</v>
      </c>
      <c r="EF7" s="24">
        <v>0.19</v>
      </c>
      <c r="EG7" s="24">
        <v>0</v>
      </c>
      <c r="EH7" s="24">
        <v>0</v>
      </c>
      <c r="EI7" s="24">
        <v>0</v>
      </c>
      <c r="EJ7" s="24" t="s">
        <v>102</v>
      </c>
      <c r="EK7" s="24">
        <v>0.12</v>
      </c>
      <c r="EL7" s="24">
        <v>0.08</v>
      </c>
      <c r="EM7" s="24">
        <v>0.24</v>
      </c>
      <c r="EN7" s="24">
        <v>0.14000000000000001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2024-01-23T14:00:31Z</cp:lastPrinted>
  <dcterms:created xsi:type="dcterms:W3CDTF">2023-12-12T00:52:32Z</dcterms:created>
  <dcterms:modified xsi:type="dcterms:W3CDTF">2024-01-23T14:00:36Z</dcterms:modified>
  <cp:category/>
</cp:coreProperties>
</file>