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sv\zaisei\01財政Ｓ\(07)財政状況資料集\R05年度\02_県回答\"/>
    </mc:Choice>
  </mc:AlternateContent>
  <bookViews>
    <workbookView xWindow="0" yWindow="0" windowWidth="16860" windowHeight="1074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C35" i="10"/>
  <c r="CO34" i="10"/>
  <c r="BW34" i="10"/>
  <c r="BE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<sst xmlns="http://schemas.openxmlformats.org/spreadsheetml/2006/main" count="1089" uniqueCount="603">
  <si>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</si>
  <si>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</si>
  <si>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</si>
  <si>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</si>
  <si>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</si>
  <si>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</si>
  <si>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</si>
  <si>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</si>
  <si>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</si>
  <si>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</si>
  <si>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</si>
  <si>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</si>
  <si>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</si>
  <si>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</si>
  <si>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</si>
  <si>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</si>
  <si>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</si>
  <si>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</si>
  <si>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</si>
  <si>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</si>
  <si>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</si>
  <si>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</si>
  <si>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</si>
  <si>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</si>
  <si>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</si>
  <si>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</si>
  <si>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</si>
  <si>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</si>
  <si>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</si>
  <si>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</si>
  <si>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</si>
  <si>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</si>
  <si>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</si>
  <si>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</si>
  <si>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</si>
  <si>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</si>
  <si>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</si>
  <si>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</si>
  <si>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</si>
  <si>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</si>
  <si>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</si>
  <si>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</si>
  <si>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</si>
  <si>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</si>
  <si>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</si>
  <si>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</si>
  <si>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</si>
  <si>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</si>
  <si>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</si>
  <si>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</si>
  <si>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</si>
  <si>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</si>
  <si>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</si>
  <si>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</si>
  <si>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</si>
  <si>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</si>
  <si>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</si>
  <si>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</si>
  <si>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</si>
  <si>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</si>
  <si>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</si>
  <si>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</si>
  <si>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</si>
  <si>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</si>
  <si>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</si>
  <si>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</si>
  <si>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</si>
  <si>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</si>
  <si>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</si>
  <si>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</si>
  <si>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</si>
  <si>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</si>
  <si>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</si>
  <si>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</si>
  <si>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</si>
  <si>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</si>
  <si>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</si>
  <si>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</si>
  <si>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</si>
  <si>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</si>
  <si>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</si>
  <si>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</si>
  <si>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</si>
  <si>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</si>
  <si>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</si>
  <si>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</si>
  <si>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</si>
  <si>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</si>
  <si>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</si>
  <si>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</si>
  <si>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</si>
  <si>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</si>
  <si>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</si>
  <si>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</si>
  <si>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</si>
  <si>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</si>
  <si>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</si>
  <si>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</si>
  <si>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</si>
  <si>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</si>
  <si>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</si>
  <si>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</si>
  <si>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</si>
  <si>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</si>
  <si>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</si>
  <si>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</si>
  <si>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</si>
  <si>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</si>
  <si>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</si>
  <si>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</si>
  <si>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</si>
  <si>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</si>
  <si>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</si>
  <si>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</si>
  <si>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</si>
  <si>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</si>
  <si>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</si>
  <si>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</si>
  <si>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</si>
  <si>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</si>
  <si>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</si>
  <si>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</si>
  <si>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</si>
  <si>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</si>
  <si>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</si>
  <si>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</si>
  <si>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</si>
  <si>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</si>
  <si>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</si>
  <si>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</si>
  <si>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</si>
  <si>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</si>
  <si>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</si>
  <si>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</si>
  <si>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</si>
  <si>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</si>
  <si>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</si>
  <si>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</si>
  <si>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</si>
  <si>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</si>
  <si>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</si>
  <si>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</si>
  <si>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</si>
  <si>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</si>
  <si>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</si>
  <si>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</si>
  <si>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</si>
  <si>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</si>
  <si>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</si>
  <si>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</si>
  <si>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</si>
  <si>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</si>
  <si>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</si>
  <si>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</si>
  <si>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</si>
  <si>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</si>
  <si>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</si>
  <si>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</si>
  <si>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</si>
  <si>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</si>
  <si>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</si>
  <si>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</si>
  <si>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</si>
  <si>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</si>
  <si>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</si>
  <si>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</si>
  <si>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</si>
  <si>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</si>
  <si>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</si>
  <si>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</si>
  <si>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</si>
  <si>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</si>
  <si>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</si>
  <si>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</si>
  <si>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</si>
  <si>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</si>
  <si>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</si>
  <si>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</si>
  <si>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</si>
  <si>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</si>
  <si>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</si>
  <si>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</si>
  <si>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</si>
  <si>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</si>
  <si>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</si>
  <si>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</si>
  <si>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</si>
  <si>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</si>
  <si>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</si>
  <si>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</si>
  <si>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</si>
  <si>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</si>
  <si>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</si>
  <si>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</si>
  <si>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</si>
  <si>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</si>
  <si>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</si>
  <si>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</si>
  <si>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</si>
  <si>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</si>
  <si>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</si>
  <si>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</si>
  <si>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</si>
  <si>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</si>
  <si>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</si>
  <si>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</si>
  <si>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</si>
  <si>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</si>
  <si>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</si>
  <si>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</si>
  <si>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</si>
  <si>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</si>
  <si>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</si>
  <si>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</si>
  <si>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</si>
  <si>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沖縄県豊見城市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</si>
  <si>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</si>
  <si>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</si>
  <si>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</si>
  <si>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</si>
  <si>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</si>
  <si>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</si>
  <si>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</si>
  <si>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</si>
  <si>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</si>
  <si>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</si>
  <si>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</si>
  <si>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</si>
  <si>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</si>
  <si>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</si>
  <si>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</si>
  <si>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</si>
  <si>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</si>
  <si>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</si>
  <si>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</si>
  <si>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</si>
  <si>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</si>
  <si>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</si>
  <si>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</si>
  <si>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</si>
  <si>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</si>
  <si>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</si>
  <si>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</si>
  <si>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</si>
  <si>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</si>
  <si>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</si>
  <si>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</si>
  <si>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</si>
  <si>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</si>
  <si>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</si>
  <si>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</si>
  <si>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</si>
  <si>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</si>
  <si>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</si>
  <si>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</si>
  <si>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</si>
  <si>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</si>
  <si>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</si>
  <si>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</si>
  <si>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</si>
  <si>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</si>
  <si>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</si>
  <si>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</si>
  <si>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</si>
  <si>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</si>
  <si>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</si>
  <si>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</si>
  <si>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</si>
  <si>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</si>
  <si>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</si>
  <si>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</si>
  <si>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</si>
  <si>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</si>
  <si>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</si>
  <si>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</si>
  <si>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</si>
  <si>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</si>
  <si>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</si>
  <si>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</si>
  <si>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</si>
  <si>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</si>
  <si>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</si>
  <si>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</si>
  <si>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</si>
  <si>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</si>
  <si>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</si>
  <si>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</si>
  <si>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</si>
  <si>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</si>
  <si>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</si>
  <si>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</si>
  <si>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</si>
  <si>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</si>
  <si>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</si>
  <si>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</si>
  <si>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</si>
  <si>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</si>
  <si>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</si>
  <si>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</si>
  <si>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</si>
  <si>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</si>
  <si>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</si>
  <si>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</si>
  <si>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</si>
  <si>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</si>
  <si>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</si>
  <si>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</si>
  <si>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</si>
  <si>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</si>
  <si>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</si>
  <si>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</si>
  <si>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</si>
  <si>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</si>
  <si>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</si>
  <si>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</si>
  <si>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</si>
  <si>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</si>
  <si>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</si>
  <si>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</si>
  <si>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</si>
  <si>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</si>
  <si>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</si>
  <si>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</si>
  <si>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</si>
  <si>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</si>
  <si>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</si>
  <si>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</si>
  <si>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</si>
  <si>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</si>
  <si>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</si>
  <si>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</si>
  <si>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</si>
  <si>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</si>
  <si>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</si>
  <si>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</si>
  <si>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</si>
  <si>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</si>
  <si>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</si>
  <si>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</si>
  <si>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</si>
  <si>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</si>
  <si>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</si>
  <si>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</si>
  <si>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</si>
  <si>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</si>
  <si>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</si>
  <si>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</si>
  <si>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</si>
  <si>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</si>
  <si>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</si>
  <si>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</si>
  <si>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</si>
  <si>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</si>
  <si>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</si>
  <si>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</si>
  <si>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</si>
  <si>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</si>
  <si>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</si>
  <si>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</si>
  <si>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</si>
  <si>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</si>
  <si>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</si>
  <si>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</si>
  <si>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</si>
  <si>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</si>
  <si>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</si>
  <si>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</si>
  <si>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</si>
  <si>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</si>
  <si>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</si>
  <si>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</si>
  <si>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</si>
  <si>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沖縄県豊見城市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</si>
  <si>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</si>
  <si>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</si>
  <si>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</si>
  <si>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</si>
  <si>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</si>
  <si>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</si>
  <si>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</si>
  <si>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</si>
  <si>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</si>
  <si>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</si>
  <si>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</si>
  <si>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</si>
  <si>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</si>
  <si>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</si>
  <si>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</si>
  <si>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</si>
  <si>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</si>
  <si>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</si>
  <si>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</si>
  <si>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</si>
  <si>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育英会特別会計</t>
    <phoneticPr fontId="5"/>
  </si>
  <si>
    <t>公営墓地事業特別会計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</si>
  <si>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</si>
  <si>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</si>
  <si>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</si>
  <si>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</si>
  <si>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</si>
  <si>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</si>
  <si>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</si>
  <si>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</si>
  <si>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</si>
  <si>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</si>
  <si>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</si>
  <si>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</si>
  <si>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</si>
  <si>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</si>
  <si>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</si>
  <si>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</si>
  <si>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</si>
  <si>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</si>
  <si>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</si>
  <si>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</si>
  <si>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</si>
  <si>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</si>
  <si>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</si>
  <si>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</si>
  <si>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</si>
  <si>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</si>
  <si>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</si>
  <si>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</si>
  <si>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</si>
  <si>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</si>
  <si>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</si>
  <si>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</si>
  <si>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</si>
  <si>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</si>
  <si>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</si>
  <si>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</si>
  <si>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</si>
  <si>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</si>
  <si>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</si>
  <si>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</si>
  <si>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</si>
  <si>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</si>
  <si>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</si>
  <si>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</si>
  <si>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</si>
  <si>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</si>
  <si>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</si>
  <si>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</si>
  <si>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</si>
  <si>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</si>
  <si>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</si>
  <si>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</si>
  <si>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</si>
  <si>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</si>
  <si>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</si>
  <si>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</si>
  <si>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</si>
  <si>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</si>
  <si>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</si>
  <si>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</si>
  <si>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</si>
  <si>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</si>
  <si>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</si>
  <si>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</si>
  <si>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</si>
  <si>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</si>
  <si>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</si>
  <si>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</si>
  <si>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</si>
  <si>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</si>
  <si>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</si>
  <si>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</si>
  <si>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</si>
  <si>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</si>
  <si>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</si>
  <si>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</si>
  <si>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</si>
  <si>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</si>
  <si>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</si>
  <si>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</si>
  <si>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</si>
  <si>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</si>
  <si>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</si>
  <si>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</si>
  <si>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</si>
  <si>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</si>
  <si>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</si>
  <si>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</si>
  <si>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</si>
  <si>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</si>
  <si>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</si>
  <si>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</si>
  <si>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</si>
  <si>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</si>
  <si>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</si>
  <si>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</si>
  <si>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</si>
  <si>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</si>
  <si>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</si>
  <si>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</si>
  <si>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</si>
  <si>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</si>
  <si>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</si>
  <si>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</si>
  <si>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</si>
  <si>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</si>
  <si>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</si>
  <si>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</si>
  <si>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</si>
  <si>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</si>
  <si>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</si>
  <si>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</si>
  <si>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</si>
  <si>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</si>
  <si>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</si>
  <si>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</si>
  <si>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</si>
  <si>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</si>
  <si>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</si>
  <si>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</si>
  <si>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</si>
  <si>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</si>
  <si>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</si>
  <si>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</si>
  <si>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</si>
  <si>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</si>
  <si>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</si>
  <si>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</si>
  <si>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</si>
  <si>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</si>
  <si>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</si>
  <si>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</si>
  <si>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</si>
  <si>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</si>
  <si>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</si>
  <si>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</si>
  <si>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</si>
  <si>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</si>
  <si>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</si>
  <si>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</si>
  <si>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</si>
  <si>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</si>
  <si>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</si>
  <si>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</si>
  <si>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</si>
  <si>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</si>
  <si>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</si>
  <si>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</si>
  <si>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</si>
  <si>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</si>
  <si>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</si>
  <si>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</si>
  <si>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</si>
  <si>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</si>
  <si>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</si>
  <si>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</si>
  <si>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</si>
  <si>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</si>
  <si>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</si>
  <si>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</si>
  <si>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</si>
  <si>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</si>
  <si>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</si>
  <si>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</si>
  <si>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</si>
  <si>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</si>
  <si>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</si>
  <si>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</si>
  <si>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</si>
  <si>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</si>
  <si>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</si>
  <si>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</si>
  <si>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</si>
  <si>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</si>
  <si>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</si>
  <si>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</si>
  <si>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3.91</t>
  </si>
  <si>
    <t>▲ 4.99</t>
  </si>
  <si>
    <t>▲ 7.31</t>
  </si>
  <si>
    <t>水道事業会計</t>
  </si>
  <si>
    <t>一般会計</t>
  </si>
  <si>
    <t>下水道事業会計</t>
  </si>
  <si>
    <t>国民健康保険特別会計</t>
  </si>
  <si>
    <t>▲ 6.25</t>
  </si>
  <si>
    <t>▲ 6.29</t>
  </si>
  <si>
    <t>育英会特別会計</t>
  </si>
  <si>
    <t>後期高齢者医療特別会計</t>
  </si>
  <si>
    <t>公営墓地事業特別会計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</si>
  <si>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</si>
  <si>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</si>
  <si>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</si>
  <si>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</si>
  <si>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</si>
  <si>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</si>
  <si>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</si>
  <si>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</si>
  <si>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rPh sb="3" eb="5">
      <t>ショクイン</t>
    </rPh>
    <rPh sb="6" eb="8">
      <t>ジョウキョウ</t>
    </rPh>
    <rPh sb="14" eb="16">
      <t>レイワ</t>
    </rPh>
    <rPh sb="17" eb="18">
      <t>ネン</t>
    </rPh>
    <rPh sb="18" eb="29">
      <t>チホウコウムインキュウヨジッタイチョウサ</t>
    </rPh>
    <rPh sb="30" eb="31">
      <t>モト</t>
    </rPh>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</si>
  <si>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</si>
  <si>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</si>
  <si>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児童生徒数の増加に伴う学校施設等の増改築や、新庁舎及び新消防庁舎建設を行った影響により、地方債借入額が増加したが、R3年度はR2年度に比べ将来負担比率の値は減少した。一方、老朽化施設の除却及び新規固定資産の割合が増加したことにより、有形固定資産減価償却率の値は低い値となっている。今後も、公共施設等の整備により地方債発行額の増加が見込まれるが、普通建設事業費の精査を行い、将来の財政運営に支障がないよう努めていく。</t>
    <rPh sb="60" eb="62">
      <t>ネンド</t>
    </rPh>
    <rPh sb="65" eb="67">
      <t>ネンド</t>
    </rPh>
    <rPh sb="68" eb="69">
      <t>クラ</t>
    </rPh>
    <rPh sb="79" eb="81">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</si>
  <si>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</si>
  <si>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</si>
  <si>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</si>
  <si>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</si>
  <si>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</si>
  <si>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</si>
  <si>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学校施設等の増改築や新庁舎及び新消防庁舎建設に伴い、類似団体と比べ、特に将来負担比率が高い値であり、今後も公共施設等の整備により、平成30年度以降のように同程度の高い数値で推移する見込みである。普通建設事業費の精査を行い、将来の財政運営に支障がないよう努めていく。</t>
    <rPh sb="72" eb="74">
      <t>イコウ</t>
    </rPh>
    <rPh sb="78" eb="81">
      <t>ドウテイド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</si>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</sst>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45945</c:v>
                </c:pt>
              </c:numCache>
            </c:numRef>
          </c:val>
          <c:smooth val="0"/>
          <c:extLst>
            <c:ext xmlns:c16="http://schemas.microsoft.com/office/drawing/2014/chart" uri="{C3380CC4-5D6E-409C-BE32-E72D297353CC}">
              <c16:uniqueId val="{00000000-A578-4522-90FF-2CD3B10BFA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112354</c:v>
                </c:pt>
                <c:pt idx="1">
                  <c:v>104038</c:v>
                </c:pt>
                <c:pt idx="2">
                  <c:v>61027</c:v>
                </c:pt>
                <c:pt idx="3">
                  <c:v>42278</c:v>
                </c:pt>
                <c:pt idx="4">
                  <c:v>42487</c:v>
                </c:pt>
              </c:numCache>
            </c:numRef>
          </c:val>
          <c:smooth val="0"/>
          <c:extLst>
            <c:ext xmlns:c16="http://schemas.microsoft.com/office/drawing/2014/chart" uri="{C3380CC4-5D6E-409C-BE32-E72D297353CC}">
              <c16:uniqueId val="{00000001-A578-4522-90FF-2CD3B10BFA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0.99</c:v>
                </c:pt>
                <c:pt idx="1">
                  <c:v>4.66</c:v>
                </c:pt>
                <c:pt idx="2">
                  <c:v>3.47</c:v>
                </c:pt>
                <c:pt idx="3">
                  <c:v>2.35</c:v>
                </c:pt>
                <c:pt idx="4">
                  <c:v>9.08</c:v>
                </c:pt>
              </c:numCache>
            </c:numRef>
          </c:val>
          <c:extLst>
            <c:ext xmlns:c16="http://schemas.microsoft.com/office/drawing/2014/chart" uri="{C3380CC4-5D6E-409C-BE32-E72D297353CC}">
              <c16:uniqueId val="{00000000-814B-4503-B921-C91DC499D4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14.92</c:v>
                </c:pt>
                <c:pt idx="1">
                  <c:v>15.15</c:v>
                </c:pt>
                <c:pt idx="2">
                  <c:v>13.72</c:v>
                </c:pt>
                <c:pt idx="3">
                  <c:v>9.81</c:v>
                </c:pt>
                <c:pt idx="4">
                  <c:v>11.29</c:v>
                </c:pt>
              </c:numCache>
            </c:numRef>
          </c:val>
          <c:extLst>
            <c:ext xmlns:c16="http://schemas.microsoft.com/office/drawing/2014/chart" uri="{C3380CC4-5D6E-409C-BE32-E72D297353CC}">
              <c16:uniqueId val="{00000001-814B-4503-B921-C91DC499D4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-3.91</c:v>
                </c:pt>
                <c:pt idx="1">
                  <c:v>3.72</c:v>
                </c:pt>
                <c:pt idx="2">
                  <c:v>-4.99</c:v>
                </c:pt>
                <c:pt idx="3">
                  <c:v>-7.31</c:v>
                </c:pt>
                <c:pt idx="4">
                  <c:v>8.08</c:v>
                </c:pt>
              </c:numCache>
            </c:numRef>
          </c:val>
          <c:smooth val="0"/>
          <c:extLst>
            <c:ext xmlns:c16="http://schemas.microsoft.com/office/drawing/2014/chart" uri="{C3380CC4-5D6E-409C-BE32-E72D297353CC}">
              <c16:uniqueId val="{00000002-814B-4503-B921-C91DC499D4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0.19</c:v>
                </c:pt>
                <c:pt idx="2">
                  <c:v>#N/A</c:v>
                </c:pt>
                <c:pt idx="3">
                  <c:v>0.84</c:v>
                </c:pt>
                <c:pt idx="4">
                  <c:v>#N/A</c:v>
                </c:pt>
                <c:pt idx="5">
                  <c:v>2.11</c:v>
                </c:pt>
                <c:pt idx="6">
                  <c:v>#N/A</c:v>
                </c:pt>
                <c:pt idx="7">
                  <c:v>1.56</c:v>
                </c:pt>
                <c:pt idx="8">
                  <c:v>0</c:v>
                </c:pt>
                <c:pt idx="9">
                  <c:v>0</c:v>
                </c:pt>
              </c:numCache>
            </c:numRef>
          </c:val>
          <c:extLst>
            <c:ext xmlns:c16="http://schemas.microsoft.com/office/drawing/2014/chart" uri="{C3380CC4-5D6E-409C-BE32-E72D297353CC}">
              <c16:uniqueId val="{00000000-C6B5-407C-950A-B77DA63206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B5-407C-950A-B77DA632066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6B5-407C-950A-B77DA6320669}"/>
            </c:ext>
          </c:extLst>
        </c:ser>
        <c:ser>
          <c:idx val="3"/>
          <c:order val="3"/>
          <c:tx>
            <c:strRef>
              <c:f>データシート!$A$30</c:f>
              <c:strCache>
                <c:ptCount val="1"/>
                <c:pt idx="0">
                  <c:v>公営墓地事業特別会計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6B5-407C-950A-B77DA632066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0.03</c:v>
                </c:pt>
                <c:pt idx="4">
                  <c:v>#N/A</c:v>
                </c:pt>
                <c:pt idx="5">
                  <c:v>0.03</c:v>
                </c:pt>
                <c:pt idx="6">
                  <c:v>#N/A</c:v>
                </c:pt>
                <c:pt idx="7">
                  <c:v>0.02</c:v>
                </c:pt>
                <c:pt idx="8">
                  <c:v>#N/A</c:v>
                </c:pt>
                <c:pt idx="9">
                  <c:v>0.01</c:v>
                </c:pt>
              </c:numCache>
            </c:numRef>
          </c:val>
          <c:extLst>
            <c:ext xmlns:c16="http://schemas.microsoft.com/office/drawing/2014/chart" uri="{C3380CC4-5D6E-409C-BE32-E72D297353CC}">
              <c16:uniqueId val="{00000004-C6B5-407C-950A-B77DA6320669}"/>
            </c:ext>
          </c:extLst>
        </c:ser>
        <c:ser>
          <c:idx val="5"/>
          <c:order val="5"/>
          <c:tx>
            <c:strRef>
              <c:f>データシート!$A$32</c:f>
              <c:strCache>
                <c:ptCount val="1"/>
                <c:pt idx="0">
                  <c:v>育英会特別会計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0.03</c:v>
                </c:pt>
                <c:pt idx="6">
                  <c:v>#N/A</c:v>
                </c:pt>
                <c:pt idx="7">
                  <c:v>0.01</c:v>
                </c:pt>
                <c:pt idx="8">
                  <c:v>#N/A</c:v>
                </c:pt>
                <c:pt idx="9">
                  <c:v>0.04</c:v>
                </c:pt>
              </c:numCache>
            </c:numRef>
          </c:val>
          <c:extLst>
            <c:ext xmlns:c16="http://schemas.microsoft.com/office/drawing/2014/chart" uri="{C3380CC4-5D6E-409C-BE32-E72D297353CC}">
              <c16:uniqueId val="{00000005-C6B5-407C-950A-B77DA632066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6.25</c:v>
                </c:pt>
                <c:pt idx="1">
                  <c:v>#N/A</c:v>
                </c:pt>
                <c:pt idx="2">
                  <c:v>6.29</c:v>
                </c:pt>
                <c:pt idx="3">
                  <c:v>#N/A</c:v>
                </c:pt>
                <c:pt idx="4">
                  <c:v>#N/A</c:v>
                </c:pt>
                <c:pt idx="5">
                  <c:v>0.15</c:v>
                </c:pt>
                <c:pt idx="6">
                  <c:v>#N/A</c:v>
                </c:pt>
                <c:pt idx="7">
                  <c:v>0.24</c:v>
                </c:pt>
                <c:pt idx="8">
                  <c:v>#N/A</c:v>
                </c:pt>
                <c:pt idx="9">
                  <c:v>0.11</c:v>
                </c:pt>
              </c:numCache>
            </c:numRef>
          </c:val>
          <c:extLst>
            <c:ext xmlns:c16="http://schemas.microsoft.com/office/drawing/2014/chart" uri="{C3380CC4-5D6E-409C-BE32-E72D297353CC}">
              <c16:uniqueId val="{00000006-C6B5-407C-950A-B77DA632066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1.87</c:v>
                </c:pt>
              </c:numCache>
            </c:numRef>
          </c:val>
          <c:extLst>
            <c:ext xmlns:c16="http://schemas.microsoft.com/office/drawing/2014/chart" uri="{C3380CC4-5D6E-409C-BE32-E72D297353CC}">
              <c16:uniqueId val="{00000007-C6B5-407C-950A-B77DA632066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0.98</c:v>
                </c:pt>
                <c:pt idx="2">
                  <c:v>#N/A</c:v>
                </c:pt>
                <c:pt idx="3">
                  <c:v>4.6500000000000004</c:v>
                </c:pt>
                <c:pt idx="4">
                  <c:v>#N/A</c:v>
                </c:pt>
                <c:pt idx="5">
                  <c:v>3.43</c:v>
                </c:pt>
                <c:pt idx="6">
                  <c:v>#N/A</c:v>
                </c:pt>
                <c:pt idx="7">
                  <c:v>2.3199999999999998</c:v>
                </c:pt>
                <c:pt idx="8">
                  <c:v>#N/A</c:v>
                </c:pt>
                <c:pt idx="9">
                  <c:v>9.0299999999999994</c:v>
                </c:pt>
              </c:numCache>
            </c:numRef>
          </c:val>
          <c:extLst>
            <c:ext xmlns:c16="http://schemas.microsoft.com/office/drawing/2014/chart" uri="{C3380CC4-5D6E-409C-BE32-E72D297353CC}">
              <c16:uniqueId val="{00000008-C6B5-407C-950A-B77DA632066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12.39</c:v>
                </c:pt>
                <c:pt idx="2">
                  <c:v>#N/A</c:v>
                </c:pt>
                <c:pt idx="3">
                  <c:v>11.91</c:v>
                </c:pt>
                <c:pt idx="4">
                  <c:v>#N/A</c:v>
                </c:pt>
                <c:pt idx="5">
                  <c:v>11.5</c:v>
                </c:pt>
                <c:pt idx="6">
                  <c:v>#N/A</c:v>
                </c:pt>
                <c:pt idx="7">
                  <c:v>11.23</c:v>
                </c:pt>
                <c:pt idx="8">
                  <c:v>#N/A</c:v>
                </c:pt>
                <c:pt idx="9">
                  <c:v>11.35</c:v>
                </c:pt>
              </c:numCache>
            </c:numRef>
          </c:val>
          <c:extLst>
            <c:ext xmlns:c16="http://schemas.microsoft.com/office/drawing/2014/chart" uri="{C3380CC4-5D6E-409C-BE32-E72D297353CC}">
              <c16:uniqueId val="{00000009-C6B5-407C-950A-B77DA63206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1337</c:v>
                </c:pt>
                <c:pt idx="5">
                  <c:v>1358</c:v>
                </c:pt>
                <c:pt idx="8">
                  <c:v>1325</c:v>
                </c:pt>
                <c:pt idx="11">
                  <c:v>1412</c:v>
                </c:pt>
                <c:pt idx="14">
                  <c:v>1402</c:v>
                </c:pt>
              </c:numCache>
            </c:numRef>
          </c:val>
          <c:extLst>
            <c:ext xmlns:c16="http://schemas.microsoft.com/office/drawing/2014/chart" uri="{C3380CC4-5D6E-409C-BE32-E72D297353CC}">
              <c16:uniqueId val="{00000000-DE4B-4796-B6F6-E98C023543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3</c:v>
                </c:pt>
                <c:pt idx="3">
                  <c:v>1</c:v>
                </c:pt>
                <c:pt idx="6">
                  <c:v>2</c:v>
                </c:pt>
                <c:pt idx="9">
                  <c:v>1</c:v>
                </c:pt>
                <c:pt idx="12">
                  <c:v>1</c:v>
                </c:pt>
              </c:numCache>
            </c:numRef>
          </c:val>
          <c:extLst>
            <c:ext xmlns:c16="http://schemas.microsoft.com/office/drawing/2014/chart" uri="{C3380CC4-5D6E-409C-BE32-E72D297353CC}">
              <c16:uniqueId val="{00000001-DE4B-4796-B6F6-E98C023543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E4B-4796-B6F6-E98C023543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71</c:v>
                </c:pt>
                <c:pt idx="3">
                  <c:v>65</c:v>
                </c:pt>
                <c:pt idx="6">
                  <c:v>75</c:v>
                </c:pt>
                <c:pt idx="9">
                  <c:v>91</c:v>
                </c:pt>
                <c:pt idx="12">
                  <c:v>109</c:v>
                </c:pt>
              </c:numCache>
            </c:numRef>
          </c:val>
          <c:extLst>
            <c:ext xmlns:c16="http://schemas.microsoft.com/office/drawing/2014/chart" uri="{C3380CC4-5D6E-409C-BE32-E72D297353CC}">
              <c16:uniqueId val="{00000003-DE4B-4796-B6F6-E98C023543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195</c:v>
                </c:pt>
                <c:pt idx="3">
                  <c:v>266</c:v>
                </c:pt>
                <c:pt idx="6">
                  <c:v>251</c:v>
                </c:pt>
                <c:pt idx="9">
                  <c:v>259</c:v>
                </c:pt>
                <c:pt idx="12">
                  <c:v>250</c:v>
                </c:pt>
              </c:numCache>
            </c:numRef>
          </c:val>
          <c:extLst>
            <c:ext xmlns:c16="http://schemas.microsoft.com/office/drawing/2014/chart" uri="{C3380CC4-5D6E-409C-BE32-E72D297353CC}">
              <c16:uniqueId val="{00000004-DE4B-4796-B6F6-E98C023543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4B-4796-B6F6-E98C023543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4B-4796-B6F6-E98C023543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1934</c:v>
                </c:pt>
                <c:pt idx="3">
                  <c:v>2032</c:v>
                </c:pt>
                <c:pt idx="6">
                  <c:v>2074</c:v>
                </c:pt>
                <c:pt idx="9">
                  <c:v>1998</c:v>
                </c:pt>
                <c:pt idx="12">
                  <c:v>2134</c:v>
                </c:pt>
              </c:numCache>
            </c:numRef>
          </c:val>
          <c:extLst>
            <c:ext xmlns:c16="http://schemas.microsoft.com/office/drawing/2014/chart" uri="{C3380CC4-5D6E-409C-BE32-E72D297353CC}">
              <c16:uniqueId val="{00000007-DE4B-4796-B6F6-E98C023543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866</c:v>
                </c:pt>
                <c:pt idx="2">
                  <c:v>#N/A</c:v>
                </c:pt>
                <c:pt idx="3">
                  <c:v>#N/A</c:v>
                </c:pt>
                <c:pt idx="4">
                  <c:v>1006</c:v>
                </c:pt>
                <c:pt idx="5">
                  <c:v>#N/A</c:v>
                </c:pt>
                <c:pt idx="6">
                  <c:v>#N/A</c:v>
                </c:pt>
                <c:pt idx="7">
                  <c:v>1077</c:v>
                </c:pt>
                <c:pt idx="8">
                  <c:v>#N/A</c:v>
                </c:pt>
                <c:pt idx="9">
                  <c:v>#N/A</c:v>
                </c:pt>
                <c:pt idx="10">
                  <c:v>937</c:v>
                </c:pt>
                <c:pt idx="11">
                  <c:v>#N/A</c:v>
                </c:pt>
                <c:pt idx="12">
                  <c:v>#N/A</c:v>
                </c:pt>
                <c:pt idx="13">
                  <c:v>1092</c:v>
                </c:pt>
                <c:pt idx="14">
                  <c:v>#N/A</c:v>
                </c:pt>
              </c:numCache>
            </c:numRef>
          </c:val>
          <c:smooth val="0"/>
          <c:extLst>
            <c:ext xmlns:c16="http://schemas.microsoft.com/office/drawing/2014/chart" uri="{C3380CC4-5D6E-409C-BE32-E72D297353CC}">
              <c16:uniqueId val="{00000008-DE4B-4796-B6F6-E98C023543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17637</c:v>
                </c:pt>
                <c:pt idx="5">
                  <c:v>16515</c:v>
                </c:pt>
                <c:pt idx="8">
                  <c:v>17535</c:v>
                </c:pt>
                <c:pt idx="11">
                  <c:v>17291</c:v>
                </c:pt>
                <c:pt idx="14">
                  <c:v>16899</c:v>
                </c:pt>
              </c:numCache>
            </c:numRef>
          </c:val>
          <c:extLst>
            <c:ext xmlns:c16="http://schemas.microsoft.com/office/drawing/2014/chart" uri="{C3380CC4-5D6E-409C-BE32-E72D297353CC}">
              <c16:uniqueId val="{00000000-F458-4476-9A6B-7DBEDCC1D9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2491</c:v>
                </c:pt>
                <c:pt idx="5">
                  <c:v>2345</c:v>
                </c:pt>
                <c:pt idx="8">
                  <c:v>2197</c:v>
                </c:pt>
                <c:pt idx="11">
                  <c:v>2046</c:v>
                </c:pt>
                <c:pt idx="14">
                  <c:v>1893</c:v>
                </c:pt>
              </c:numCache>
            </c:numRef>
          </c:val>
          <c:extLst>
            <c:ext xmlns:c16="http://schemas.microsoft.com/office/drawing/2014/chart" uri="{C3380CC4-5D6E-409C-BE32-E72D297353CC}">
              <c16:uniqueId val="{00000001-F458-4476-9A6B-7DBEDCC1D9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3622</c:v>
                </c:pt>
                <c:pt idx="5">
                  <c:v>3317</c:v>
                </c:pt>
                <c:pt idx="8">
                  <c:v>4124</c:v>
                </c:pt>
                <c:pt idx="11">
                  <c:v>3152</c:v>
                </c:pt>
                <c:pt idx="14">
                  <c:v>3027</c:v>
                </c:pt>
              </c:numCache>
            </c:numRef>
          </c:val>
          <c:extLst>
            <c:ext xmlns:c16="http://schemas.microsoft.com/office/drawing/2014/chart" uri="{C3380CC4-5D6E-409C-BE32-E72D297353CC}">
              <c16:uniqueId val="{00000002-F458-4476-9A6B-7DBEDCC1D9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58-4476-9A6B-7DBEDCC1D9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58-4476-9A6B-7DBEDCC1D9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58-4476-9A6B-7DBEDCC1D9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631</c:v>
                </c:pt>
                <c:pt idx="3">
                  <c:v>578</c:v>
                </c:pt>
                <c:pt idx="6">
                  <c:v>534</c:v>
                </c:pt>
                <c:pt idx="9">
                  <c:v>546</c:v>
                </c:pt>
                <c:pt idx="12">
                  <c:v>361</c:v>
                </c:pt>
              </c:numCache>
            </c:numRef>
          </c:val>
          <c:extLst>
            <c:ext xmlns:c16="http://schemas.microsoft.com/office/drawing/2014/chart" uri="{C3380CC4-5D6E-409C-BE32-E72D297353CC}">
              <c16:uniqueId val="{00000006-F458-4476-9A6B-7DBEDCC1D9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1045</c:v>
                </c:pt>
                <c:pt idx="3">
                  <c:v>1013</c:v>
                </c:pt>
                <c:pt idx="6">
                  <c:v>983</c:v>
                </c:pt>
                <c:pt idx="9">
                  <c:v>907</c:v>
                </c:pt>
                <c:pt idx="12">
                  <c:v>782</c:v>
                </c:pt>
              </c:numCache>
            </c:numRef>
          </c:val>
          <c:extLst>
            <c:ext xmlns:c16="http://schemas.microsoft.com/office/drawing/2014/chart" uri="{C3380CC4-5D6E-409C-BE32-E72D297353CC}">
              <c16:uniqueId val="{00000007-F458-4476-9A6B-7DBEDCC1D9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2872</c:v>
                </c:pt>
                <c:pt idx="3">
                  <c:v>2609</c:v>
                </c:pt>
                <c:pt idx="6">
                  <c:v>2226</c:v>
                </c:pt>
                <c:pt idx="9">
                  <c:v>2242</c:v>
                </c:pt>
                <c:pt idx="12">
                  <c:v>2296</c:v>
                </c:pt>
              </c:numCache>
            </c:numRef>
          </c:val>
          <c:extLst>
            <c:ext xmlns:c16="http://schemas.microsoft.com/office/drawing/2014/chart" uri="{C3380CC4-5D6E-409C-BE32-E72D297353CC}">
              <c16:uniqueId val="{00000008-F458-4476-9A6B-7DBEDCC1D9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458-4476-9A6B-7DBEDCC1D9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27569</c:v>
                </c:pt>
                <c:pt idx="3">
                  <c:v>29891</c:v>
                </c:pt>
                <c:pt idx="6">
                  <c:v>30285</c:v>
                </c:pt>
                <c:pt idx="9">
                  <c:v>30055</c:v>
                </c:pt>
                <c:pt idx="12">
                  <c:v>29636</c:v>
                </c:pt>
              </c:numCache>
            </c:numRef>
          </c:val>
          <c:extLst>
            <c:ext xmlns:c16="http://schemas.microsoft.com/office/drawing/2014/chart" uri="{C3380CC4-5D6E-409C-BE32-E72D297353CC}">
              <c16:uniqueId val="{0000000A-F458-4476-9A6B-7DBEDCC1D9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8368</c:v>
                </c:pt>
                <c:pt idx="2">
                  <c:v>#N/A</c:v>
                </c:pt>
                <c:pt idx="3">
                  <c:v>#N/A</c:v>
                </c:pt>
                <c:pt idx="4">
                  <c:v>11914</c:v>
                </c:pt>
                <c:pt idx="5">
                  <c:v>#N/A</c:v>
                </c:pt>
                <c:pt idx="6">
                  <c:v>#N/A</c:v>
                </c:pt>
                <c:pt idx="7">
                  <c:v>10172</c:v>
                </c:pt>
                <c:pt idx="8">
                  <c:v>#N/A</c:v>
                </c:pt>
                <c:pt idx="9">
                  <c:v>#N/A</c:v>
                </c:pt>
                <c:pt idx="10">
                  <c:v>11261</c:v>
                </c:pt>
                <c:pt idx="11">
                  <c:v>#N/A</c:v>
                </c:pt>
                <c:pt idx="12">
                  <c:v>#N/A</c:v>
                </c:pt>
                <c:pt idx="13">
                  <c:v>11256</c:v>
                </c:pt>
                <c:pt idx="14">
                  <c:v>#N/A</c:v>
                </c:pt>
              </c:numCache>
            </c:numRef>
          </c:val>
          <c:smooth val="0"/>
          <c:extLst>
            <c:ext xmlns:c16="http://schemas.microsoft.com/office/drawing/2014/chart" uri="{C3380CC4-5D6E-409C-BE32-E72D297353CC}">
              <c16:uniqueId val="{0000000B-F458-4476-9A6B-7DBEDCC1D9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1599</c:v>
                </c:pt>
                <c:pt idx="1">
                  <c:v>1201</c:v>
                </c:pt>
                <c:pt idx="2">
                  <c:v>1505</c:v>
                </c:pt>
              </c:numCache>
            </c:numRef>
          </c:val>
          <c:extLst>
            <c:ext xmlns:c16="http://schemas.microsoft.com/office/drawing/2014/chart" uri="{C3380CC4-5D6E-409C-BE32-E72D297353CC}">
              <c16:uniqueId val="{00000000-260A-4616-9662-75DA802CC2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561</c:v>
                </c:pt>
                <c:pt idx="1">
                  <c:v>572</c:v>
                </c:pt>
                <c:pt idx="2">
                  <c:v>717</c:v>
                </c:pt>
              </c:numCache>
            </c:numRef>
          </c:val>
          <c:extLst>
            <c:ext xmlns:c16="http://schemas.microsoft.com/office/drawing/2014/chart" uri="{C3380CC4-5D6E-409C-BE32-E72D297353CC}">
              <c16:uniqueId val="{00000001-260A-4616-9662-75DA802CC2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1533</c:v>
                </c:pt>
                <c:pt idx="1">
                  <c:v>1507</c:v>
                </c:pt>
                <c:pt idx="2">
                  <c:v>1405</c:v>
                </c:pt>
              </c:numCache>
            </c:numRef>
          </c:val>
          <c:extLst>
            <c:ext xmlns:c16="http://schemas.microsoft.com/office/drawing/2014/chart" uri="{C3380CC4-5D6E-409C-BE32-E72D297353CC}">
              <c16:uniqueId val="{00000002-260A-4616-9662-75DA802CC2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{7FB878EA-8BB7-4BA2-8774-B9EDC753AF7F}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85D-4F31-AB27-30E0D40B0A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{1E7D1CF2-6017-4F93-8070-B653E17C8AF4}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5D-4F31-AB27-30E0D40B0A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{E567D4D7-46B4-4328-9974-DC549C48F04E}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5D-4F31-AB27-30E0D40B0A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{48074856-265C-4CE6-AC54-0B072CE1CDCB}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5D-4F31-AB27-30E0D40B0A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{23BA80B2-3FFE-43BB-89BB-6BE12FD9C839}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5D-4F31-AB27-30E0D40B0A0E}"/>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{6962D242-3B29-4268-AB1D-367D4BCFCD0F}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85D-4F31-AB27-30E0D40B0A0E}"/>
                </c:ext>
              </c:extLst>
            </c:dLbl>
            <c:dLbl>
              <c:idx val="16"/>
              <c:layout>
                <c:manualLayout>
                  <c:x val="0"/>
                  <c:y val="-5.85225026295962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{BFB5F656-C22E-4A7A-8115-19DE70392648}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85D-4F31-AB27-30E0D40B0A0E}"/>
                </c:ext>
              </c:extLst>
            </c:dLbl>
            <c:dLbl>
              <c:idx val="24"/>
              <c:layout>
                <c:manualLayout>
                  <c:x val="0"/>
                  <c:y val="5.8522502629594544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{B15C427F-C4EA-4A7D-B210-F01AAFC6C2E5}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85D-4F31-AB27-30E0D40B0A0E}"/>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{2C45ABB6-2A42-4320-BDFC-74A6880B805C}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85D-4F31-AB27-30E0D40B0A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39.700000000000003</c:v>
                </c:pt>
                <c:pt idx="8">
                  <c:v>37.5</c:v>
                </c:pt>
                <c:pt idx="16">
                  <c:v>38.4</c:v>
                </c:pt>
                <c:pt idx="24">
                  <c:v>39.6</c:v>
                </c:pt>
                <c:pt idx="32">
                  <c:v>41.2</c:v>
                </c:pt>
              </c:numCache>
            </c:numRef>
          </c:xVal>
          <c:yVal>
            <c:numRef>
              <c:f>公会計指標分析・財政指標組合せ分析表!$BP$51:$DC$51</c:f>
              <c:numCache>
                <c:formatCode>#,##0.0;"▲ "#,##0.0</c:formatCode>
                <c:ptCount val="40"/>
                <c:pt idx="0">
                  <c:v>82.6</c:v>
                </c:pt>
                <c:pt idx="8">
                  <c:v>115</c:v>
                </c:pt>
                <c:pt idx="16">
                  <c:v>96.9</c:v>
                </c:pt>
                <c:pt idx="24">
                  <c:v>102.2</c:v>
                </c:pt>
                <c:pt idx="32">
                  <c:v>93</c:v>
                </c:pt>
              </c:numCache>
            </c:numRef>
          </c:yVal>
          <c:smooth val="0"/>
          <c:extLst>
            <c:ext xmlns:c16="http://schemas.microsoft.com/office/drawing/2014/chart" uri="{C3380CC4-5D6E-409C-BE32-E72D297353CC}">
              <c16:uniqueId val="{00000009-C85D-4F31-AB27-30E0D40B0A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287034952616126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{B90FE2F3-B2EE-495C-AD75-1DDBBB9592DB}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85D-4F31-AB27-30E0D40B0A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{78AB4380-2598-4637-8283-5D75332DF8CB}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5D-4F31-AB27-30E0D40B0A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{90A8E1FE-2082-4CFD-886B-22591D08FDD8}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5D-4F31-AB27-30E0D40B0A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{CCB0707B-75D0-4A0B-83C3-4755C2FADBF2}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5D-4F31-AB27-30E0D40B0A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{BE6A06F8-3546-4B55-BA81-397005337A92}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5D-4F31-AB27-30E0D40B0A0E}"/>
                </c:ext>
              </c:extLst>
            </c:dLbl>
            <c:dLbl>
              <c:idx val="8"/>
              <c:layout>
                <c:manualLayout>
                  <c:x val="-3.4003365986528519E-2"/>
                  <c:y val="-5.1350747458945085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{DEEBA719-D45E-46DD-ACC5-28E1BBFA3044}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85D-4F31-AB27-30E0D40B0A0E}"/>
                </c:ext>
              </c:extLst>
            </c:dLbl>
            <c:dLbl>
              <c:idx val="16"/>
              <c:layout>
                <c:manualLayout>
                  <c:x val="-3.2015750650234161E-2"/>
                  <c:y val="-7.812733675278529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{88860F61-F9FB-4712-A271-6AED653585E9}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85D-4F31-AB27-30E0D40B0A0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{D45DA036-FF31-4BD1-954C-B8B14C5C3711}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85D-4F31-AB27-30E0D40B0A0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{0CB5E461-E6AB-4E61-9CF6-3F7A41B64F94}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85D-4F31-AB27-30E0D40B0A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63.2</c:v>
                </c:pt>
              </c:numCache>
            </c:numRef>
          </c:xVal>
          <c:yVal>
            <c:numRef>
              <c:f>公会計指標分析・財政指標組合せ分析表!$BP$55:$DC$55</c:f>
              <c:numCache>
                <c:formatCode>#,##0.0;"▲ "#,##0.0</c:formatCode>
                <c:ptCount val="40"/>
                <c:pt idx="0">
                  <c:v>30.2</c:v>
                </c:pt>
                <c:pt idx="8">
                  <c:v>25.4</c:v>
                </c:pt>
                <c:pt idx="16">
                  <c:v>23</c:v>
                </c:pt>
                <c:pt idx="24">
                  <c:v>28</c:v>
                </c:pt>
                <c:pt idx="32">
                  <c:v>11.2</c:v>
                </c:pt>
              </c:numCache>
            </c:numRef>
          </c:yVal>
          <c:smooth val="0"/>
          <c:extLst>
            <c:ext xmlns:c16="http://schemas.microsoft.com/office/drawing/2014/chart" uri="{C3380CC4-5D6E-409C-BE32-E72D297353CC}">
              <c16:uniqueId val="{00000013-C85D-4F31-AB27-30E0D40B0A0E}"/>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{9460B6A7-D237-4388-BC8E-9C79A1BED217}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DA0-49A2-9BE3-237215CE83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{BA77164D-2131-4531-9B15-D5F2283ABB51}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A0-49A2-9BE3-237215CE83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{BE41DCF9-3967-419C-9CA9-B73667064E71}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A0-49A2-9BE3-237215CE83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{F6EFDA6A-A3D2-4D50-A912-E9951215DF3D}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A0-49A2-9BE3-237215CE83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{DA19162F-2C79-4FA9-89EF-AC85566D1FDA}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A0-49A2-9BE3-237215CE830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{1DFF4021-6F69-4D06-B9E3-D8D529704B5B}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DA0-49A2-9BE3-237215CE8306}"/>
                </c:ext>
              </c:extLst>
            </c:dLbl>
            <c:dLbl>
              <c:idx val="16"/>
              <c:layout>
                <c:manualLayout>
                  <c:x val="-3.6429687715380583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{EE61A6D1-C270-4843-82A7-88AA6640A4B4}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DA0-49A2-9BE3-237215CE8306}"/>
                </c:ext>
              </c:extLst>
            </c:dLbl>
            <c:dLbl>
              <c:idx val="24"/>
              <c:layout>
                <c:manualLayout>
                  <c:x val="-2.671099773477058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{345DFF57-D613-4C4C-A11B-08588B65E72A}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DA0-49A2-9BE3-237215CE830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{6863208C-5246-4482-81C1-B84F015D963D}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DA0-49A2-9BE3-237215CE83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8.9</c:v>
                </c:pt>
                <c:pt idx="16">
                  <c:v>9.5</c:v>
                </c:pt>
                <c:pt idx="24">
                  <c:v>9.4</c:v>
                </c:pt>
                <c:pt idx="32">
                  <c:v>9.1999999999999993</c:v>
                </c:pt>
              </c:numCache>
            </c:numRef>
          </c:xVal>
          <c:yVal>
            <c:numRef>
              <c:f>公会計指標分析・財政指標組合せ分析表!$BP$73:$DC$73</c:f>
              <c:numCache>
                <c:formatCode>#,##0.0;"▲ "#,##0.0</c:formatCode>
                <c:ptCount val="40"/>
                <c:pt idx="0">
                  <c:v>82.6</c:v>
                </c:pt>
                <c:pt idx="8">
                  <c:v>115</c:v>
                </c:pt>
                <c:pt idx="16">
                  <c:v>96.9</c:v>
                </c:pt>
                <c:pt idx="24">
                  <c:v>102.2</c:v>
                </c:pt>
                <c:pt idx="32">
                  <c:v>93</c:v>
                </c:pt>
              </c:numCache>
            </c:numRef>
          </c:yVal>
          <c:smooth val="0"/>
          <c:extLst>
            <c:ext xmlns:c16="http://schemas.microsoft.com/office/drawing/2014/chart" uri="{C3380CC4-5D6E-409C-BE32-E72D297353CC}">
              <c16:uniqueId val="{00000009-BDA0-49A2-9BE3-237215CE83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{DCA6316D-4928-47F9-BF53-995D49496BE2}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DA0-49A2-9BE3-237215CE83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{5BDFCC27-320E-4221-A2A2-AEFAD56513E6}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A0-49A2-9BE3-237215CE83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{81702C88-D9A5-4CA0-BC3C-70E6A3CE4C0A}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A0-49A2-9BE3-237215CE83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{619C2DDC-EDD2-46FF-99F6-573F8C940A78}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A0-49A2-9BE3-237215CE83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{BEED0D6F-9A8C-48E4-BE33-53FDDCBF2EE2}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A0-49A2-9BE3-237215CE8306}"/>
                </c:ext>
              </c:extLst>
            </c:dLbl>
            <c:dLbl>
              <c:idx val="8"/>
              <c:layout>
                <c:manualLayout>
                  <c:x val="-3.6621161056433225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{AEC45191-0F3A-4892-A3EB-4F8D5C3AFA19}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DA0-49A2-9BE3-237215CE8306}"/>
                </c:ext>
              </c:extLst>
            </c:dLbl>
            <c:dLbl>
              <c:idx val="16"/>
              <c:layout>
                <c:manualLayout>
                  <c:x val="-2.6647173287753123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{0CA5544E-A384-4924-9A7F-3D17A0AD9101}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DA0-49A2-9BE3-237215CE830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{C714C0B3-00B8-4A18-81FC-94DE015D0B18}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DA0-49A2-9BE3-237215CE830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{FDB933CB-369A-4E01-8BF6-B88F524D4FDF}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DA0-49A2-9BE3-237215CE83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5.7</c:v>
                </c:pt>
              </c:numCache>
            </c:numRef>
          </c:xVal>
          <c:yVal>
            <c:numRef>
              <c:f>公会計指標分析・財政指標組合せ分析表!$BP$77:$DC$77</c:f>
              <c:numCache>
                <c:formatCode>#,##0.0;"▲ "#,##0.0</c:formatCode>
                <c:ptCount val="40"/>
                <c:pt idx="0">
                  <c:v>30.2</c:v>
                </c:pt>
                <c:pt idx="8">
                  <c:v>25.4</c:v>
                </c:pt>
                <c:pt idx="16">
                  <c:v>23</c:v>
                </c:pt>
                <c:pt idx="24">
                  <c:v>28</c:v>
                </c:pt>
                <c:pt idx="32">
                  <c:v>11.2</c:v>
                </c:pt>
              </c:numCache>
            </c:numRef>
          </c:yVal>
          <c:smooth val="0"/>
          <c:extLst>
            <c:ext xmlns:c16="http://schemas.microsoft.com/office/drawing/2014/chart" uri="{C3380CC4-5D6E-409C-BE32-E72D297353CC}">
              <c16:uniqueId val="{00000013-BDA0-49A2-9BE3-237215CE8306}"/>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令和３年度の実質公債費比率は、前年度比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％となっているものの、学校関連施設等に係る公債費等の増により、実質公債費比率の分子は増加している。</a:t>
          </a:r>
          <a:endParaRPr lang="ja-JP" altLang="ja-JP" sz="1400">
            <a:effectLst/>
          </a:endParaRPr>
        </a:p>
        <a:p>
          <a:r>
            <a:rPr kumimoji="1" lang="ja-JP" altLang="ja-JP" sz="1100">
              <a:solidFill>
                <a:schemeClr val="dk1"/>
              </a:solidFill>
              <a:effectLst/>
              <a:latin typeface="+mn-lt"/>
              <a:ea typeface="+mn-ea"/>
              <a:cs typeface="+mn-cs"/>
            </a:rPr>
            <a:t>　今後も中学校の分離新設校整備事業を控えていることから、事業の緊急性及び必要性等をしっかりと見極めた上で、地方債の新規発行をできるだけ抑えて、実質公債費比率の抑制に努める。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満期一括償還地方債を利用していない理由としては、償還期限の満了の日において元金の全部を償還する財力の見通しが不明なため。</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地方債の現在高は前年度と比べやや減少しているが、ふるさとづくり基金等の取り崩しによって、前年度より充当可能基金額も減となり、将来負担比率の分子全体として前年度と比べて減少している。</a:t>
          </a:r>
          <a:endParaRPr lang="ja-JP" altLang="ja-JP" sz="1400">
            <a:effectLst/>
          </a:endParaRPr>
        </a:p>
        <a:p>
          <a:r>
            <a:rPr kumimoji="1" lang="ja-JP" altLang="ja-JP" sz="1100">
              <a:solidFill>
                <a:schemeClr val="dk1"/>
              </a:solidFill>
              <a:effectLst/>
              <a:latin typeface="+mn-lt"/>
              <a:ea typeface="+mn-ea"/>
              <a:cs typeface="+mn-cs"/>
            </a:rPr>
            <a:t>　今後も中学校の分離新設校整備事業をはじめとする公共施設等の整備が予定されており、地方債残高の増が見込まれるため、引き続き地方債の新規発行の抑制に努めるとともに、基金残高の適正化を図り、将来の財政運営に支障を及ぼすことのないよう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沖縄県豊見城市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地方税や地方交付税、地方消費税交付金等の一般財源の大幅な増加に伴う財政調整基金の増および、臨時財政対策債償還基金費分の積立てによる減債基金の増の影響で、基金全体として</a:t>
          </a:r>
          <a:r>
            <a:rPr kumimoji="1" lang="en-US" altLang="ja-JP" sz="1100">
              <a:solidFill>
                <a:schemeClr val="dk1"/>
              </a:solidFill>
              <a:effectLst/>
              <a:latin typeface="+mn-lt"/>
              <a:ea typeface="+mn-ea"/>
              <a:cs typeface="+mn-cs"/>
            </a:rPr>
            <a:t>348,085</a:t>
          </a:r>
          <a:r>
            <a:rPr kumimoji="1" lang="ja-JP" altLang="ja-JP" sz="1100">
              <a:solidFill>
                <a:schemeClr val="dk1"/>
              </a:solidFill>
              <a:effectLst/>
              <a:latin typeface="+mn-lt"/>
              <a:ea typeface="+mn-ea"/>
              <a:cs typeface="+mn-cs"/>
            </a:rPr>
            <a:t>千円の増となっている。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新庁舎建設、消防庁舎建設等の大規模事業終了に伴い収支は改善されていくと思われるが、現在も学校の分離新設を行っている状況であり、これらの事業の起債償還が始まると公債費の負担も大きくなることが予想される。また、堅調な人口の伸びにより、子育て支援に係る扶助費等も増加傾向にあるため、今後はより一層、財政調整基金の取崩しを抑制し、計画的に積立額の増加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ふるさとづくり基金：豊見城市に心を寄せ、又は豊見城市のまちづくりに共感を持つ個人及び団体から寄附金を募り、豊見城市の将来像である</a:t>
          </a:r>
          <a:endParaRPr lang="ja-JP" altLang="ja-JP" sz="1400">
            <a:effectLst/>
          </a:endParaRPr>
        </a:p>
        <a:p>
          <a:r>
            <a:rPr kumimoji="1" lang="ja-JP" altLang="ja-JP" sz="1100">
              <a:solidFill>
                <a:schemeClr val="dk1"/>
              </a:solidFill>
              <a:effectLst/>
              <a:latin typeface="+mn-lt"/>
              <a:ea typeface="+mn-ea"/>
              <a:cs typeface="+mn-cs"/>
            </a:rPr>
            <a:t>　　　　　　　　　　「ひと・そら・みどりがつなぐ響（とよ）むまち　とみぐすく」の達成に資する事業に充てるため。</a:t>
          </a:r>
          <a:endParaRPr lang="ja-JP" altLang="ja-JP" sz="1400">
            <a:effectLst/>
          </a:endParaRPr>
        </a:p>
        <a:p>
          <a:r>
            <a:rPr kumimoji="1" lang="ja-JP" altLang="ja-JP" sz="1100">
              <a:solidFill>
                <a:schemeClr val="dk1"/>
              </a:solidFill>
              <a:effectLst/>
              <a:latin typeface="+mn-lt"/>
              <a:ea typeface="+mn-ea"/>
              <a:cs typeface="+mn-cs"/>
            </a:rPr>
            <a:t>こども未来基金：</a:t>
          </a:r>
          <a:r>
            <a:rPr lang="ja-JP" altLang="ja-JP" sz="1100" b="0" i="0">
              <a:solidFill>
                <a:schemeClr val="dk1"/>
              </a:solidFill>
              <a:effectLst/>
              <a:latin typeface="+mn-lt"/>
              <a:ea typeface="+mn-ea"/>
              <a:cs typeface="+mn-cs"/>
            </a:rPr>
            <a:t>親と子が健やかに暮らすことができる切れ目のない子育て支援施策の充実を図る事業に充てるため。</a:t>
          </a:r>
          <a:endParaRPr lang="ja-JP" altLang="ja-JP" sz="1400">
            <a:effectLst/>
          </a:endParaRPr>
        </a:p>
        <a:p>
          <a:r>
            <a:rPr kumimoji="1" lang="ja-JP" altLang="ja-JP" sz="1100">
              <a:solidFill>
                <a:schemeClr val="dk1"/>
              </a:solidFill>
              <a:effectLst/>
              <a:latin typeface="+mn-lt"/>
              <a:ea typeface="+mn-ea"/>
              <a:cs typeface="+mn-cs"/>
            </a:rPr>
            <a:t>教育関連施設等整備基金：教育関連施設等整備に要する資金に充てるため。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ea"/>
              <a:ea typeface="+mn-ea"/>
              <a:cs typeface="+mn-cs"/>
            </a:rPr>
            <a:t>ふるさとづくり基金：</a:t>
          </a:r>
          <a:r>
            <a:rPr kumimoji="1" lang="ja-JP" altLang="en-US" sz="1200" b="0" i="0" u="none" strike="noStrike" kern="0" cap="none" spc="0" normalizeH="0" baseline="0" noProof="0">
              <a:ln>
                <a:noFill/>
              </a:ln>
              <a:solidFill>
                <a:prstClr val="black"/>
              </a:solidFill>
              <a:effectLst/>
              <a:uLnTx/>
              <a:uFillTx/>
              <a:latin typeface="+mn-ea"/>
              <a:ea typeface="+mn-ea"/>
              <a:cs typeface="+mn-cs"/>
            </a:rPr>
            <a:t>ふるさとづくり寄附金の一部をこども未来基金へ積立てたため減額となった。</a:t>
          </a:r>
          <a:endParaRPr kumimoji="0" lang="ja-JP" altLang="ja-JP" sz="16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こども未来基金：令和３年度より創設し、ふるさとづくり寄附金等を積立てたため増額となった。（令和３年４月１日施行）</a:t>
          </a:r>
          <a:endParaRPr kumimoji="0" lang="ja-JP" altLang="ja-JP" sz="16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ea"/>
              <a:ea typeface="+mn-ea"/>
              <a:cs typeface="+mn-cs"/>
            </a:rPr>
            <a:t>教育関連施設等整備基金：学校建設事業に要する資金に充てるため、取崩しを</a:t>
          </a:r>
          <a:r>
            <a:rPr kumimoji="1" lang="ja-JP" altLang="en-US" sz="1200" b="0" i="0" u="none" strike="noStrike" kern="0" cap="none" spc="0" normalizeH="0" baseline="0" noProof="0">
              <a:ln>
                <a:noFill/>
              </a:ln>
              <a:solidFill>
                <a:prstClr val="black"/>
              </a:solidFill>
              <a:effectLst/>
              <a:uLnTx/>
              <a:uFillTx/>
              <a:latin typeface="+mn-ea"/>
              <a:ea typeface="+mn-ea"/>
              <a:cs typeface="+mn-cs"/>
            </a:rPr>
            <a:t>行ったため減額となった。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ふるさとづくり基金：寄附額が年々増加傾向にあるので、更なる返礼品の充実を図り本市の魅力等を</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し、積立を継続していく。</a:t>
          </a:r>
          <a:endParaRPr lang="ja-JP" altLang="ja-JP" sz="1400">
            <a:effectLst/>
          </a:endParaRPr>
        </a:p>
        <a:p>
          <a:r>
            <a:rPr kumimoji="1" lang="ja-JP" altLang="ja-JP" sz="1100">
              <a:solidFill>
                <a:schemeClr val="dk1"/>
              </a:solidFill>
              <a:effectLst/>
              <a:latin typeface="+mn-lt"/>
              <a:ea typeface="+mn-ea"/>
              <a:cs typeface="+mn-cs"/>
            </a:rPr>
            <a:t>こども未来基金：ふるさとづくり寄附金のほか個人及び法人・団体等からの寄附を募り、子育て支援施策の充実を図るため積立を継続していく。</a:t>
          </a:r>
          <a:endParaRPr lang="ja-JP" altLang="ja-JP" sz="1400">
            <a:effectLst/>
          </a:endParaRPr>
        </a:p>
        <a:p>
          <a:r>
            <a:rPr kumimoji="1" lang="ja-JP" altLang="ja-JP" sz="1100">
              <a:solidFill>
                <a:schemeClr val="dk1"/>
              </a:solidFill>
              <a:effectLst/>
              <a:latin typeface="+mn-lt"/>
              <a:ea typeface="+mn-ea"/>
              <a:cs typeface="+mn-cs"/>
            </a:rPr>
            <a:t>教育関連施設等整備基金：今後も教育関連施設等の整備が予定されているため、計画的な基金の運用に努めていく。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令和３年度当初予算時には、扶助費の増加や学校建設事業等の影響で生じた収支不測を補填するため、財政調整基金から</a:t>
          </a:r>
          <a:r>
            <a:rPr kumimoji="1" lang="en-US" altLang="ja-JP" sz="1100">
              <a:solidFill>
                <a:schemeClr val="dk1"/>
              </a:solidFill>
              <a:effectLst/>
              <a:latin typeface="+mn-lt"/>
              <a:ea typeface="+mn-ea"/>
              <a:cs typeface="+mn-cs"/>
            </a:rPr>
            <a:t>766,000</a:t>
          </a:r>
          <a:r>
            <a:rPr kumimoji="1" lang="ja-JP" altLang="ja-JP" sz="1100">
              <a:solidFill>
                <a:schemeClr val="dk1"/>
              </a:solidFill>
              <a:effectLst/>
              <a:latin typeface="+mn-lt"/>
              <a:ea typeface="+mn-ea"/>
              <a:cs typeface="+mn-cs"/>
            </a:rPr>
            <a:t>千円の繰入金計上を行った。しかし、地方税や地方交付税、地方消費税交付金等の一般財源が大幅に増加したことなどにより、前年度比</a:t>
          </a:r>
          <a:r>
            <a:rPr kumimoji="1" lang="en-US" altLang="ja-JP" sz="1100">
              <a:solidFill>
                <a:schemeClr val="dk1"/>
              </a:solidFill>
              <a:effectLst/>
              <a:latin typeface="+mn-lt"/>
              <a:ea typeface="+mn-ea"/>
              <a:cs typeface="+mn-cs"/>
            </a:rPr>
            <a:t>304,313</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1,505,115</a:t>
          </a:r>
          <a:r>
            <a:rPr kumimoji="1" lang="ja-JP" altLang="ja-JP" sz="1100">
              <a:solidFill>
                <a:schemeClr val="dk1"/>
              </a:solidFill>
              <a:effectLst/>
              <a:latin typeface="+mn-lt"/>
              <a:ea typeface="+mn-ea"/>
              <a:cs typeface="+mn-cs"/>
            </a:rPr>
            <a:t>千円となった。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新庁舎建設、消防庁舎建設等の大規模事業終了に伴い収支は改善されていくと思われるが、現在も学校の分離新設を行っている状況であり、これらの事業の起債償還が始まると公債費の負担も大きくなることが予想される。また、堅調な人口の伸びにより、子育て支援に係る扶助費等も増加傾向にあるため、今後はより一層、財政調整基金の取崩しを抑制し、計画的に積立額の増加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臨時財政対策債償還基金費分の</a:t>
          </a:r>
          <a:r>
            <a:rPr kumimoji="1" lang="en-US" altLang="ja-JP" sz="1100">
              <a:solidFill>
                <a:schemeClr val="dk1"/>
              </a:solidFill>
              <a:effectLst/>
              <a:latin typeface="+mn-lt"/>
              <a:ea typeface="+mn-ea"/>
              <a:cs typeface="+mn-cs"/>
            </a:rPr>
            <a:t>235,727</a:t>
          </a:r>
          <a:r>
            <a:rPr kumimoji="1" lang="ja-JP" altLang="ja-JP" sz="1100">
              <a:solidFill>
                <a:schemeClr val="dk1"/>
              </a:solidFill>
              <a:effectLst/>
              <a:latin typeface="+mn-lt"/>
              <a:ea typeface="+mn-ea"/>
              <a:cs typeface="+mn-cs"/>
            </a:rPr>
            <a:t>千円および条例分</a:t>
          </a:r>
          <a:r>
            <a:rPr kumimoji="1" lang="en-US" altLang="ja-JP" sz="1100">
              <a:solidFill>
                <a:schemeClr val="dk1"/>
              </a:solidFill>
              <a:effectLst/>
              <a:latin typeface="+mn-lt"/>
              <a:ea typeface="+mn-ea"/>
              <a:cs typeface="+mn-cs"/>
            </a:rPr>
            <a:t>10,000</a:t>
          </a:r>
          <a:r>
            <a:rPr kumimoji="1" lang="ja-JP" altLang="ja-JP" sz="1100">
              <a:solidFill>
                <a:schemeClr val="dk1"/>
              </a:solidFill>
              <a:effectLst/>
              <a:latin typeface="+mn-lt"/>
              <a:ea typeface="+mn-ea"/>
              <a:cs typeface="+mn-cs"/>
            </a:rPr>
            <a:t>千円（減債基金条例において毎年度</a:t>
          </a:r>
          <a:r>
            <a:rPr kumimoji="1" lang="en-US" altLang="ja-JP" sz="1100">
              <a:solidFill>
                <a:schemeClr val="dk1"/>
              </a:solidFill>
              <a:effectLst/>
              <a:latin typeface="+mn-lt"/>
              <a:ea typeface="+mn-ea"/>
              <a:cs typeface="+mn-cs"/>
            </a:rPr>
            <a:t>10,000</a:t>
          </a:r>
          <a:r>
            <a:rPr kumimoji="1" lang="ja-JP" altLang="ja-JP" sz="1100">
              <a:solidFill>
                <a:schemeClr val="dk1"/>
              </a:solidFill>
              <a:effectLst/>
              <a:latin typeface="+mn-lt"/>
              <a:ea typeface="+mn-ea"/>
              <a:cs typeface="+mn-cs"/>
            </a:rPr>
            <a:t>千円以上積み立てることとなっている）を積み立てたため。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今後も公債費の増額が見込まれるため、それに備え毎年度計画的に積み立てる。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65,940
65,563
19.34
31,619,996
29,783,428
1,209,766
13,326,336
29,636,195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児童・生徒の増による学校施設等の増改築の実施により、有形固定資産減価償却率は、類似団体内平均値及び県平均を大幅に下回っている。近年では、新庁舎</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新消防庁舎の建設や、上田小学校及び豊見城中学校の改築を行った。また、伊良波児童クラブ</a:t>
          </a:r>
          <a:r>
            <a:rPr kumimoji="1" lang="ja-JP" altLang="en-US" sz="1050" b="1">
              <a:solidFill>
                <a:schemeClr val="dk1"/>
              </a:solidFill>
              <a:effectLst/>
              <a:latin typeface="+mn-lt"/>
              <a:ea typeface="+mn-ea"/>
              <a:cs typeface="+mn-cs"/>
            </a:rPr>
            <a:t>及び</a:t>
          </a:r>
          <a:r>
            <a:rPr kumimoji="1" lang="ja-JP" altLang="ja-JP" sz="1050" b="1">
              <a:solidFill>
                <a:schemeClr val="dk1"/>
              </a:solidFill>
              <a:effectLst/>
              <a:latin typeface="+mn-lt"/>
              <a:ea typeface="+mn-ea"/>
              <a:cs typeface="+mn-cs"/>
            </a:rPr>
            <a:t>座安児童クラブ</a:t>
          </a:r>
          <a:r>
            <a:rPr kumimoji="1" lang="ja-JP" altLang="en-US" sz="1050" b="1">
              <a:solidFill>
                <a:schemeClr val="dk1"/>
              </a:solidFill>
              <a:effectLst/>
              <a:latin typeface="+mn-lt"/>
              <a:ea typeface="+mn-ea"/>
              <a:cs typeface="+mn-cs"/>
            </a:rPr>
            <a:t>の建設中で、</a:t>
          </a:r>
          <a:r>
            <a:rPr kumimoji="1" lang="ja-JP" altLang="ja-JP" sz="1050" b="1">
              <a:solidFill>
                <a:schemeClr val="dk1"/>
              </a:solidFill>
              <a:effectLst/>
              <a:latin typeface="+mn-lt"/>
              <a:ea typeface="+mn-ea"/>
              <a:cs typeface="+mn-cs"/>
            </a:rPr>
            <a:t>（仮称）豊崎中学校の建設も予定されていることから、有形固定資産減価償却率は今後も低い値で推移することが予想される。</a:t>
          </a:r>
          <a:endParaRPr kumimoji="1" lang="ja-JP" altLang="en-US" sz="1100" b="1">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128746</xdr:rowOff>
    </xdr:from>
    <xdr:to>
      <xdr:col>19</xdr:col>
      <xdr:colOff>187325</xdr:colOff>
      <xdr:row>31</xdr:row>
      <xdr:rowOff>58896</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604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82867</xdr:rowOff>
    </xdr:from>
    <xdr:to>
      <xdr:col>15</xdr:col>
      <xdr:colOff>187325</xdr:colOff>
      <xdr:row>31</xdr:row>
      <xdr:rowOff>13017</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36989</xdr:rowOff>
    </xdr:from>
    <xdr:to>
      <xdr:col>7</xdr:col>
      <xdr:colOff>187325</xdr:colOff>
      <xdr:row>30</xdr:row>
      <xdr:rowOff>138589</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9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73660</xdr:rowOff>
    </xdr:from>
    <xdr:to>
      <xdr:col>23</xdr:col>
      <xdr:colOff>136525</xdr:colOff>
      <xdr:row>28</xdr:row>
      <xdr:rowOff>3810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96537</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532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30480</xdr:rowOff>
    </xdr:from>
    <xdr:to>
      <xdr:col>19</xdr:col>
      <xdr:colOff>187325</xdr:colOff>
      <xdr:row>27</xdr:row>
      <xdr:rowOff>132080</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54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81280</xdr:rowOff>
    </xdr:from>
    <xdr:to>
      <xdr:col>23</xdr:col>
      <xdr:colOff>85725</xdr:colOff>
      <xdr:row>27</xdr:row>
      <xdr:rowOff>124460</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548195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169545</xdr:rowOff>
    </xdr:from>
    <xdr:to>
      <xdr:col>15</xdr:col>
      <xdr:colOff>187325</xdr:colOff>
      <xdr:row>27</xdr:row>
      <xdr:rowOff>99695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48895</xdr:rowOff>
    </xdr:from>
    <xdr:to>
      <xdr:col>19</xdr:col>
      <xdr:colOff>136525</xdr:colOff>
      <xdr:row>27</xdr:row>
      <xdr:rowOff>81280</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544957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145256</xdr:rowOff>
    </xdr:from>
    <xdr:to>
      <xdr:col>11</xdr:col>
      <xdr:colOff>187325</xdr:colOff>
      <xdr:row>27</xdr:row>
      <xdr:rowOff>75406</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537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24606</xdr:rowOff>
    </xdr:from>
    <xdr:to>
      <xdr:col>15</xdr:col>
      <xdr:colOff>136525</xdr:colOff>
      <xdr:row>27</xdr:row>
      <xdr:rowOff>48895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5425281"/>
          <a:ext cx="762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33179</xdr:rowOff>
    </xdr:from>
    <xdr:to>
      <xdr:col>7</xdr:col>
      <xdr:colOff>187325</xdr:colOff>
      <xdr:row>27</xdr:row>
      <xdr:rowOff>134779</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543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24606</xdr:rowOff>
    </xdr:from>
    <xdr:to>
      <xdr:col>11</xdr:col>
      <xdr:colOff>136525</xdr:colOff>
      <xdr:row>27</xdr:row>
      <xdr:rowOff>83979</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1765300" y="5425281"/>
          <a:ext cx="7620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50023</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613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4144</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129716</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604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148607</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5206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116222</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517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91933</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514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151306</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5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1">
              <a:solidFill>
                <a:schemeClr val="dk1"/>
              </a:solidFill>
              <a:effectLst/>
              <a:latin typeface="+mn-lt"/>
              <a:ea typeface="+mn-ea"/>
              <a:cs typeface="+mn-cs"/>
            </a:rPr>
            <a:t>児童生徒数の増加に伴う学校施設等の増改築、新庁舎及び新消防庁舎建設を行った影響により、地方債借入額が増加し、債務償還比率は県平均の約２倍の値となっている。今後も、学校建設等が予定されているため、地方債発行額は増加する見込みであるが、普通建設事業費の精査を行い、発行抑制に努めていく。</a:t>
          </a:r>
          <a:endParaRPr kumimoji="1" lang="ja-JP" altLang="en-US" sz="1100" b="1">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135248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312833"/>
          <a:ext cx="1269" cy="108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139075</xdr:rowOff>
    </xdr:from>
    <xdr:ext cx="469744"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39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135248</xdr:rowOff>
    </xdr:from>
    <xdr:to>
      <xdr:col>76</xdr:col>
      <xdr:colOff>111125</xdr:colOff>
      <xdr:row>32</xdr:row>
      <xdr:rowOff>135248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3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86842</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65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63965</xdr:rowOff>
    </xdr:from>
    <xdr:to>
      <xdr:col>76</xdr:col>
      <xdr:colOff>73025</xdr:colOff>
      <xdr:row>29</xdr:row>
      <xdr:rowOff>165565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80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115972</xdr:rowOff>
    </xdr:from>
    <xdr:to>
      <xdr:col>72</xdr:col>
      <xdr:colOff>123825</xdr:colOff>
      <xdr:row>31</xdr:row>
      <xdr:rowOff>46122</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603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117651</xdr:rowOff>
    </xdr:from>
    <xdr:to>
      <xdr:col>68</xdr:col>
      <xdr:colOff>123825</xdr:colOff>
      <xdr:row>31</xdr:row>
      <xdr:rowOff>47801</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60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117532</xdr:rowOff>
    </xdr:from>
    <xdr:to>
      <xdr:col>64</xdr:col>
      <xdr:colOff>123825</xdr:colOff>
      <xdr:row>31</xdr:row>
      <xdr:rowOff>47682</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113693</xdr:rowOff>
    </xdr:from>
    <xdr:to>
      <xdr:col>60</xdr:col>
      <xdr:colOff>123825</xdr:colOff>
      <xdr:row>31</xdr:row>
      <xdr:rowOff>43843</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105057</xdr:rowOff>
    </xdr:from>
    <xdr:to>
      <xdr:col>76</xdr:col>
      <xdr:colOff>73025</xdr:colOff>
      <xdr:row>31</xdr:row>
      <xdr:rowOff>35207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60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83484</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99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104599</xdr:rowOff>
    </xdr:from>
    <xdr:to>
      <xdr:col>72</xdr:col>
      <xdr:colOff>123825</xdr:colOff>
      <xdr:row>33</xdr:row>
      <xdr:rowOff>34749</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63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155857</xdr:rowOff>
    </xdr:from>
    <xdr:to>
      <xdr:col>76</xdr:col>
      <xdr:colOff>22225</xdr:colOff>
      <xdr:row>32</xdr:row>
      <xdr:rowOff>155399</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6070882"/>
          <a:ext cx="711200" cy="34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55612</xdr:rowOff>
    </xdr:from>
    <xdr:to>
      <xdr:col>68</xdr:col>
      <xdr:colOff>123825</xdr:colOff>
      <xdr:row>33</xdr:row>
      <xdr:rowOff>157212</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64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155399</xdr:rowOff>
    </xdr:from>
    <xdr:to>
      <xdr:col>72</xdr:col>
      <xdr:colOff>73025</xdr:colOff>
      <xdr:row>33</xdr:row>
      <xdr:rowOff>106412</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3322300" y="6413324"/>
          <a:ext cx="7620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65927</xdr:rowOff>
    </xdr:from>
    <xdr:to>
      <xdr:col>64</xdr:col>
      <xdr:colOff>123825</xdr:colOff>
      <xdr:row>33</xdr:row>
      <xdr:rowOff>167527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649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106412</xdr:rowOff>
    </xdr:from>
    <xdr:to>
      <xdr:col>68</xdr:col>
      <xdr:colOff>73025</xdr:colOff>
      <xdr:row>33</xdr:row>
      <xdr:rowOff>116727</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2560300" y="6535787"/>
          <a:ext cx="7620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168049</xdr:rowOff>
    </xdr:from>
    <xdr:to>
      <xdr:col>60</xdr:col>
      <xdr:colOff>123825</xdr:colOff>
      <xdr:row>33</xdr:row>
      <xdr:rowOff>98199</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64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47399</xdr:rowOff>
    </xdr:from>
    <xdr:to>
      <xdr:col>64</xdr:col>
      <xdr:colOff>73025</xdr:colOff>
      <xdr:row>33</xdr:row>
      <xdr:rowOff>116727</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1798300" y="6476774"/>
          <a:ext cx="762000" cy="6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62649</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580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64328</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80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64209</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60370</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25876</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64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148339</xdr:rowOff>
    </xdr:from>
    <xdr:ext cx="560923"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41838" y="65777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158654</xdr:rowOff>
    </xdr:from>
    <xdr:ext cx="560923"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279838" y="6588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89326</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6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65,940
65,563
19.34
31,619,996
29,783,428
1,209,766
13,326,336
29,636,195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133169</xdr:rowOff>
    </xdr:from>
    <xdr:to>
      <xdr:col>20</xdr:col>
      <xdr:colOff>38100</xdr:colOff>
      <xdr:row>39</xdr:row>
      <xdr:rowOff>63319</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98878</xdr:rowOff>
    </xdr:from>
    <xdr:to>
      <xdr:col>15</xdr:col>
      <xdr:colOff>101600</xdr:colOff>
      <xdr:row>39</xdr:row>
      <xdr:rowOff>29028</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121755</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29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149678</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46557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67854</xdr:rowOff>
    </xdr:from>
    <xdr:to>
      <xdr:col>15</xdr:col>
      <xdr:colOff>101600</xdr:colOff>
      <xdr:row>37</xdr:row>
      <xdr:rowOff>169455</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118654</xdr:rowOff>
    </xdr:from>
    <xdr:to>
      <xdr:col>19</xdr:col>
      <xdr:colOff>177800</xdr:colOff>
      <xdr:row>37</xdr:row>
      <xdr:rowOff>121920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46230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69487</xdr:rowOff>
    </xdr:from>
    <xdr:to>
      <xdr:col>10</xdr:col>
      <xdr:colOff>165100</xdr:colOff>
      <xdr:row>37</xdr:row>
      <xdr:rowOff>171087</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118654</xdr:rowOff>
    </xdr:from>
    <xdr:to>
      <xdr:col>15</xdr:col>
      <xdr:colOff>50800</xdr:colOff>
      <xdr:row>37</xdr:row>
      <xdr:rowOff>120287</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flipV="1">
          <a:off x="2019300" y="646230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61323</xdr:rowOff>
    </xdr:from>
    <xdr:to>
      <xdr:col>6</xdr:col>
      <xdr:colOff>38100</xdr:colOff>
      <xdr:row>37</xdr:row>
      <xdr:rowOff>162923</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112123</xdr:rowOff>
    </xdr:from>
    <xdr:to>
      <xdr:col>10</xdr:col>
      <xdr:colOff>114300</xdr:colOff>
      <xdr:row>37</xdr:row>
      <xdr:rowOff>120287</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4557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54446</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20155</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14531</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16164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8000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131242</xdr:rowOff>
    </xdr:from>
    <xdr:to>
      <xdr:col>50</xdr:col>
      <xdr:colOff>165100</xdr:colOff>
      <xdr:row>38</xdr:row>
      <xdr:rowOff>61392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4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112459</xdr:rowOff>
    </xdr:from>
    <xdr:to>
      <xdr:col>46</xdr:col>
      <xdr:colOff>38100</xdr:colOff>
      <xdr:row>38</xdr:row>
      <xdr:rowOff>42608</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122288</xdr:rowOff>
    </xdr:from>
    <xdr:to>
      <xdr:col>41</xdr:col>
      <xdr:colOff>101600</xdr:colOff>
      <xdr:row>38</xdr:row>
      <xdr:rowOff>52439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156007</xdr:rowOff>
    </xdr:from>
    <xdr:to>
      <xdr:col>36</xdr:col>
      <xdr:colOff>165100</xdr:colOff>
      <xdr:row>38</xdr:row>
      <xdr:rowOff>86157</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61785</xdr:rowOff>
    </xdr:from>
    <xdr:to>
      <xdr:col>55</xdr:col>
      <xdr:colOff>50800</xdr:colOff>
      <xdr:row>41</xdr:row>
      <xdr:rowOff>163385</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148162</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0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61976</xdr:rowOff>
    </xdr:from>
    <xdr:to>
      <xdr:col>50</xdr:col>
      <xdr:colOff>165100</xdr:colOff>
      <xdr:row>41</xdr:row>
      <xdr:rowOff>163576</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112585</xdr:rowOff>
    </xdr:from>
    <xdr:to>
      <xdr:col>55</xdr:col>
      <xdr:colOff>0</xdr:colOff>
      <xdr:row>41</xdr:row>
      <xdr:rowOff>112776</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42035"/>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61290</xdr:rowOff>
    </xdr:from>
    <xdr:to>
      <xdr:col>46</xdr:col>
      <xdr:colOff>38100</xdr:colOff>
      <xdr:row>41</xdr:row>
      <xdr:rowOff>162890</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9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112090</xdr:rowOff>
    </xdr:from>
    <xdr:to>
      <xdr:col>50</xdr:col>
      <xdr:colOff>114300</xdr:colOff>
      <xdr:row>41</xdr:row>
      <xdr:rowOff>112776</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8750300" y="714154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60490</xdr:rowOff>
    </xdr:from>
    <xdr:to>
      <xdr:col>41</xdr:col>
      <xdr:colOff>101600</xdr:colOff>
      <xdr:row>41</xdr:row>
      <xdr:rowOff>162090</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111290</xdr:rowOff>
    </xdr:from>
    <xdr:to>
      <xdr:col>45</xdr:col>
      <xdr:colOff>177800</xdr:colOff>
      <xdr:row>41</xdr:row>
      <xdr:rowOff>112090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861300" y="714074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59919</xdr:rowOff>
    </xdr:from>
    <xdr:to>
      <xdr:col>36</xdr:col>
      <xdr:colOff>165100</xdr:colOff>
      <xdr:row>41</xdr:row>
      <xdr:rowOff>161519</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110719</xdr:rowOff>
    </xdr:from>
    <xdr:to>
      <xdr:col>41</xdr:col>
      <xdr:colOff>50800</xdr:colOff>
      <xdr:row>41</xdr:row>
      <xdr:rowOff>111290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6972300" y="714016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77919</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25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59136</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68965</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102684</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154703</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91727" y="71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154017</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515427" y="718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153217</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626427" y="718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152646</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37427" y="71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168003</xdr:rowOff>
    </xdr:from>
    <xdr:to>
      <xdr:col>20</xdr:col>
      <xdr:colOff>38100</xdr:colOff>
      <xdr:row>61</xdr:row>
      <xdr:rowOff>98153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8000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995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128815</xdr:rowOff>
    </xdr:from>
    <xdr:to>
      <xdr:col>20</xdr:col>
      <xdr:colOff>38100</xdr:colOff>
      <xdr:row>59</xdr:row>
      <xdr:rowOff>58965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8165</xdr:rowOff>
    </xdr:from>
    <xdr:to>
      <xdr:col>24</xdr:col>
      <xdr:colOff>63500</xdr:colOff>
      <xdr:row>59</xdr:row>
      <xdr:rowOff>35923</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12371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101056</xdr:rowOff>
    </xdr:from>
    <xdr:to>
      <xdr:col>15</xdr:col>
      <xdr:colOff>101600</xdr:colOff>
      <xdr:row>59</xdr:row>
      <xdr:rowOff>31206</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151856</xdr:rowOff>
    </xdr:from>
    <xdr:to>
      <xdr:col>19</xdr:col>
      <xdr:colOff>177800</xdr:colOff>
      <xdr:row>59</xdr:row>
      <xdr:rowOff>8165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0959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73297</xdr:rowOff>
    </xdr:from>
    <xdr:to>
      <xdr:col>10</xdr:col>
      <xdr:colOff>165100</xdr:colOff>
      <xdr:row>59</xdr:row>
      <xdr:rowOff>3447</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124097</xdr:rowOff>
    </xdr:from>
    <xdr:to>
      <xdr:col>15</xdr:col>
      <xdr:colOff>50800</xdr:colOff>
      <xdr:row>58</xdr:row>
      <xdr:rowOff>151856</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0681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58601</xdr:rowOff>
    </xdr:from>
    <xdr:to>
      <xdr:col>6</xdr:col>
      <xdr:colOff>38100</xdr:colOff>
      <xdr:row>58</xdr:row>
      <xdr:rowOff>160201</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109401</xdr:rowOff>
    </xdr:from>
    <xdr:to>
      <xdr:col>10</xdr:col>
      <xdr:colOff>114300</xdr:colOff>
      <xdr:row>58</xdr:row>
      <xdr:rowOff>124097</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05350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89280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75492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47733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19974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5278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107810</xdr:rowOff>
    </xdr:from>
    <xdr:to>
      <xdr:col>50</xdr:col>
      <xdr:colOff>165100</xdr:colOff>
      <xdr:row>62</xdr:row>
      <xdr:rowOff>37960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56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119973</xdr:rowOff>
    </xdr:from>
    <xdr:to>
      <xdr:col>46</xdr:col>
      <xdr:colOff>38100</xdr:colOff>
      <xdr:row>62</xdr:row>
      <xdr:rowOff>50123</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117461</xdr:rowOff>
    </xdr:from>
    <xdr:to>
      <xdr:col>41</xdr:col>
      <xdr:colOff>101600</xdr:colOff>
      <xdr:row>62</xdr:row>
      <xdr:rowOff>47611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57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114551</xdr:rowOff>
    </xdr:from>
    <xdr:to>
      <xdr:col>36</xdr:col>
      <xdr:colOff>165100</xdr:colOff>
      <xdr:row>62</xdr:row>
      <xdr:rowOff>44701</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5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51083</xdr:rowOff>
    </xdr:from>
    <xdr:to>
      <xdr:col>55</xdr:col>
      <xdr:colOff>50800</xdr:colOff>
      <xdr:row>63</xdr:row>
      <xdr:rowOff>152683</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85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73960</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70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50698</xdr:rowOff>
    </xdr:from>
    <xdr:to>
      <xdr:col>50</xdr:col>
      <xdr:colOff>165100</xdr:colOff>
      <xdr:row>63</xdr:row>
      <xdr:rowOff>152298</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8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101498</xdr:rowOff>
    </xdr:from>
    <xdr:to>
      <xdr:col>55</xdr:col>
      <xdr:colOff>0</xdr:colOff>
      <xdr:row>63</xdr:row>
      <xdr:rowOff>101883</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9639300" y="10902848"/>
          <a:ext cx="8382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48868</xdr:rowOff>
    </xdr:from>
    <xdr:to>
      <xdr:col>46</xdr:col>
      <xdr:colOff>38100</xdr:colOff>
      <xdr:row>63</xdr:row>
      <xdr:rowOff>150468</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8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99668</xdr:rowOff>
    </xdr:from>
    <xdr:to>
      <xdr:col>50</xdr:col>
      <xdr:colOff>114300</xdr:colOff>
      <xdr:row>63</xdr:row>
      <xdr:rowOff>101498</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8750300" y="1090101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47681</xdr:rowOff>
    </xdr:from>
    <xdr:to>
      <xdr:col>41</xdr:col>
      <xdr:colOff>101600</xdr:colOff>
      <xdr:row>63</xdr:row>
      <xdr:rowOff>149281</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84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98481</xdr:rowOff>
    </xdr:from>
    <xdr:to>
      <xdr:col>45</xdr:col>
      <xdr:colOff>177800</xdr:colOff>
      <xdr:row>63</xdr:row>
      <xdr:rowOff>99668</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861300" y="10899831"/>
          <a:ext cx="8890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49461</xdr:rowOff>
    </xdr:from>
    <xdr:to>
      <xdr:col>36</xdr:col>
      <xdr:colOff>165100</xdr:colOff>
      <xdr:row>63</xdr:row>
      <xdr:rowOff>151061</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8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98481</xdr:rowOff>
    </xdr:from>
    <xdr:to>
      <xdr:col>41</xdr:col>
      <xdr:colOff>50800</xdr:colOff>
      <xdr:row>63</xdr:row>
      <xdr:rowOff>100261</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899831"/>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54487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34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66650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35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64138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35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61228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3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143425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094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141595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094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140408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094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142188</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094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106515</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382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83820</xdr:rowOff>
    </xdr:from>
    <xdr:to>
      <xdr:col>24</xdr:col>
      <xdr:colOff>63500</xdr:colOff>
      <xdr:row>81</xdr:row>
      <xdr:rowOff>134438</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397127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148952</xdr:rowOff>
    </xdr:from>
    <xdr:to>
      <xdr:col>15</xdr:col>
      <xdr:colOff>101600</xdr:colOff>
      <xdr:row>81</xdr:row>
      <xdr:rowOff>79102</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28302</xdr:rowOff>
    </xdr:from>
    <xdr:to>
      <xdr:col>19</xdr:col>
      <xdr:colOff>177800</xdr:colOff>
      <xdr:row>81</xdr:row>
      <xdr:rowOff>83820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391575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95069</xdr:rowOff>
    </xdr:from>
    <xdr:to>
      <xdr:col>10</xdr:col>
      <xdr:colOff>165100</xdr:colOff>
      <xdr:row>81</xdr:row>
      <xdr:rowOff>25219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145869</xdr:rowOff>
    </xdr:from>
    <xdr:to>
      <xdr:col>15</xdr:col>
      <xdr:colOff>50800</xdr:colOff>
      <xdr:row>81</xdr:row>
      <xdr:rowOff>28302</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386186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39551</xdr:rowOff>
    </xdr:from>
    <xdr:to>
      <xdr:col>6</xdr:col>
      <xdr:colOff>38100</xdr:colOff>
      <xdr:row>80</xdr:row>
      <xdr:rowOff>141151</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90351</xdr:rowOff>
    </xdr:from>
    <xdr:to>
      <xdr:col>10</xdr:col>
      <xdr:colOff>114300</xdr:colOff>
      <xdr:row>80</xdr:row>
      <xdr:rowOff>145869</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38063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95629</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41746</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157678</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118363</xdr:rowOff>
    </xdr:from>
    <xdr:to>
      <xdr:col>50</xdr:col>
      <xdr:colOff>165100</xdr:colOff>
      <xdr:row>85</xdr:row>
      <xdr:rowOff>48513</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52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122555</xdr:rowOff>
    </xdr:from>
    <xdr:to>
      <xdr:col>46</xdr:col>
      <xdr:colOff>38100</xdr:colOff>
      <xdr:row>85</xdr:row>
      <xdr:rowOff>52705</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52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124079</xdr:rowOff>
    </xdr:from>
    <xdr:to>
      <xdr:col>41</xdr:col>
      <xdr:colOff>101600</xdr:colOff>
      <xdr:row>85</xdr:row>
      <xdr:rowOff>54229</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52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116839</xdr:rowOff>
    </xdr:from>
    <xdr:to>
      <xdr:col>36</xdr:col>
      <xdr:colOff>165100</xdr:colOff>
      <xdr:row>85</xdr:row>
      <xdr:rowOff>46989</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89408</xdr:rowOff>
    </xdr:from>
    <xdr:to>
      <xdr:col>55</xdr:col>
      <xdr:colOff>50800</xdr:colOff>
      <xdr:row>86</xdr:row>
      <xdr:rowOff>19558</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6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67835</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6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89027</xdr:rowOff>
    </xdr:from>
    <xdr:to>
      <xdr:col>50</xdr:col>
      <xdr:colOff>165100</xdr:colOff>
      <xdr:row>86</xdr:row>
      <xdr:rowOff>19177</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6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139827</xdr:rowOff>
    </xdr:from>
    <xdr:to>
      <xdr:col>55</xdr:col>
      <xdr:colOff>0</xdr:colOff>
      <xdr:row>85</xdr:row>
      <xdr:rowOff>140208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9639300" y="1471307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87122</xdr:rowOff>
    </xdr:from>
    <xdr:to>
      <xdr:col>46</xdr:col>
      <xdr:colOff>38100</xdr:colOff>
      <xdr:row>86</xdr:row>
      <xdr:rowOff>17272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137922</xdr:rowOff>
    </xdr:from>
    <xdr:to>
      <xdr:col>50</xdr:col>
      <xdr:colOff>114300</xdr:colOff>
      <xdr:row>85</xdr:row>
      <xdr:rowOff>139827</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8750300" y="1471117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85979</xdr:rowOff>
    </xdr:from>
    <xdr:to>
      <xdr:col>41</xdr:col>
      <xdr:colOff>101600</xdr:colOff>
      <xdr:row>86</xdr:row>
      <xdr:rowOff>16129</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65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136779</xdr:rowOff>
    </xdr:from>
    <xdr:to>
      <xdr:col>45</xdr:col>
      <xdr:colOff>177800</xdr:colOff>
      <xdr:row>85</xdr:row>
      <xdr:rowOff>137922</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7861300" y="1471002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84837</xdr:rowOff>
    </xdr:from>
    <xdr:to>
      <xdr:col>36</xdr:col>
      <xdr:colOff>165100</xdr:colOff>
      <xdr:row>86</xdr:row>
      <xdr:rowOff>14987</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6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135637</xdr:rowOff>
    </xdr:from>
    <xdr:to>
      <xdr:col>41</xdr:col>
      <xdr:colOff>50800</xdr:colOff>
      <xdr:row>85</xdr:row>
      <xdr:rowOff>136779</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6972300" y="1470888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65040</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2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69232</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29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70756</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30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63516</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10304</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75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8399</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75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7256</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75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6114</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75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00000000-0008-0000-01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flipV="1">
          <a:off x="4634865"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00000000-0008-0000-0100-000096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8" name="【港湾・漁港】&#10;有形固定資産減価償却率最大値テキスト">
          <a:extLst>
            <a:ext uri="{FF2B5EF4-FFF2-40B4-BE49-F238E27FC236}">
              <a16:creationId xmlns:a16="http://schemas.microsoft.com/office/drawing/2014/main" id="{00000000-0008-0000-0100-000098010000}"/>
            </a:ext>
          </a:extLst>
        </xdr:cNvPr>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65422</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00000000-0008-0000-0100-00009A010000}"/>
            </a:ext>
          </a:extLst>
        </xdr:cNvPr>
        <xdr:cNvSpPr txBox="1"/>
      </xdr:nvSpPr>
      <xdr:spPr>
        <a:xfrm>
          <a:off x="46736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44450</xdr:rowOff>
    </xdr:from>
    <xdr:to>
      <xdr:col>20</xdr:col>
      <xdr:colOff>38100</xdr:colOff>
      <xdr:row>105</xdr:row>
      <xdr:rowOff>146050</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3746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42545</xdr:rowOff>
    </xdr:from>
    <xdr:to>
      <xdr:col>15</xdr:col>
      <xdr:colOff>101600</xdr:colOff>
      <xdr:row>104</xdr:row>
      <xdr:rowOff>144145</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2857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10161</xdr:rowOff>
    </xdr:from>
    <xdr:to>
      <xdr:col>10</xdr:col>
      <xdr:colOff>165100</xdr:colOff>
      <xdr:row>104</xdr:row>
      <xdr:rowOff>111761</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968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164464</xdr:rowOff>
    </xdr:from>
    <xdr:to>
      <xdr:col>6</xdr:col>
      <xdr:colOff>38100</xdr:colOff>
      <xdr:row>104</xdr:row>
      <xdr:rowOff>94614</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079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65405</xdr:rowOff>
    </xdr:from>
    <xdr:to>
      <xdr:col>24</xdr:col>
      <xdr:colOff>114300</xdr:colOff>
      <xdr:row>106</xdr:row>
      <xdr:rowOff>167005</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4584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43832</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00000000-0008-0000-0100-0000A6010000}"/>
            </a:ext>
          </a:extLst>
        </xdr:cNvPr>
        <xdr:cNvSpPr txBox="1"/>
      </xdr:nvSpPr>
      <xdr:spPr>
        <a:xfrm>
          <a:off x="4673600"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17780</xdr:rowOff>
    </xdr:from>
    <xdr:to>
      <xdr:col>20</xdr:col>
      <xdr:colOff>38100</xdr:colOff>
      <xdr:row>106</xdr:row>
      <xdr:rowOff>119380</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3746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68580</xdr:rowOff>
    </xdr:from>
    <xdr:to>
      <xdr:col>24</xdr:col>
      <xdr:colOff>63500</xdr:colOff>
      <xdr:row>106</xdr:row>
      <xdr:rowOff>116205</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3797300" y="182422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139700</xdr:rowOff>
    </xdr:from>
    <xdr:to>
      <xdr:col>15</xdr:col>
      <xdr:colOff>101600</xdr:colOff>
      <xdr:row>106</xdr:row>
      <xdr:rowOff>69850</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2857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19050</xdr:rowOff>
    </xdr:from>
    <xdr:to>
      <xdr:col>19</xdr:col>
      <xdr:colOff>177800</xdr:colOff>
      <xdr:row>106</xdr:row>
      <xdr:rowOff>68580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2908300" y="181927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92075</xdr:rowOff>
    </xdr:from>
    <xdr:to>
      <xdr:col>10</xdr:col>
      <xdr:colOff>165100</xdr:colOff>
      <xdr:row>106</xdr:row>
      <xdr:rowOff>22225</xdr:rowOff>
    </xdr:to>
    <xdr:sp macro="" textlink="">
      <xdr:nvSpPr>
        <xdr:cNvPr id="427" name="楕円 426">
          <a:extLst>
            <a:ext uri="{FF2B5EF4-FFF2-40B4-BE49-F238E27FC236}">
              <a16:creationId xmlns:a16="http://schemas.microsoft.com/office/drawing/2014/main" id="{00000000-0008-0000-0100-0000AB010000}"/>
            </a:ext>
          </a:extLst>
        </xdr:cNvPr>
        <xdr:cNvSpPr/>
      </xdr:nvSpPr>
      <xdr:spPr>
        <a:xfrm>
          <a:off x="1968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142875</xdr:rowOff>
    </xdr:from>
    <xdr:to>
      <xdr:col>15</xdr:col>
      <xdr:colOff>50800</xdr:colOff>
      <xdr:row>106</xdr:row>
      <xdr:rowOff>19050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2019300" y="18145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42545</xdr:rowOff>
    </xdr:from>
    <xdr:to>
      <xdr:col>6</xdr:col>
      <xdr:colOff>38100</xdr:colOff>
      <xdr:row>105</xdr:row>
      <xdr:rowOff>144145</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079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93345</xdr:rowOff>
    </xdr:from>
    <xdr:to>
      <xdr:col>10</xdr:col>
      <xdr:colOff>114300</xdr:colOff>
      <xdr:row>105</xdr:row>
      <xdr:rowOff>142875</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130300" y="180955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162577</xdr:rowOff>
    </xdr:from>
    <xdr:ext cx="405111" cy="259045"/>
    <xdr:sp macro="" textlink="">
      <xdr:nvSpPr>
        <xdr:cNvPr id="431" name="n_1aveValue【港湾・漁港】&#10;有形固定資産減価償却率">
          <a:extLst>
            <a:ext uri="{FF2B5EF4-FFF2-40B4-BE49-F238E27FC236}">
              <a16:creationId xmlns:a16="http://schemas.microsoft.com/office/drawing/2014/main" id="{00000000-0008-0000-0100-0000AF010000}"/>
            </a:ext>
          </a:extLst>
        </xdr:cNvPr>
        <xdr:cNvSpPr txBox="1"/>
      </xdr:nvSpPr>
      <xdr:spPr>
        <a:xfrm>
          <a:off x="35820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160672</xdr:rowOff>
    </xdr:from>
    <xdr:ext cx="405111" cy="259045"/>
    <xdr:sp macro="" textlink="">
      <xdr:nvSpPr>
        <xdr:cNvPr id="432" name="n_2aveValue【港湾・漁港】&#10;有形固定資産減価償却率">
          <a:extLst>
            <a:ext uri="{FF2B5EF4-FFF2-40B4-BE49-F238E27FC236}">
              <a16:creationId xmlns:a16="http://schemas.microsoft.com/office/drawing/2014/main" id="{00000000-0008-0000-0100-0000B0010000}"/>
            </a:ext>
          </a:extLst>
        </xdr:cNvPr>
        <xdr:cNvSpPr txBox="1"/>
      </xdr:nvSpPr>
      <xdr:spPr>
        <a:xfrm>
          <a:off x="2705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128288</xdr:rowOff>
    </xdr:from>
    <xdr:ext cx="405111" cy="259045"/>
    <xdr:sp macro="" textlink="">
      <xdr:nvSpPr>
        <xdr:cNvPr id="433" name="n_3aveValue【港湾・漁港】&#10;有形固定資産減価償却率">
          <a:extLst>
            <a:ext uri="{FF2B5EF4-FFF2-40B4-BE49-F238E27FC236}">
              <a16:creationId xmlns:a16="http://schemas.microsoft.com/office/drawing/2014/main" id="{00000000-0008-0000-0100-0000B1010000}"/>
            </a:ext>
          </a:extLst>
        </xdr:cNvPr>
        <xdr:cNvSpPr txBox="1"/>
      </xdr:nvSpPr>
      <xdr:spPr>
        <a:xfrm>
          <a:off x="1816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111141</xdr:rowOff>
    </xdr:from>
    <xdr:ext cx="405111" cy="259045"/>
    <xdr:sp macro="" textlink="">
      <xdr:nvSpPr>
        <xdr:cNvPr id="434" name="n_4aveValue【港湾・漁港】&#10;有形固定資産減価償却率">
          <a:extLst>
            <a:ext uri="{FF2B5EF4-FFF2-40B4-BE49-F238E27FC236}">
              <a16:creationId xmlns:a16="http://schemas.microsoft.com/office/drawing/2014/main" id="{00000000-0008-0000-0100-0000B2010000}"/>
            </a:ext>
          </a:extLst>
        </xdr:cNvPr>
        <xdr:cNvSpPr txBox="1"/>
      </xdr:nvSpPr>
      <xdr:spPr>
        <a:xfrm>
          <a:off x="927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110507</xdr:rowOff>
    </xdr:from>
    <xdr:ext cx="405111" cy="259045"/>
    <xdr:sp macro="" textlink="">
      <xdr:nvSpPr>
        <xdr:cNvPr id="435" name="n_1mainValue【港湾・漁港】&#10;有形固定資産減価償却率">
          <a:extLst>
            <a:ext uri="{FF2B5EF4-FFF2-40B4-BE49-F238E27FC236}">
              <a16:creationId xmlns:a16="http://schemas.microsoft.com/office/drawing/2014/main" id="{00000000-0008-0000-0100-0000B3010000}"/>
            </a:ext>
          </a:extLst>
        </xdr:cNvPr>
        <xdr:cNvSpPr txBox="1"/>
      </xdr:nvSpPr>
      <xdr:spPr>
        <a:xfrm>
          <a:off x="35820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60977</xdr:rowOff>
    </xdr:from>
    <xdr:ext cx="405111" cy="259045"/>
    <xdr:sp macro="" textlink="">
      <xdr:nvSpPr>
        <xdr:cNvPr id="436" name="n_2mainValue【港湾・漁港】&#10;有形固定資産減価償却率">
          <a:extLst>
            <a:ext uri="{FF2B5EF4-FFF2-40B4-BE49-F238E27FC236}">
              <a16:creationId xmlns:a16="http://schemas.microsoft.com/office/drawing/2014/main" id="{00000000-0008-0000-0100-0000B4010000}"/>
            </a:ext>
          </a:extLst>
        </xdr:cNvPr>
        <xdr:cNvSpPr txBox="1"/>
      </xdr:nvSpPr>
      <xdr:spPr>
        <a:xfrm>
          <a:off x="2705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13352</xdr:rowOff>
    </xdr:from>
    <xdr:ext cx="405111" cy="259045"/>
    <xdr:sp macro="" textlink="">
      <xdr:nvSpPr>
        <xdr:cNvPr id="437" name="n_3mainValue【港湾・漁港】&#10;有形固定資産減価償却率">
          <a:extLst>
            <a:ext uri="{FF2B5EF4-FFF2-40B4-BE49-F238E27FC236}">
              <a16:creationId xmlns:a16="http://schemas.microsoft.com/office/drawing/2014/main" id="{00000000-0008-0000-0100-0000B5010000}"/>
            </a:ext>
          </a:extLst>
        </xdr:cNvPr>
        <xdr:cNvSpPr txBox="1"/>
      </xdr:nvSpPr>
      <xdr:spPr>
        <a:xfrm>
          <a:off x="18167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135272</xdr:rowOff>
    </xdr:from>
    <xdr:ext cx="405111" cy="259045"/>
    <xdr:sp macro="" textlink="">
      <xdr:nvSpPr>
        <xdr:cNvPr id="438" name="n_4mainValue【港湾・漁港】&#10;有形固定資産減価償却率">
          <a:extLst>
            <a:ext uri="{FF2B5EF4-FFF2-40B4-BE49-F238E27FC236}">
              <a16:creationId xmlns:a16="http://schemas.microsoft.com/office/drawing/2014/main" id="{00000000-0008-0000-0100-0000B6010000}"/>
            </a:ext>
          </a:extLst>
        </xdr:cNvPr>
        <xdr:cNvSpPr txBox="1"/>
      </xdr:nvSpPr>
      <xdr:spPr>
        <a:xfrm>
          <a:off x="927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00000000-0008-0000-01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10476865" y="17048474"/>
          <a:ext cx="0" cy="162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3" name="【港湾・漁港】&#10;一人当たり有形固定資産（償却資産）額最小値テキスト">
          <a:extLst>
            <a:ext uri="{FF2B5EF4-FFF2-40B4-BE49-F238E27FC236}">
              <a16:creationId xmlns:a16="http://schemas.microsoft.com/office/drawing/2014/main" id="{00000000-0008-0000-0100-0000CF010000}"/>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00000000-0008-0000-0100-0000D1010000}"/>
            </a:ext>
          </a:extLst>
        </xdr:cNvPr>
        <xdr:cNvSpPr txBox="1"/>
      </xdr:nvSpPr>
      <xdr:spPr>
        <a:xfrm>
          <a:off x="10515600" y="16823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0388600" y="1704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43048</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00000000-0008-0000-0100-0000D3010000}"/>
            </a:ext>
          </a:extLst>
        </xdr:cNvPr>
        <xdr:cNvSpPr txBox="1"/>
      </xdr:nvSpPr>
      <xdr:spPr>
        <a:xfrm>
          <a:off x="10515600" y="18216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10426700" y="183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25560</xdr:rowOff>
    </xdr:from>
    <xdr:to>
      <xdr:col>50</xdr:col>
      <xdr:colOff>165100</xdr:colOff>
      <xdr:row>106</xdr:row>
      <xdr:rowOff>127160</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9588500" y="1819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145847</xdr:rowOff>
    </xdr:from>
    <xdr:to>
      <xdr:col>46</xdr:col>
      <xdr:colOff>38100</xdr:colOff>
      <xdr:row>106</xdr:row>
      <xdr:rowOff>75997</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8699500" y="1814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151981</xdr:rowOff>
    </xdr:from>
    <xdr:to>
      <xdr:col>41</xdr:col>
      <xdr:colOff>101600</xdr:colOff>
      <xdr:row>106</xdr:row>
      <xdr:rowOff>82131</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7810500" y="1815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116875</xdr:rowOff>
    </xdr:from>
    <xdr:to>
      <xdr:col>36</xdr:col>
      <xdr:colOff>165100</xdr:colOff>
      <xdr:row>106</xdr:row>
      <xdr:rowOff>47025</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6921500" y="181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48647</xdr:rowOff>
    </xdr:from>
    <xdr:to>
      <xdr:col>55</xdr:col>
      <xdr:colOff>50800</xdr:colOff>
      <xdr:row>108</xdr:row>
      <xdr:rowOff>150247</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10426700" y="1856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135024</xdr:rowOff>
    </xdr:from>
    <xdr:ext cx="534377" cy="259045"/>
    <xdr:sp macro="" textlink="">
      <xdr:nvSpPr>
        <xdr:cNvPr id="479" name="【港湾・漁港】&#10;一人当たり有形固定資産（償却資産）額該当値テキスト">
          <a:extLst>
            <a:ext uri="{FF2B5EF4-FFF2-40B4-BE49-F238E27FC236}">
              <a16:creationId xmlns:a16="http://schemas.microsoft.com/office/drawing/2014/main" id="{00000000-0008-0000-0100-0000DF010000}"/>
            </a:ext>
          </a:extLst>
        </xdr:cNvPr>
        <xdr:cNvSpPr txBox="1"/>
      </xdr:nvSpPr>
      <xdr:spPr>
        <a:xfrm>
          <a:off x="10515600" y="184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48507</xdr:rowOff>
    </xdr:from>
    <xdr:to>
      <xdr:col>50</xdr:col>
      <xdr:colOff>165100</xdr:colOff>
      <xdr:row>108</xdr:row>
      <xdr:rowOff>150107</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9588500" y="185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99307</xdr:rowOff>
    </xdr:from>
    <xdr:to>
      <xdr:col>55</xdr:col>
      <xdr:colOff>0</xdr:colOff>
      <xdr:row>108</xdr:row>
      <xdr:rowOff>99447</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9639300" y="18615907"/>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47840</xdr:rowOff>
    </xdr:from>
    <xdr:to>
      <xdr:col>46</xdr:col>
      <xdr:colOff>38100</xdr:colOff>
      <xdr:row>108</xdr:row>
      <xdr:rowOff>149440</xdr:rowOff>
    </xdr:to>
    <xdr:sp macro="" textlink="">
      <xdr:nvSpPr>
        <xdr:cNvPr id="482" name="楕円 481">
          <a:extLst>
            <a:ext uri="{FF2B5EF4-FFF2-40B4-BE49-F238E27FC236}">
              <a16:creationId xmlns:a16="http://schemas.microsoft.com/office/drawing/2014/main" id="{00000000-0008-0000-0100-0000E2010000}"/>
            </a:ext>
          </a:extLst>
        </xdr:cNvPr>
        <xdr:cNvSpPr/>
      </xdr:nvSpPr>
      <xdr:spPr>
        <a:xfrm>
          <a:off x="8699500" y="185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98640</xdr:rowOff>
    </xdr:from>
    <xdr:to>
      <xdr:col>50</xdr:col>
      <xdr:colOff>114300</xdr:colOff>
      <xdr:row>108</xdr:row>
      <xdr:rowOff>99307</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8750300" y="18615240"/>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47411</xdr:rowOff>
    </xdr:from>
    <xdr:to>
      <xdr:col>41</xdr:col>
      <xdr:colOff>101600</xdr:colOff>
      <xdr:row>108</xdr:row>
      <xdr:rowOff>149011</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7810500" y="1856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98211</xdr:rowOff>
    </xdr:from>
    <xdr:to>
      <xdr:col>45</xdr:col>
      <xdr:colOff>177800</xdr:colOff>
      <xdr:row>108</xdr:row>
      <xdr:rowOff>98640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7861300" y="18614811"/>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47042</xdr:rowOff>
    </xdr:from>
    <xdr:to>
      <xdr:col>36</xdr:col>
      <xdr:colOff>165100</xdr:colOff>
      <xdr:row>108</xdr:row>
      <xdr:rowOff>148642</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6921500" y="185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97842</xdr:rowOff>
    </xdr:from>
    <xdr:to>
      <xdr:col>41</xdr:col>
      <xdr:colOff>50800</xdr:colOff>
      <xdr:row>108</xdr:row>
      <xdr:rowOff>98211</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6972300" y="18614442"/>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143687</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9327095" y="1797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92524</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8450795" y="1792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98658</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7561795" y="1792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63552</xdr:rowOff>
    </xdr:from>
    <xdr:ext cx="599010" cy="259045"/>
    <xdr:sp macro="" textlink="">
      <xdr:nvSpPr>
        <xdr:cNvPr id="491" name="n_4ave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6672795" y="178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141234</xdr:rowOff>
    </xdr:from>
    <xdr:ext cx="534377" cy="259045"/>
    <xdr:sp macro="" textlink="">
      <xdr:nvSpPr>
        <xdr:cNvPr id="492" name="n_1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9359411" y="1865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140567</xdr:rowOff>
    </xdr:from>
    <xdr:ext cx="534377" cy="259045"/>
    <xdr:sp macro="" textlink="">
      <xdr:nvSpPr>
        <xdr:cNvPr id="493" name="n_2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8483111" y="186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140138</xdr:rowOff>
    </xdr:from>
    <xdr:ext cx="534377" cy="259045"/>
    <xdr:sp macro="" textlink="">
      <xdr:nvSpPr>
        <xdr:cNvPr id="494" name="n_3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7594111" y="1865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139769</xdr:rowOff>
    </xdr:from>
    <xdr:ext cx="534377" cy="259045"/>
    <xdr:sp macro="" textlink="">
      <xdr:nvSpPr>
        <xdr:cNvPr id="495" name="n_4mainValue【港湾・漁港】&#10;一人当たり有形固定資産（償却資産）額">
          <a:extLst>
            <a:ext uri="{FF2B5EF4-FFF2-40B4-BE49-F238E27FC236}">
              <a16:creationId xmlns:a16="http://schemas.microsoft.com/office/drawing/2014/main" id="{00000000-0008-0000-0100-0000EF010000}"/>
            </a:ext>
          </a:extLst>
        </xdr:cNvPr>
        <xdr:cNvSpPr txBox="1"/>
      </xdr:nvSpPr>
      <xdr:spPr>
        <a:xfrm>
          <a:off x="6705111" y="1865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00000000-0008-0000-01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00000000-0008-0000-0100-00000902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23" name="【認定こども園・幼稚園・保育所】&#10;有形固定資産減価償却率最大値テキスト">
          <a:extLst>
            <a:ext uri="{FF2B5EF4-FFF2-40B4-BE49-F238E27FC236}">
              <a16:creationId xmlns:a16="http://schemas.microsoft.com/office/drawing/2014/main" id="{00000000-0008-0000-0100-00000B02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00000000-0008-0000-0100-00000D02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46355</xdr:rowOff>
    </xdr:from>
    <xdr:to>
      <xdr:col>85</xdr:col>
      <xdr:colOff>177800</xdr:colOff>
      <xdr:row>35</xdr:row>
      <xdr:rowOff>147955</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62687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69232</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00000000-0008-0000-0100-000019020000}"/>
            </a:ext>
          </a:extLst>
        </xdr:cNvPr>
        <xdr:cNvSpPr txBox="1"/>
      </xdr:nvSpPr>
      <xdr:spPr>
        <a:xfrm>
          <a:off x="16357600"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160655</xdr:rowOff>
    </xdr:from>
    <xdr:to>
      <xdr:col>81</xdr:col>
      <xdr:colOff>101600</xdr:colOff>
      <xdr:row>35</xdr:row>
      <xdr:rowOff>90805</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5430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40005</xdr:rowOff>
    </xdr:from>
    <xdr:to>
      <xdr:col>85</xdr:col>
      <xdr:colOff>127000</xdr:colOff>
      <xdr:row>35</xdr:row>
      <xdr:rowOff>97155</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5481300" y="60407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103505</xdr:rowOff>
    </xdr:from>
    <xdr:to>
      <xdr:col>76</xdr:col>
      <xdr:colOff>165100</xdr:colOff>
      <xdr:row>35</xdr:row>
      <xdr:rowOff>33655</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4541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154305</xdr:rowOff>
    </xdr:from>
    <xdr:to>
      <xdr:col>81</xdr:col>
      <xdr:colOff>50800</xdr:colOff>
      <xdr:row>35</xdr:row>
      <xdr:rowOff>40005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4592300" y="59836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48260</xdr:rowOff>
    </xdr:from>
    <xdr:to>
      <xdr:col>72</xdr:col>
      <xdr:colOff>38100</xdr:colOff>
      <xdr:row>34</xdr:row>
      <xdr:rowOff>149860</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3652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99060</xdr:rowOff>
    </xdr:from>
    <xdr:to>
      <xdr:col>76</xdr:col>
      <xdr:colOff>114300</xdr:colOff>
      <xdr:row>34</xdr:row>
      <xdr:rowOff>154305</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3703300" y="59283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2540</xdr:rowOff>
    </xdr:from>
    <xdr:to>
      <xdr:col>67</xdr:col>
      <xdr:colOff>101600</xdr:colOff>
      <xdr:row>34</xdr:row>
      <xdr:rowOff>104140</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2763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53340</xdr:rowOff>
    </xdr:from>
    <xdr:to>
      <xdr:col>71</xdr:col>
      <xdr:colOff>177800</xdr:colOff>
      <xdr:row>34</xdr:row>
      <xdr:rowOff>99060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814300" y="5882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57167</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47642</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47642</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107332</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526604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50182</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4389744"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166387</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3500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120667</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00000000-0008-0000-0100-000029020000}"/>
            </a:ext>
          </a:extLst>
        </xdr:cNvPr>
        <xdr:cNvSpPr txBox="1"/>
      </xdr:nvSpPr>
      <xdr:spPr>
        <a:xfrm>
          <a:off x="126117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00000000-0008-0000-0100-00004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00000000-0008-0000-0100-00004202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00000000-0008-0000-0100-00004402000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00000000-0008-0000-0100-000046020000}"/>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143510</xdr:rowOff>
    </xdr:from>
    <xdr:to>
      <xdr:col>112</xdr:col>
      <xdr:colOff>38100</xdr:colOff>
      <xdr:row>39</xdr:row>
      <xdr:rowOff>73660</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21272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128270</xdr:rowOff>
    </xdr:from>
    <xdr:to>
      <xdr:col>107</xdr:col>
      <xdr:colOff>101600</xdr:colOff>
      <xdr:row>39</xdr:row>
      <xdr:rowOff>58420</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038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135890</xdr:rowOff>
    </xdr:from>
    <xdr:to>
      <xdr:col>98</xdr:col>
      <xdr:colOff>38100</xdr:colOff>
      <xdr:row>39</xdr:row>
      <xdr:rowOff>66040</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8605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2110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90187</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00000000-0008-0000-0100-000052020000}"/>
            </a:ext>
          </a:extLst>
        </xdr:cNvPr>
        <xdr:cNvSpPr txBox="1"/>
      </xdr:nvSpPr>
      <xdr:spPr>
        <a:xfrm>
          <a:off x="22199600"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67310</xdr:rowOff>
    </xdr:from>
    <xdr:to>
      <xdr:col>112</xdr:col>
      <xdr:colOff>38100</xdr:colOff>
      <xdr:row>39</xdr:row>
      <xdr:rowOff>168910</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127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118110</xdr:rowOff>
    </xdr:from>
    <xdr:to>
      <xdr:col>116</xdr:col>
      <xdr:colOff>63500</xdr:colOff>
      <xdr:row>39</xdr:row>
      <xdr:rowOff>118110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1323300" y="6804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86360</xdr:rowOff>
    </xdr:from>
    <xdr:to>
      <xdr:col>107</xdr:col>
      <xdr:colOff>101600</xdr:colOff>
      <xdr:row>40</xdr:row>
      <xdr:rowOff>16510</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20383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118110</xdr:rowOff>
    </xdr:from>
    <xdr:to>
      <xdr:col>111</xdr:col>
      <xdr:colOff>177800</xdr:colOff>
      <xdr:row>39</xdr:row>
      <xdr:rowOff>137160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20434300" y="68046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55880</xdr:rowOff>
    </xdr:from>
    <xdr:to>
      <xdr:col>102</xdr:col>
      <xdr:colOff>165100</xdr:colOff>
      <xdr:row>39</xdr:row>
      <xdr:rowOff>157480</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9494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106680</xdr:rowOff>
    </xdr:from>
    <xdr:to>
      <xdr:col>107</xdr:col>
      <xdr:colOff>50800</xdr:colOff>
      <xdr:row>39</xdr:row>
      <xdr:rowOff>137160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9545300" y="67932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55880</xdr:rowOff>
    </xdr:from>
    <xdr:to>
      <xdr:col>98</xdr:col>
      <xdr:colOff>38100</xdr:colOff>
      <xdr:row>39</xdr:row>
      <xdr:rowOff>157480</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8605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106680</xdr:rowOff>
    </xdr:from>
    <xdr:to>
      <xdr:col>102</xdr:col>
      <xdr:colOff>114300</xdr:colOff>
      <xdr:row>39</xdr:row>
      <xdr:rowOff>106680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656300" y="679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90187</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210757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74947</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20199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82567</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184214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160037</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210757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7637</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201994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148607</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00000000-0008-0000-0100-000061020000}"/>
            </a:ext>
          </a:extLst>
        </xdr:cNvPr>
        <xdr:cNvSpPr txBox="1"/>
      </xdr:nvSpPr>
      <xdr:spPr>
        <a:xfrm>
          <a:off x="19310427"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148607</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00000000-0008-0000-0100-000062020000}"/>
            </a:ext>
          </a:extLst>
        </xdr:cNvPr>
        <xdr:cNvSpPr txBox="1"/>
      </xdr:nvSpPr>
      <xdr:spPr>
        <a:xfrm>
          <a:off x="18421427"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00000000-0008-0000-01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36" name="【学校施設】&#10;有形固定資産減価償却率最小値テキスト">
          <a:extLst>
            <a:ext uri="{FF2B5EF4-FFF2-40B4-BE49-F238E27FC236}">
              <a16:creationId xmlns:a16="http://schemas.microsoft.com/office/drawing/2014/main" id="{00000000-0008-0000-0100-00007C02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638" name="【学校施設】&#10;有形固定資産減価償却率最大値テキスト">
          <a:extLst>
            <a:ext uri="{FF2B5EF4-FFF2-40B4-BE49-F238E27FC236}">
              <a16:creationId xmlns:a16="http://schemas.microsoft.com/office/drawing/2014/main" id="{00000000-0008-0000-0100-00007E020000}"/>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00000000-0008-0000-0100-000080020000}"/>
            </a:ext>
          </a:extLst>
        </xdr:cNvPr>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71120</xdr:rowOff>
    </xdr:from>
    <xdr:to>
      <xdr:col>67</xdr:col>
      <xdr:colOff>101600</xdr:colOff>
      <xdr:row>60</xdr:row>
      <xdr:rowOff>1270</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2763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126365</xdr:rowOff>
    </xdr:from>
    <xdr:to>
      <xdr:col>85</xdr:col>
      <xdr:colOff>177800</xdr:colOff>
      <xdr:row>57</xdr:row>
      <xdr:rowOff>56515</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62687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79392</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00000000-0008-0000-0100-00008C020000}"/>
            </a:ext>
          </a:extLst>
        </xdr:cNvPr>
        <xdr:cNvSpPr txBox="1"/>
      </xdr:nvSpPr>
      <xdr:spPr>
        <a:xfrm>
          <a:off x="16357600" y="9680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113030</xdr:rowOff>
    </xdr:from>
    <xdr:to>
      <xdr:col>81</xdr:col>
      <xdr:colOff>101600</xdr:colOff>
      <xdr:row>57</xdr:row>
      <xdr:rowOff>43180</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5430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163830</xdr:rowOff>
    </xdr:from>
    <xdr:to>
      <xdr:col>85</xdr:col>
      <xdr:colOff>127000</xdr:colOff>
      <xdr:row>57</xdr:row>
      <xdr:rowOff>5715</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5481300" y="97650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120650</xdr:rowOff>
    </xdr:from>
    <xdr:to>
      <xdr:col>76</xdr:col>
      <xdr:colOff>165100</xdr:colOff>
      <xdr:row>57</xdr:row>
      <xdr:rowOff>50800</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4541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163830</xdr:rowOff>
    </xdr:from>
    <xdr:to>
      <xdr:col>81</xdr:col>
      <xdr:colOff>50800</xdr:colOff>
      <xdr:row>57</xdr:row>
      <xdr:rowOff>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flipV="1">
          <a:off x="14592300" y="9765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149225</xdr:rowOff>
    </xdr:from>
    <xdr:to>
      <xdr:col>72</xdr:col>
      <xdr:colOff>38100</xdr:colOff>
      <xdr:row>57</xdr:row>
      <xdr:rowOff>79375</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3652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0</xdr:rowOff>
    </xdr:from>
    <xdr:to>
      <xdr:col>76</xdr:col>
      <xdr:colOff>114300</xdr:colOff>
      <xdr:row>57</xdr:row>
      <xdr:rowOff>28575</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13703300" y="9772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156845</xdr:rowOff>
    </xdr:from>
    <xdr:to>
      <xdr:col>67</xdr:col>
      <xdr:colOff>101600</xdr:colOff>
      <xdr:row>57</xdr:row>
      <xdr:rowOff>86995</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2763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28575</xdr:rowOff>
    </xdr:from>
    <xdr:to>
      <xdr:col>71</xdr:col>
      <xdr:colOff>177800</xdr:colOff>
      <xdr:row>57</xdr:row>
      <xdr:rowOff>36195</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flipV="1">
          <a:off x="12814300" y="98012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661" name="n_1aveValue【学校施設】&#10;有形固定資産減価償却率">
          <a:extLst>
            <a:ext uri="{FF2B5EF4-FFF2-40B4-BE49-F238E27FC236}">
              <a16:creationId xmlns:a16="http://schemas.microsoft.com/office/drawing/2014/main" id="{00000000-0008-0000-0100-000095020000}"/>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13352</xdr:rowOff>
    </xdr:from>
    <xdr:ext cx="405111" cy="259045"/>
    <xdr:sp macro="" textlink="">
      <xdr:nvSpPr>
        <xdr:cNvPr id="662" name="n_2aveValue【学校施設】&#10;有形固定資産減価償却率">
          <a:extLst>
            <a:ext uri="{FF2B5EF4-FFF2-40B4-BE49-F238E27FC236}">
              <a16:creationId xmlns:a16="http://schemas.microsoft.com/office/drawing/2014/main" id="{00000000-0008-0000-0100-000096020000}"/>
            </a:ext>
          </a:extLst>
        </xdr:cNvPr>
        <xdr:cNvSpPr txBox="1"/>
      </xdr:nvSpPr>
      <xdr:spPr>
        <a:xfrm>
          <a:off x="14389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学校施設】&#10;有形固定資産減価償却率">
          <a:extLst>
            <a:ext uri="{FF2B5EF4-FFF2-40B4-BE49-F238E27FC236}">
              <a16:creationId xmlns:a16="http://schemas.microsoft.com/office/drawing/2014/main" id="{00000000-0008-0000-0100-000097020000}"/>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163847</xdr:rowOff>
    </xdr:from>
    <xdr:ext cx="405111" cy="259045"/>
    <xdr:sp macro="" textlink="">
      <xdr:nvSpPr>
        <xdr:cNvPr id="664" name="n_4aveValue【学校施設】&#10;有形固定資産減価償却率">
          <a:extLst>
            <a:ext uri="{FF2B5EF4-FFF2-40B4-BE49-F238E27FC236}">
              <a16:creationId xmlns:a16="http://schemas.microsoft.com/office/drawing/2014/main" id="{00000000-0008-0000-0100-000098020000}"/>
            </a:ext>
          </a:extLst>
        </xdr:cNvPr>
        <xdr:cNvSpPr txBox="1"/>
      </xdr:nvSpPr>
      <xdr:spPr>
        <a:xfrm>
          <a:off x="12611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59707</xdr:rowOff>
    </xdr:from>
    <xdr:ext cx="405111" cy="259045"/>
    <xdr:sp macro="" textlink="">
      <xdr:nvSpPr>
        <xdr:cNvPr id="665" name="n_1mainValue【学校施設】&#10;有形固定資産減価償却率">
          <a:extLst>
            <a:ext uri="{FF2B5EF4-FFF2-40B4-BE49-F238E27FC236}">
              <a16:creationId xmlns:a16="http://schemas.microsoft.com/office/drawing/2014/main" id="{00000000-0008-0000-0100-000099020000}"/>
            </a:ext>
          </a:extLst>
        </xdr:cNvPr>
        <xdr:cNvSpPr txBox="1"/>
      </xdr:nvSpPr>
      <xdr:spPr>
        <a:xfrm>
          <a:off x="152660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67327</xdr:rowOff>
    </xdr:from>
    <xdr:ext cx="405111" cy="259045"/>
    <xdr:sp macro="" textlink="">
      <xdr:nvSpPr>
        <xdr:cNvPr id="666" name="n_2mainValue【学校施設】&#10;有形固定資産減価償却率">
          <a:extLst>
            <a:ext uri="{FF2B5EF4-FFF2-40B4-BE49-F238E27FC236}">
              <a16:creationId xmlns:a16="http://schemas.microsoft.com/office/drawing/2014/main" id="{00000000-0008-0000-0100-00009A020000}"/>
            </a:ext>
          </a:extLst>
        </xdr:cNvPr>
        <xdr:cNvSpPr txBox="1"/>
      </xdr:nvSpPr>
      <xdr:spPr>
        <a:xfrm>
          <a:off x="14389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95902</xdr:rowOff>
    </xdr:from>
    <xdr:ext cx="405111" cy="259045"/>
    <xdr:sp macro="" textlink="">
      <xdr:nvSpPr>
        <xdr:cNvPr id="667" name="n_3mainValue【学校施設】&#10;有形固定資産減価償却率">
          <a:extLst>
            <a:ext uri="{FF2B5EF4-FFF2-40B4-BE49-F238E27FC236}">
              <a16:creationId xmlns:a16="http://schemas.microsoft.com/office/drawing/2014/main" id="{00000000-0008-0000-0100-00009B020000}"/>
            </a:ext>
          </a:extLst>
        </xdr:cNvPr>
        <xdr:cNvSpPr txBox="1"/>
      </xdr:nvSpPr>
      <xdr:spPr>
        <a:xfrm>
          <a:off x="135007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103522</xdr:rowOff>
    </xdr:from>
    <xdr:ext cx="405111" cy="259045"/>
    <xdr:sp macro="" textlink="">
      <xdr:nvSpPr>
        <xdr:cNvPr id="668" name="n_4mainValue【学校施設】&#10;有形固定資産減価償却率">
          <a:extLst>
            <a:ext uri="{FF2B5EF4-FFF2-40B4-BE49-F238E27FC236}">
              <a16:creationId xmlns:a16="http://schemas.microsoft.com/office/drawing/2014/main" id="{00000000-0008-0000-0100-00009C020000}"/>
            </a:ext>
          </a:extLst>
        </xdr:cNvPr>
        <xdr:cNvSpPr txBox="1"/>
      </xdr:nvSpPr>
      <xdr:spPr>
        <a:xfrm>
          <a:off x="12611744"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00000000-0008-0000-01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93" name="【学校施設】&#10;一人当たり面積最小値テキスト">
          <a:extLst>
            <a:ext uri="{FF2B5EF4-FFF2-40B4-BE49-F238E27FC236}">
              <a16:creationId xmlns:a16="http://schemas.microsoft.com/office/drawing/2014/main" id="{00000000-0008-0000-0100-0000B5020000}"/>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95" name="【学校施設】&#10;一人当たり面積最大値テキスト">
          <a:extLst>
            <a:ext uri="{FF2B5EF4-FFF2-40B4-BE49-F238E27FC236}">
              <a16:creationId xmlns:a16="http://schemas.microsoft.com/office/drawing/2014/main" id="{00000000-0008-0000-0100-0000B7020000}"/>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697" name="【学校施設】&#10;一人当たり面積平均値テキスト">
          <a:extLst>
            <a:ext uri="{FF2B5EF4-FFF2-40B4-BE49-F238E27FC236}">
              <a16:creationId xmlns:a16="http://schemas.microsoft.com/office/drawing/2014/main" id="{00000000-0008-0000-0100-0000B9020000}"/>
            </a:ext>
          </a:extLst>
        </xdr:cNvPr>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23876</xdr:rowOff>
    </xdr:from>
    <xdr:to>
      <xdr:col>112</xdr:col>
      <xdr:colOff>38100</xdr:colOff>
      <xdr:row>62</xdr:row>
      <xdr:rowOff>125476</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21272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29401</xdr:rowOff>
    </xdr:from>
    <xdr:to>
      <xdr:col>102</xdr:col>
      <xdr:colOff>165100</xdr:colOff>
      <xdr:row>62</xdr:row>
      <xdr:rowOff>131001</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19494500" y="106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38735</xdr:rowOff>
    </xdr:from>
    <xdr:to>
      <xdr:col>98</xdr:col>
      <xdr:colOff>38100</xdr:colOff>
      <xdr:row>62</xdr:row>
      <xdr:rowOff>140335</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18605500" y="1066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75120</xdr:rowOff>
    </xdr:from>
    <xdr:to>
      <xdr:col>116</xdr:col>
      <xdr:colOff>114300</xdr:colOff>
      <xdr:row>62</xdr:row>
      <xdr:rowOff>5270</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2110700" y="1053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97997</xdr:rowOff>
    </xdr:from>
    <xdr:ext cx="469744" cy="259045"/>
    <xdr:sp macro="" textlink="">
      <xdr:nvSpPr>
        <xdr:cNvPr id="709" name="【学校施設】&#10;一人当たり面積該当値テキスト">
          <a:extLst>
            <a:ext uri="{FF2B5EF4-FFF2-40B4-BE49-F238E27FC236}">
              <a16:creationId xmlns:a16="http://schemas.microsoft.com/office/drawing/2014/main" id="{00000000-0008-0000-0100-0000C5020000}"/>
            </a:ext>
          </a:extLst>
        </xdr:cNvPr>
        <xdr:cNvSpPr txBox="1"/>
      </xdr:nvSpPr>
      <xdr:spPr>
        <a:xfrm>
          <a:off x="22199600" y="103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89789</xdr:rowOff>
    </xdr:from>
    <xdr:to>
      <xdr:col>112</xdr:col>
      <xdr:colOff>38100</xdr:colOff>
      <xdr:row>62</xdr:row>
      <xdr:rowOff>19939</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1272500" y="1054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125920</xdr:rowOff>
    </xdr:from>
    <xdr:to>
      <xdr:col>116</xdr:col>
      <xdr:colOff>63500</xdr:colOff>
      <xdr:row>61</xdr:row>
      <xdr:rowOff>140589</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21323300" y="10584370"/>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102933</xdr:rowOff>
    </xdr:from>
    <xdr:to>
      <xdr:col>107</xdr:col>
      <xdr:colOff>101600</xdr:colOff>
      <xdr:row>62</xdr:row>
      <xdr:rowOff>33083</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20383500" y="105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140589</xdr:rowOff>
    </xdr:from>
    <xdr:to>
      <xdr:col>111</xdr:col>
      <xdr:colOff>177800</xdr:colOff>
      <xdr:row>61</xdr:row>
      <xdr:rowOff>153733</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20434300" y="10599039"/>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141033</xdr:rowOff>
    </xdr:from>
    <xdr:to>
      <xdr:col>102</xdr:col>
      <xdr:colOff>165100</xdr:colOff>
      <xdr:row>62</xdr:row>
      <xdr:rowOff>71183</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9494500" y="1059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153733</xdr:rowOff>
    </xdr:from>
    <xdr:to>
      <xdr:col>107</xdr:col>
      <xdr:colOff>50800</xdr:colOff>
      <xdr:row>62</xdr:row>
      <xdr:rowOff>20383</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9545300" y="10612183"/>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55308</xdr:rowOff>
    </xdr:from>
    <xdr:to>
      <xdr:col>98</xdr:col>
      <xdr:colOff>38100</xdr:colOff>
      <xdr:row>62</xdr:row>
      <xdr:rowOff>156908</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18605500" y="106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20383</xdr:rowOff>
    </xdr:from>
    <xdr:to>
      <xdr:col>102</xdr:col>
      <xdr:colOff>114300</xdr:colOff>
      <xdr:row>62</xdr:row>
      <xdr:rowOff>106108</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18656300" y="1065028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116603</xdr:rowOff>
    </xdr:from>
    <xdr:ext cx="469744" cy="259045"/>
    <xdr:sp macro="" textlink="">
      <xdr:nvSpPr>
        <xdr:cNvPr id="718" name="n_1aveValue【学校施設】&#10;一人当たり面積">
          <a:extLst>
            <a:ext uri="{FF2B5EF4-FFF2-40B4-BE49-F238E27FC236}">
              <a16:creationId xmlns:a16="http://schemas.microsoft.com/office/drawing/2014/main" id="{00000000-0008-0000-0100-0000CE020000}"/>
            </a:ext>
          </a:extLst>
        </xdr:cNvPr>
        <xdr:cNvSpPr txBox="1"/>
      </xdr:nvSpPr>
      <xdr:spPr>
        <a:xfrm>
          <a:off x="210757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19" name="n_2aveValue【学校施設】&#10;一人当たり面積">
          <a:extLst>
            <a:ext uri="{FF2B5EF4-FFF2-40B4-BE49-F238E27FC236}">
              <a16:creationId xmlns:a16="http://schemas.microsoft.com/office/drawing/2014/main" id="{00000000-0008-0000-0100-0000CF020000}"/>
            </a:ext>
          </a:extLst>
        </xdr:cNvPr>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122128</xdr:rowOff>
    </xdr:from>
    <xdr:ext cx="469744" cy="259045"/>
    <xdr:sp macro="" textlink="">
      <xdr:nvSpPr>
        <xdr:cNvPr id="720" name="n_3aveValue【学校施設】&#10;一人当たり面積">
          <a:extLst>
            <a:ext uri="{FF2B5EF4-FFF2-40B4-BE49-F238E27FC236}">
              <a16:creationId xmlns:a16="http://schemas.microsoft.com/office/drawing/2014/main" id="{00000000-0008-0000-0100-0000D0020000}"/>
            </a:ext>
          </a:extLst>
        </xdr:cNvPr>
        <xdr:cNvSpPr txBox="1"/>
      </xdr:nvSpPr>
      <xdr:spPr>
        <a:xfrm>
          <a:off x="19310427" y="1075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156862</xdr:rowOff>
    </xdr:from>
    <xdr:ext cx="469744" cy="259045"/>
    <xdr:sp macro="" textlink="">
      <xdr:nvSpPr>
        <xdr:cNvPr id="721" name="n_4aveValue【学校施設】&#10;一人当たり面積">
          <a:extLst>
            <a:ext uri="{FF2B5EF4-FFF2-40B4-BE49-F238E27FC236}">
              <a16:creationId xmlns:a16="http://schemas.microsoft.com/office/drawing/2014/main" id="{00000000-0008-0000-0100-0000D1020000}"/>
            </a:ext>
          </a:extLst>
        </xdr:cNvPr>
        <xdr:cNvSpPr txBox="1"/>
      </xdr:nvSpPr>
      <xdr:spPr>
        <a:xfrm>
          <a:off x="18421427" y="1044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36466</xdr:rowOff>
    </xdr:from>
    <xdr:ext cx="469744" cy="259045"/>
    <xdr:sp macro="" textlink="">
      <xdr:nvSpPr>
        <xdr:cNvPr id="722" name="n_1mainValue【学校施設】&#10;一人当たり面積">
          <a:extLst>
            <a:ext uri="{FF2B5EF4-FFF2-40B4-BE49-F238E27FC236}">
              <a16:creationId xmlns:a16="http://schemas.microsoft.com/office/drawing/2014/main" id="{00000000-0008-0000-0100-0000D2020000}"/>
            </a:ext>
          </a:extLst>
        </xdr:cNvPr>
        <xdr:cNvSpPr txBox="1"/>
      </xdr:nvSpPr>
      <xdr:spPr>
        <a:xfrm>
          <a:off x="21075727" y="1032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49610</xdr:rowOff>
    </xdr:from>
    <xdr:ext cx="469744" cy="259045"/>
    <xdr:sp macro="" textlink="">
      <xdr:nvSpPr>
        <xdr:cNvPr id="723" name="n_2mainValue【学校施設】&#10;一人当たり面積">
          <a:extLst>
            <a:ext uri="{FF2B5EF4-FFF2-40B4-BE49-F238E27FC236}">
              <a16:creationId xmlns:a16="http://schemas.microsoft.com/office/drawing/2014/main" id="{00000000-0008-0000-0100-0000D3020000}"/>
            </a:ext>
          </a:extLst>
        </xdr:cNvPr>
        <xdr:cNvSpPr txBox="1"/>
      </xdr:nvSpPr>
      <xdr:spPr>
        <a:xfrm>
          <a:off x="20199427" y="1033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87710</xdr:rowOff>
    </xdr:from>
    <xdr:ext cx="469744" cy="259045"/>
    <xdr:sp macro="" textlink="">
      <xdr:nvSpPr>
        <xdr:cNvPr id="724" name="n_3mainValue【学校施設】&#10;一人当たり面積">
          <a:extLst>
            <a:ext uri="{FF2B5EF4-FFF2-40B4-BE49-F238E27FC236}">
              <a16:creationId xmlns:a16="http://schemas.microsoft.com/office/drawing/2014/main" id="{00000000-0008-0000-0100-0000D4020000}"/>
            </a:ext>
          </a:extLst>
        </xdr:cNvPr>
        <xdr:cNvSpPr txBox="1"/>
      </xdr:nvSpPr>
      <xdr:spPr>
        <a:xfrm>
          <a:off x="19310427" y="1037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148035</xdr:rowOff>
    </xdr:from>
    <xdr:ext cx="469744" cy="259045"/>
    <xdr:sp macro="" textlink="">
      <xdr:nvSpPr>
        <xdr:cNvPr id="725" name="n_4mainValue【学校施設】&#10;一人当たり面積">
          <a:extLst>
            <a:ext uri="{FF2B5EF4-FFF2-40B4-BE49-F238E27FC236}">
              <a16:creationId xmlns:a16="http://schemas.microsoft.com/office/drawing/2014/main" id="{00000000-0008-0000-0100-0000D5020000}"/>
            </a:ext>
          </a:extLst>
        </xdr:cNvPr>
        <xdr:cNvSpPr txBox="1"/>
      </xdr:nvSpPr>
      <xdr:spPr>
        <a:xfrm>
          <a:off x="18421427" y="1077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a:extLst>
            <a:ext uri="{FF2B5EF4-FFF2-40B4-BE49-F238E27FC236}">
              <a16:creationId xmlns:a16="http://schemas.microsoft.com/office/drawing/2014/main" id="{00000000-0008-0000-0100-0000E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2" name="【児童館】&#10;有形固定資産減価償却率最小値テキスト">
          <a:extLst>
            <a:ext uri="{FF2B5EF4-FFF2-40B4-BE49-F238E27FC236}">
              <a16:creationId xmlns:a16="http://schemas.microsoft.com/office/drawing/2014/main" id="{00000000-0008-0000-0100-0000F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754" name="【児童館】&#10;有形固定資産減価償却率最大値テキスト">
          <a:extLst>
            <a:ext uri="{FF2B5EF4-FFF2-40B4-BE49-F238E27FC236}">
              <a16:creationId xmlns:a16="http://schemas.microsoft.com/office/drawing/2014/main" id="{00000000-0008-0000-0100-0000F2020000}"/>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756" name="【児童館】&#10;有形固定資産減価償却率平均値テキスト">
          <a:extLst>
            <a:ext uri="{FF2B5EF4-FFF2-40B4-BE49-F238E27FC236}">
              <a16:creationId xmlns:a16="http://schemas.microsoft.com/office/drawing/2014/main" id="{00000000-0008-0000-0100-0000F4020000}"/>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1" name="フローチャート: 判断 760">
          <a:extLst>
            <a:ext uri="{FF2B5EF4-FFF2-40B4-BE49-F238E27FC236}">
              <a16:creationId xmlns:a16="http://schemas.microsoft.com/office/drawing/2014/main" id="{00000000-0008-0000-0100-0000F9020000}"/>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62687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62428</xdr:rowOff>
    </xdr:from>
    <xdr:ext cx="405111" cy="259045"/>
    <xdr:sp macro="" textlink="">
      <xdr:nvSpPr>
        <xdr:cNvPr id="768" name="【児童館】&#10;有形固定資産減価償却率該当値テキスト">
          <a:extLst>
            <a:ext uri="{FF2B5EF4-FFF2-40B4-BE49-F238E27FC236}">
              <a16:creationId xmlns:a16="http://schemas.microsoft.com/office/drawing/2014/main" id="{00000000-0008-0000-0100-000000030000}"/>
            </a:ext>
          </a:extLst>
        </xdr:cNvPr>
        <xdr:cNvSpPr txBox="1"/>
      </xdr:nvSpPr>
      <xdr:spPr>
        <a:xfrm>
          <a:off x="16357600" y="1394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xdr:rowOff>
    </xdr:from>
    <xdr:to>
      <xdr:col>81</xdr:col>
      <xdr:colOff>101600</xdr:colOff>
      <xdr:row>82</xdr:row>
      <xdr:rowOff>108494</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5430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57694</xdr:rowOff>
    </xdr:from>
    <xdr:to>
      <xdr:col>85</xdr:col>
      <xdr:colOff>127000</xdr:colOff>
      <xdr:row>82</xdr:row>
      <xdr:rowOff>90351</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5481300" y="141165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4541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25037</xdr:rowOff>
    </xdr:from>
    <xdr:to>
      <xdr:col>81</xdr:col>
      <xdr:colOff>50800</xdr:colOff>
      <xdr:row>82</xdr:row>
      <xdr:rowOff>57694</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4592300" y="140839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113030</xdr:rowOff>
    </xdr:from>
    <xdr:to>
      <xdr:col>72</xdr:col>
      <xdr:colOff>38100</xdr:colOff>
      <xdr:row>82</xdr:row>
      <xdr:rowOff>43180</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365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163830</xdr:rowOff>
    </xdr:from>
    <xdr:to>
      <xdr:col>76</xdr:col>
      <xdr:colOff>114300</xdr:colOff>
      <xdr:row>82</xdr:row>
      <xdr:rowOff>25037</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3703300" y="140512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80373</xdr:rowOff>
    </xdr:from>
    <xdr:to>
      <xdr:col>67</xdr:col>
      <xdr:colOff>101600</xdr:colOff>
      <xdr:row>82</xdr:row>
      <xdr:rowOff>10523</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2763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131173</xdr:rowOff>
    </xdr:from>
    <xdr:to>
      <xdr:col>71</xdr:col>
      <xdr:colOff>177800</xdr:colOff>
      <xdr:row>81</xdr:row>
      <xdr:rowOff>163830</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2814300" y="140186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77" name="n_1aveValue【児童館】&#10;有形固定資産減価償却率">
          <a:extLst>
            <a:ext uri="{FF2B5EF4-FFF2-40B4-BE49-F238E27FC236}">
              <a16:creationId xmlns:a16="http://schemas.microsoft.com/office/drawing/2014/main" id="{00000000-0008-0000-0100-000009030000}"/>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778" name="n_2aveValue【児童館】&#10;有形固定資産減価償却率">
          <a:extLst>
            <a:ext uri="{FF2B5EF4-FFF2-40B4-BE49-F238E27FC236}">
              <a16:creationId xmlns:a16="http://schemas.microsoft.com/office/drawing/2014/main" id="{00000000-0008-0000-0100-00000A030000}"/>
            </a:ext>
          </a:extLst>
        </xdr:cNvPr>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779" name="n_3aveValue【児童館】&#10;有形固定資産減価償却率">
          <a:extLst>
            <a:ext uri="{FF2B5EF4-FFF2-40B4-BE49-F238E27FC236}">
              <a16:creationId xmlns:a16="http://schemas.microsoft.com/office/drawing/2014/main" id="{00000000-0008-0000-0100-00000B030000}"/>
            </a:ext>
          </a:extLst>
        </xdr:cNvPr>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80" name="n_4aveValue【児童館】&#10;有形固定資産減価償却率">
          <a:extLst>
            <a:ext uri="{FF2B5EF4-FFF2-40B4-BE49-F238E27FC236}">
              <a16:creationId xmlns:a16="http://schemas.microsoft.com/office/drawing/2014/main" id="{00000000-0008-0000-0100-00000C030000}"/>
            </a:ext>
          </a:extLst>
        </xdr:cNvPr>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125021</xdr:rowOff>
    </xdr:from>
    <xdr:ext cx="405111" cy="259045"/>
    <xdr:sp macro="" textlink="">
      <xdr:nvSpPr>
        <xdr:cNvPr id="781" name="n_1mainValue【児童館】&#10;有形固定資産減価償却率">
          <a:extLst>
            <a:ext uri="{FF2B5EF4-FFF2-40B4-BE49-F238E27FC236}">
              <a16:creationId xmlns:a16="http://schemas.microsoft.com/office/drawing/2014/main" id="{00000000-0008-0000-0100-00000D030000}"/>
            </a:ext>
          </a:extLst>
        </xdr:cNvPr>
        <xdr:cNvSpPr txBox="1"/>
      </xdr:nvSpPr>
      <xdr:spPr>
        <a:xfrm>
          <a:off x="15266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782" name="n_2mainValue【児童館】&#10;有形固定資産減価償却率">
          <a:extLst>
            <a:ext uri="{FF2B5EF4-FFF2-40B4-BE49-F238E27FC236}">
              <a16:creationId xmlns:a16="http://schemas.microsoft.com/office/drawing/2014/main" id="{00000000-0008-0000-0100-00000E030000}"/>
            </a:ext>
          </a:extLst>
        </xdr:cNvPr>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783" name="n_3mainValue【児童館】&#10;有形固定資産減価償却率">
          <a:extLst>
            <a:ext uri="{FF2B5EF4-FFF2-40B4-BE49-F238E27FC236}">
              <a16:creationId xmlns:a16="http://schemas.microsoft.com/office/drawing/2014/main" id="{00000000-0008-0000-0100-00000F030000}"/>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27050</xdr:rowOff>
    </xdr:from>
    <xdr:ext cx="405111" cy="259045"/>
    <xdr:sp macro="" textlink="">
      <xdr:nvSpPr>
        <xdr:cNvPr id="784" name="n_4mainValue【児童館】&#10;有形固定資産減価償却率">
          <a:extLst>
            <a:ext uri="{FF2B5EF4-FFF2-40B4-BE49-F238E27FC236}">
              <a16:creationId xmlns:a16="http://schemas.microsoft.com/office/drawing/2014/main" id="{00000000-0008-0000-0100-000010030000}"/>
            </a:ext>
          </a:extLst>
        </xdr:cNvPr>
        <xdr:cNvSpPr txBox="1"/>
      </xdr:nvSpPr>
      <xdr:spPr>
        <a:xfrm>
          <a:off x="12611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児童館】&#10;一人当たり面積グラフ枠">
          <a:extLst>
            <a:ext uri="{FF2B5EF4-FFF2-40B4-BE49-F238E27FC236}">
              <a16:creationId xmlns:a16="http://schemas.microsoft.com/office/drawing/2014/main" id="{00000000-0008-0000-0100-00002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9" name="【児童館】&#10;一人当たり面積最小値テキスト">
          <a:extLst>
            <a:ext uri="{FF2B5EF4-FFF2-40B4-BE49-F238E27FC236}">
              <a16:creationId xmlns:a16="http://schemas.microsoft.com/office/drawing/2014/main" id="{00000000-0008-0000-0100-000029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11" name="【児童館】&#10;一人当たり面積最大値テキスト">
          <a:extLst>
            <a:ext uri="{FF2B5EF4-FFF2-40B4-BE49-F238E27FC236}">
              <a16:creationId xmlns:a16="http://schemas.microsoft.com/office/drawing/2014/main" id="{00000000-0008-0000-0100-00002B030000}"/>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813" name="【児童館】&#10;一人当たり面積平均値テキスト">
          <a:extLst>
            <a:ext uri="{FF2B5EF4-FFF2-40B4-BE49-F238E27FC236}">
              <a16:creationId xmlns:a16="http://schemas.microsoft.com/office/drawing/2014/main" id="{00000000-0008-0000-0100-00002D030000}"/>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17" name="フローチャート: 判断 816">
          <a:extLst>
            <a:ext uri="{FF2B5EF4-FFF2-40B4-BE49-F238E27FC236}">
              <a16:creationId xmlns:a16="http://schemas.microsoft.com/office/drawing/2014/main" id="{00000000-0008-0000-0100-00003103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818" name="フローチャート: 判断 817">
          <a:extLst>
            <a:ext uri="{FF2B5EF4-FFF2-40B4-BE49-F238E27FC236}">
              <a16:creationId xmlns:a16="http://schemas.microsoft.com/office/drawing/2014/main" id="{00000000-0008-0000-0100-000032030000}"/>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825" name="【児童館】&#10;一人当たり面積該当値テキスト">
          <a:extLst>
            <a:ext uri="{FF2B5EF4-FFF2-40B4-BE49-F238E27FC236}">
              <a16:creationId xmlns:a16="http://schemas.microsoft.com/office/drawing/2014/main" id="{00000000-0008-0000-0100-000039030000}"/>
            </a:ext>
          </a:extLst>
        </xdr:cNvPr>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828" name="楕円 827">
          <a:extLst>
            <a:ext uri="{FF2B5EF4-FFF2-40B4-BE49-F238E27FC236}">
              <a16:creationId xmlns:a16="http://schemas.microsoft.com/office/drawing/2014/main" id="{00000000-0008-0000-0100-00003C030000}"/>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38100</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20434300" y="14592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32" name="楕円 831">
          <a:extLst>
            <a:ext uri="{FF2B5EF4-FFF2-40B4-BE49-F238E27FC236}">
              <a16:creationId xmlns:a16="http://schemas.microsoft.com/office/drawing/2014/main" id="{00000000-0008-0000-0100-000040030000}"/>
            </a:ext>
          </a:extLst>
        </xdr:cNvPr>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34" name="n_1aveValue【児童館】&#10;一人当たり面積">
          <a:extLst>
            <a:ext uri="{FF2B5EF4-FFF2-40B4-BE49-F238E27FC236}">
              <a16:creationId xmlns:a16="http://schemas.microsoft.com/office/drawing/2014/main" id="{00000000-0008-0000-0100-000042030000}"/>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35" name="n_2aveValue【児童館】&#10;一人当たり面積">
          <a:extLst>
            <a:ext uri="{FF2B5EF4-FFF2-40B4-BE49-F238E27FC236}">
              <a16:creationId xmlns:a16="http://schemas.microsoft.com/office/drawing/2014/main" id="{00000000-0008-0000-0100-000043030000}"/>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36" name="n_3aveValue【児童館】&#10;一人当たり面積">
          <a:extLst>
            <a:ext uri="{FF2B5EF4-FFF2-40B4-BE49-F238E27FC236}">
              <a16:creationId xmlns:a16="http://schemas.microsoft.com/office/drawing/2014/main" id="{00000000-0008-0000-0100-000044030000}"/>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837" name="n_4aveValue【児童館】&#10;一人当たり面積">
          <a:extLst>
            <a:ext uri="{FF2B5EF4-FFF2-40B4-BE49-F238E27FC236}">
              <a16:creationId xmlns:a16="http://schemas.microsoft.com/office/drawing/2014/main" id="{00000000-0008-0000-0100-000045030000}"/>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838" name="n_1mainValue【児童館】&#10;一人当たり面積">
          <a:extLst>
            <a:ext uri="{FF2B5EF4-FFF2-40B4-BE49-F238E27FC236}">
              <a16:creationId xmlns:a16="http://schemas.microsoft.com/office/drawing/2014/main" id="{00000000-0008-0000-0100-000046030000}"/>
            </a:ext>
          </a:extLst>
        </xdr:cNvPr>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839" name="n_2mainValue【児童館】&#10;一人当たり面積">
          <a:extLst>
            <a:ext uri="{FF2B5EF4-FFF2-40B4-BE49-F238E27FC236}">
              <a16:creationId xmlns:a16="http://schemas.microsoft.com/office/drawing/2014/main" id="{00000000-0008-0000-0100-000047030000}"/>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840" name="n_3mainValue【児童館】&#10;一人当たり面積">
          <a:extLst>
            <a:ext uri="{FF2B5EF4-FFF2-40B4-BE49-F238E27FC236}">
              <a16:creationId xmlns:a16="http://schemas.microsoft.com/office/drawing/2014/main" id="{00000000-0008-0000-0100-000048030000}"/>
            </a:ext>
          </a:extLst>
        </xdr:cNvPr>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841" name="n_4mainValue【児童館】&#10;一人当たり面積">
          <a:extLst>
            <a:ext uri="{FF2B5EF4-FFF2-40B4-BE49-F238E27FC236}">
              <a16:creationId xmlns:a16="http://schemas.microsoft.com/office/drawing/2014/main" id="{00000000-0008-0000-0100-000049030000}"/>
            </a:ext>
          </a:extLst>
        </xdr:cNvPr>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00000000-0008-0000-0100-00005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00000000-0008-0000-0100-00005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5" name="【公民館】&#10;有形固定資産減価償却率グラフ枠">
          <a:extLst>
            <a:ext uri="{FF2B5EF4-FFF2-40B4-BE49-F238E27FC236}">
              <a16:creationId xmlns:a16="http://schemas.microsoft.com/office/drawing/2014/main" id="{00000000-0008-0000-0100-00006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7" name="【公民館】&#10;有形固定資産減価償却率最小値テキスト">
          <a:extLst>
            <a:ext uri="{FF2B5EF4-FFF2-40B4-BE49-F238E27FC236}">
              <a16:creationId xmlns:a16="http://schemas.microsoft.com/office/drawing/2014/main" id="{00000000-0008-0000-0100-000063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869" name="【公民館】&#10;有形固定資産減価償却率最大値テキスト">
          <a:extLst>
            <a:ext uri="{FF2B5EF4-FFF2-40B4-BE49-F238E27FC236}">
              <a16:creationId xmlns:a16="http://schemas.microsoft.com/office/drawing/2014/main" id="{00000000-0008-0000-0100-00006503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870" name="直線コネクタ 869">
          <a:extLst>
            <a:ext uri="{FF2B5EF4-FFF2-40B4-BE49-F238E27FC236}">
              <a16:creationId xmlns:a16="http://schemas.microsoft.com/office/drawing/2014/main" id="{00000000-0008-0000-0100-00006603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871" name="【公民館】&#10;有形固定資産減価償却率平均値テキスト">
          <a:extLst>
            <a:ext uri="{FF2B5EF4-FFF2-40B4-BE49-F238E27FC236}">
              <a16:creationId xmlns:a16="http://schemas.microsoft.com/office/drawing/2014/main" id="{00000000-0008-0000-0100-000067030000}"/>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872" name="フローチャート: 判断 871">
          <a:extLst>
            <a:ext uri="{FF2B5EF4-FFF2-40B4-BE49-F238E27FC236}">
              <a16:creationId xmlns:a16="http://schemas.microsoft.com/office/drawing/2014/main" id="{00000000-0008-0000-0100-00006803000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873" name="フローチャート: 判断 872">
          <a:extLst>
            <a:ext uri="{FF2B5EF4-FFF2-40B4-BE49-F238E27FC236}">
              <a16:creationId xmlns:a16="http://schemas.microsoft.com/office/drawing/2014/main" id="{00000000-0008-0000-0100-000069030000}"/>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874" name="フローチャート: 判断 873">
          <a:extLst>
            <a:ext uri="{FF2B5EF4-FFF2-40B4-BE49-F238E27FC236}">
              <a16:creationId xmlns:a16="http://schemas.microsoft.com/office/drawing/2014/main" id="{00000000-0008-0000-0100-00006A03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875" name="フローチャート: 判断 874">
          <a:extLst>
            <a:ext uri="{FF2B5EF4-FFF2-40B4-BE49-F238E27FC236}">
              <a16:creationId xmlns:a16="http://schemas.microsoft.com/office/drawing/2014/main" id="{00000000-0008-0000-0100-00006B030000}"/>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876" name="フローチャート: 判断 875">
          <a:extLst>
            <a:ext uri="{FF2B5EF4-FFF2-40B4-BE49-F238E27FC236}">
              <a16:creationId xmlns:a16="http://schemas.microsoft.com/office/drawing/2014/main" id="{00000000-0008-0000-0100-00006C030000}"/>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53975</xdr:rowOff>
    </xdr:from>
    <xdr:to>
      <xdr:col>85</xdr:col>
      <xdr:colOff>177800</xdr:colOff>
      <xdr:row>106</xdr:row>
      <xdr:rowOff>155575</xdr:rowOff>
    </xdr:to>
    <xdr:sp macro="" textlink="">
      <xdr:nvSpPr>
        <xdr:cNvPr id="882" name="楕円 881">
          <a:extLst>
            <a:ext uri="{FF2B5EF4-FFF2-40B4-BE49-F238E27FC236}">
              <a16:creationId xmlns:a16="http://schemas.microsoft.com/office/drawing/2014/main" id="{00000000-0008-0000-0100-000072030000}"/>
            </a:ext>
          </a:extLst>
        </xdr:cNvPr>
        <xdr:cNvSpPr/>
      </xdr:nvSpPr>
      <xdr:spPr>
        <a:xfrm>
          <a:off x="162687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32402</xdr:rowOff>
    </xdr:from>
    <xdr:ext cx="405111" cy="259045"/>
    <xdr:sp macro="" textlink="">
      <xdr:nvSpPr>
        <xdr:cNvPr id="883" name="【公民館】&#10;有形固定資産減価償却率該当値テキスト">
          <a:extLst>
            <a:ext uri="{FF2B5EF4-FFF2-40B4-BE49-F238E27FC236}">
              <a16:creationId xmlns:a16="http://schemas.microsoft.com/office/drawing/2014/main" id="{00000000-0008-0000-0100-000073030000}"/>
            </a:ext>
          </a:extLst>
        </xdr:cNvPr>
        <xdr:cNvSpPr txBox="1"/>
      </xdr:nvSpPr>
      <xdr:spPr>
        <a:xfrm>
          <a:off x="16357600"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xdr:rowOff>
    </xdr:from>
    <xdr:to>
      <xdr:col>81</xdr:col>
      <xdr:colOff>101600</xdr:colOff>
      <xdr:row>106</xdr:row>
      <xdr:rowOff>109855</xdr:rowOff>
    </xdr:to>
    <xdr:sp macro="" textlink="">
      <xdr:nvSpPr>
        <xdr:cNvPr id="884" name="楕円 883">
          <a:extLst>
            <a:ext uri="{FF2B5EF4-FFF2-40B4-BE49-F238E27FC236}">
              <a16:creationId xmlns:a16="http://schemas.microsoft.com/office/drawing/2014/main" id="{00000000-0008-0000-0100-000074030000}"/>
            </a:ext>
          </a:extLst>
        </xdr:cNvPr>
        <xdr:cNvSpPr/>
      </xdr:nvSpPr>
      <xdr:spPr>
        <a:xfrm>
          <a:off x="15430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59055</xdr:rowOff>
    </xdr:from>
    <xdr:to>
      <xdr:col>85</xdr:col>
      <xdr:colOff>127000</xdr:colOff>
      <xdr:row>106</xdr:row>
      <xdr:rowOff>104775</xdr:rowOff>
    </xdr:to>
    <xdr:cxnSp macro="">
      <xdr:nvCxnSpPr>
        <xdr:cNvPr id="885" name="直線コネクタ 884">
          <a:extLst>
            <a:ext uri="{FF2B5EF4-FFF2-40B4-BE49-F238E27FC236}">
              <a16:creationId xmlns:a16="http://schemas.microsoft.com/office/drawing/2014/main" id="{00000000-0008-0000-0100-000075030000}"/>
            </a:ext>
          </a:extLst>
        </xdr:cNvPr>
        <xdr:cNvCxnSpPr/>
      </xdr:nvCxnSpPr>
      <xdr:spPr>
        <a:xfrm>
          <a:off x="15481300" y="182327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133986</xdr:rowOff>
    </xdr:from>
    <xdr:to>
      <xdr:col>76</xdr:col>
      <xdr:colOff>165100</xdr:colOff>
      <xdr:row>106</xdr:row>
      <xdr:rowOff>64136</xdr:rowOff>
    </xdr:to>
    <xdr:sp macro="" textlink="">
      <xdr:nvSpPr>
        <xdr:cNvPr id="886" name="楕円 885">
          <a:extLst>
            <a:ext uri="{FF2B5EF4-FFF2-40B4-BE49-F238E27FC236}">
              <a16:creationId xmlns:a16="http://schemas.microsoft.com/office/drawing/2014/main" id="{00000000-0008-0000-0100-000076030000}"/>
            </a:ext>
          </a:extLst>
        </xdr:cNvPr>
        <xdr:cNvSpPr/>
      </xdr:nvSpPr>
      <xdr:spPr>
        <a:xfrm>
          <a:off x="14541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13336</xdr:rowOff>
    </xdr:from>
    <xdr:to>
      <xdr:col>81</xdr:col>
      <xdr:colOff>50800</xdr:colOff>
      <xdr:row>106</xdr:row>
      <xdr:rowOff>59055</xdr:rowOff>
    </xdr:to>
    <xdr:cxnSp macro="">
      <xdr:nvCxnSpPr>
        <xdr:cNvPr id="887" name="直線コネクタ 886">
          <a:extLst>
            <a:ext uri="{FF2B5EF4-FFF2-40B4-BE49-F238E27FC236}">
              <a16:creationId xmlns:a16="http://schemas.microsoft.com/office/drawing/2014/main" id="{00000000-0008-0000-0100-000077030000}"/>
            </a:ext>
          </a:extLst>
        </xdr:cNvPr>
        <xdr:cNvCxnSpPr/>
      </xdr:nvCxnSpPr>
      <xdr:spPr>
        <a:xfrm>
          <a:off x="14592300" y="181870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88264</xdr:rowOff>
    </xdr:from>
    <xdr:to>
      <xdr:col>72</xdr:col>
      <xdr:colOff>38100</xdr:colOff>
      <xdr:row>106</xdr:row>
      <xdr:rowOff>18414</xdr:rowOff>
    </xdr:to>
    <xdr:sp macro="" textlink="">
      <xdr:nvSpPr>
        <xdr:cNvPr id="888" name="楕円 887">
          <a:extLst>
            <a:ext uri="{FF2B5EF4-FFF2-40B4-BE49-F238E27FC236}">
              <a16:creationId xmlns:a16="http://schemas.microsoft.com/office/drawing/2014/main" id="{00000000-0008-0000-0100-000078030000}"/>
            </a:ext>
          </a:extLst>
        </xdr:cNvPr>
        <xdr:cNvSpPr/>
      </xdr:nvSpPr>
      <xdr:spPr>
        <a:xfrm>
          <a:off x="13652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139064</xdr:rowOff>
    </xdr:from>
    <xdr:to>
      <xdr:col>76</xdr:col>
      <xdr:colOff>114300</xdr:colOff>
      <xdr:row>106</xdr:row>
      <xdr:rowOff>13336</xdr:rowOff>
    </xdr:to>
    <xdr:cxnSp macro="">
      <xdr:nvCxnSpPr>
        <xdr:cNvPr id="889" name="直線コネクタ 888">
          <a:extLst>
            <a:ext uri="{FF2B5EF4-FFF2-40B4-BE49-F238E27FC236}">
              <a16:creationId xmlns:a16="http://schemas.microsoft.com/office/drawing/2014/main" id="{00000000-0008-0000-0100-000079030000}"/>
            </a:ext>
          </a:extLst>
        </xdr:cNvPr>
        <xdr:cNvCxnSpPr/>
      </xdr:nvCxnSpPr>
      <xdr:spPr>
        <a:xfrm>
          <a:off x="13703300" y="181413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42545</xdr:rowOff>
    </xdr:from>
    <xdr:to>
      <xdr:col>67</xdr:col>
      <xdr:colOff>101600</xdr:colOff>
      <xdr:row>105</xdr:row>
      <xdr:rowOff>144145</xdr:rowOff>
    </xdr:to>
    <xdr:sp macro="" textlink="">
      <xdr:nvSpPr>
        <xdr:cNvPr id="890" name="楕円 889">
          <a:extLst>
            <a:ext uri="{FF2B5EF4-FFF2-40B4-BE49-F238E27FC236}">
              <a16:creationId xmlns:a16="http://schemas.microsoft.com/office/drawing/2014/main" id="{00000000-0008-0000-0100-00007A030000}"/>
            </a:ext>
          </a:extLst>
        </xdr:cNvPr>
        <xdr:cNvSpPr/>
      </xdr:nvSpPr>
      <xdr:spPr>
        <a:xfrm>
          <a:off x="12763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93345</xdr:rowOff>
    </xdr:from>
    <xdr:to>
      <xdr:col>71</xdr:col>
      <xdr:colOff>177800</xdr:colOff>
      <xdr:row>105</xdr:row>
      <xdr:rowOff>139064</xdr:rowOff>
    </xdr:to>
    <xdr:cxnSp macro="">
      <xdr:nvCxnSpPr>
        <xdr:cNvPr id="891" name="直線コネクタ 890">
          <a:extLst>
            <a:ext uri="{FF2B5EF4-FFF2-40B4-BE49-F238E27FC236}">
              <a16:creationId xmlns:a16="http://schemas.microsoft.com/office/drawing/2014/main" id="{00000000-0008-0000-0100-00007B030000}"/>
            </a:ext>
          </a:extLst>
        </xdr:cNvPr>
        <xdr:cNvCxnSpPr/>
      </xdr:nvCxnSpPr>
      <xdr:spPr>
        <a:xfrm>
          <a:off x="12814300" y="180955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892" name="n_1aveValue【公民館】&#10;有形固定資産減価償却率">
          <a:extLst>
            <a:ext uri="{FF2B5EF4-FFF2-40B4-BE49-F238E27FC236}">
              <a16:creationId xmlns:a16="http://schemas.microsoft.com/office/drawing/2014/main" id="{00000000-0008-0000-0100-00007C030000}"/>
            </a:ext>
          </a:extLst>
        </xdr:cNvPr>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893" name="n_2aveValue【公民館】&#10;有形固定資産減価償却率">
          <a:extLst>
            <a:ext uri="{FF2B5EF4-FFF2-40B4-BE49-F238E27FC236}">
              <a16:creationId xmlns:a16="http://schemas.microsoft.com/office/drawing/2014/main" id="{00000000-0008-0000-0100-00007D030000}"/>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894" name="n_3aveValue【公民館】&#10;有形固定資産減価償却率">
          <a:extLst>
            <a:ext uri="{FF2B5EF4-FFF2-40B4-BE49-F238E27FC236}">
              <a16:creationId xmlns:a16="http://schemas.microsoft.com/office/drawing/2014/main" id="{00000000-0008-0000-0100-00007E030000}"/>
            </a:ext>
          </a:extLst>
        </xdr:cNvPr>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895" name="n_4aveValue【公民館】&#10;有形固定資産減価償却率">
          <a:extLst>
            <a:ext uri="{FF2B5EF4-FFF2-40B4-BE49-F238E27FC236}">
              <a16:creationId xmlns:a16="http://schemas.microsoft.com/office/drawing/2014/main" id="{00000000-0008-0000-0100-00007F030000}"/>
            </a:ext>
          </a:extLst>
        </xdr:cNvPr>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100982</xdr:rowOff>
    </xdr:from>
    <xdr:ext cx="405111" cy="259045"/>
    <xdr:sp macro="" textlink="">
      <xdr:nvSpPr>
        <xdr:cNvPr id="896" name="n_1mainValue【公民館】&#10;有形固定資産減価償却率">
          <a:extLst>
            <a:ext uri="{FF2B5EF4-FFF2-40B4-BE49-F238E27FC236}">
              <a16:creationId xmlns:a16="http://schemas.microsoft.com/office/drawing/2014/main" id="{00000000-0008-0000-0100-000080030000}"/>
            </a:ext>
          </a:extLst>
        </xdr:cNvPr>
        <xdr:cNvSpPr txBox="1"/>
      </xdr:nvSpPr>
      <xdr:spPr>
        <a:xfrm>
          <a:off x="15266044"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55263</xdr:rowOff>
    </xdr:from>
    <xdr:ext cx="405111" cy="259045"/>
    <xdr:sp macro="" textlink="">
      <xdr:nvSpPr>
        <xdr:cNvPr id="897" name="n_2mainValue【公民館】&#10;有形固定資産減価償却率">
          <a:extLst>
            <a:ext uri="{FF2B5EF4-FFF2-40B4-BE49-F238E27FC236}">
              <a16:creationId xmlns:a16="http://schemas.microsoft.com/office/drawing/2014/main" id="{00000000-0008-0000-0100-000081030000}"/>
            </a:ext>
          </a:extLst>
        </xdr:cNvPr>
        <xdr:cNvSpPr txBox="1"/>
      </xdr:nvSpPr>
      <xdr:spPr>
        <a:xfrm>
          <a:off x="14389744"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9541</xdr:rowOff>
    </xdr:from>
    <xdr:ext cx="405111" cy="259045"/>
    <xdr:sp macro="" textlink="">
      <xdr:nvSpPr>
        <xdr:cNvPr id="898" name="n_3mainValue【公民館】&#10;有形固定資産減価償却率">
          <a:extLst>
            <a:ext uri="{FF2B5EF4-FFF2-40B4-BE49-F238E27FC236}">
              <a16:creationId xmlns:a16="http://schemas.microsoft.com/office/drawing/2014/main" id="{00000000-0008-0000-0100-000082030000}"/>
            </a:ext>
          </a:extLst>
        </xdr:cNvPr>
        <xdr:cNvSpPr txBox="1"/>
      </xdr:nvSpPr>
      <xdr:spPr>
        <a:xfrm>
          <a:off x="13500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135272</xdr:rowOff>
    </xdr:from>
    <xdr:ext cx="405111" cy="259045"/>
    <xdr:sp macro="" textlink="">
      <xdr:nvSpPr>
        <xdr:cNvPr id="899" name="n_4mainValue【公民館】&#10;有形固定資産減価償却率">
          <a:extLst>
            <a:ext uri="{FF2B5EF4-FFF2-40B4-BE49-F238E27FC236}">
              <a16:creationId xmlns:a16="http://schemas.microsoft.com/office/drawing/2014/main" id="{00000000-0008-0000-0100-000083030000}"/>
            </a:ext>
          </a:extLst>
        </xdr:cNvPr>
        <xdr:cNvSpPr txBox="1"/>
      </xdr:nvSpPr>
      <xdr:spPr>
        <a:xfrm>
          <a:off x="12611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100-00008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100-00008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100-00008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100-00008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00000000-0008-0000-0100-00008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00000000-0008-0000-0100-00009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1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公民館】&#10;一人当たり面積グラフ枠">
          <a:extLst>
            <a:ext uri="{FF2B5EF4-FFF2-40B4-BE49-F238E27FC236}">
              <a16:creationId xmlns:a16="http://schemas.microsoft.com/office/drawing/2014/main" id="{00000000-0008-0000-01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925" name="直線コネクタ 924">
          <a:extLst>
            <a:ext uri="{FF2B5EF4-FFF2-40B4-BE49-F238E27FC236}">
              <a16:creationId xmlns:a16="http://schemas.microsoft.com/office/drawing/2014/main" id="{00000000-0008-0000-0100-00009D030000}"/>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926" name="【公民館】&#10;一人当たり面積最小値テキスト">
          <a:extLst>
            <a:ext uri="{FF2B5EF4-FFF2-40B4-BE49-F238E27FC236}">
              <a16:creationId xmlns:a16="http://schemas.microsoft.com/office/drawing/2014/main" id="{00000000-0008-0000-0100-00009E030000}"/>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927" name="直線コネクタ 926">
          <a:extLst>
            <a:ext uri="{FF2B5EF4-FFF2-40B4-BE49-F238E27FC236}">
              <a16:creationId xmlns:a16="http://schemas.microsoft.com/office/drawing/2014/main" id="{00000000-0008-0000-0100-00009F030000}"/>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928" name="【公民館】&#10;一人当たり面積最大値テキスト">
          <a:extLst>
            <a:ext uri="{FF2B5EF4-FFF2-40B4-BE49-F238E27FC236}">
              <a16:creationId xmlns:a16="http://schemas.microsoft.com/office/drawing/2014/main" id="{00000000-0008-0000-0100-0000A003000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929" name="直線コネクタ 928">
          <a:extLst>
            <a:ext uri="{FF2B5EF4-FFF2-40B4-BE49-F238E27FC236}">
              <a16:creationId xmlns:a16="http://schemas.microsoft.com/office/drawing/2014/main" id="{00000000-0008-0000-0100-0000A103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930" name="【公民館】&#10;一人当たり面積平均値テキスト">
          <a:extLst>
            <a:ext uri="{FF2B5EF4-FFF2-40B4-BE49-F238E27FC236}">
              <a16:creationId xmlns:a16="http://schemas.microsoft.com/office/drawing/2014/main" id="{00000000-0008-0000-0100-0000A2030000}"/>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931" name="フローチャート: 判断 930">
          <a:extLst>
            <a:ext uri="{FF2B5EF4-FFF2-40B4-BE49-F238E27FC236}">
              <a16:creationId xmlns:a16="http://schemas.microsoft.com/office/drawing/2014/main" id="{00000000-0008-0000-0100-0000A3030000}"/>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170724</xdr:rowOff>
    </xdr:from>
    <xdr:to>
      <xdr:col>112</xdr:col>
      <xdr:colOff>38100</xdr:colOff>
      <xdr:row>106</xdr:row>
      <xdr:rowOff>100874</xdr:rowOff>
    </xdr:to>
    <xdr:sp macro="" textlink="">
      <xdr:nvSpPr>
        <xdr:cNvPr id="932" name="フローチャート: 判断 931">
          <a:extLst>
            <a:ext uri="{FF2B5EF4-FFF2-40B4-BE49-F238E27FC236}">
              <a16:creationId xmlns:a16="http://schemas.microsoft.com/office/drawing/2014/main" id="{00000000-0008-0000-0100-0000A4030000}"/>
            </a:ext>
          </a:extLst>
        </xdr:cNvPr>
        <xdr:cNvSpPr/>
      </xdr:nvSpPr>
      <xdr:spPr>
        <a:xfrm>
          <a:off x="21272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35198</xdr:rowOff>
    </xdr:from>
    <xdr:to>
      <xdr:col>107</xdr:col>
      <xdr:colOff>101600</xdr:colOff>
      <xdr:row>106</xdr:row>
      <xdr:rowOff>136798</xdr:rowOff>
    </xdr:to>
    <xdr:sp macro="" textlink="">
      <xdr:nvSpPr>
        <xdr:cNvPr id="933" name="フローチャート: 判断 932">
          <a:extLst>
            <a:ext uri="{FF2B5EF4-FFF2-40B4-BE49-F238E27FC236}">
              <a16:creationId xmlns:a16="http://schemas.microsoft.com/office/drawing/2014/main" id="{00000000-0008-0000-0100-0000A5030000}"/>
            </a:ext>
          </a:extLst>
        </xdr:cNvPr>
        <xdr:cNvSpPr/>
      </xdr:nvSpPr>
      <xdr:spPr>
        <a:xfrm>
          <a:off x="20383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28666</xdr:rowOff>
    </xdr:from>
    <xdr:to>
      <xdr:col>102</xdr:col>
      <xdr:colOff>165100</xdr:colOff>
      <xdr:row>106</xdr:row>
      <xdr:rowOff>130266</xdr:rowOff>
    </xdr:to>
    <xdr:sp macro="" textlink="">
      <xdr:nvSpPr>
        <xdr:cNvPr id="934" name="フローチャート: 判断 933">
          <a:extLst>
            <a:ext uri="{FF2B5EF4-FFF2-40B4-BE49-F238E27FC236}">
              <a16:creationId xmlns:a16="http://schemas.microsoft.com/office/drawing/2014/main" id="{00000000-0008-0000-0100-0000A6030000}"/>
            </a:ext>
          </a:extLst>
        </xdr:cNvPr>
        <xdr:cNvSpPr/>
      </xdr:nvSpPr>
      <xdr:spPr>
        <a:xfrm>
          <a:off x="19494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22134</xdr:rowOff>
    </xdr:from>
    <xdr:to>
      <xdr:col>98</xdr:col>
      <xdr:colOff>38100</xdr:colOff>
      <xdr:row>106</xdr:row>
      <xdr:rowOff>123734</xdr:rowOff>
    </xdr:to>
    <xdr:sp macro="" textlink="">
      <xdr:nvSpPr>
        <xdr:cNvPr id="935" name="フローチャート: 判断 934">
          <a:extLst>
            <a:ext uri="{FF2B5EF4-FFF2-40B4-BE49-F238E27FC236}">
              <a16:creationId xmlns:a16="http://schemas.microsoft.com/office/drawing/2014/main" id="{00000000-0008-0000-0100-0000A7030000}"/>
            </a:ext>
          </a:extLst>
        </xdr:cNvPr>
        <xdr:cNvSpPr/>
      </xdr:nvSpPr>
      <xdr:spPr>
        <a:xfrm>
          <a:off x="18605500" y="181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1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1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1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1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941" name="楕円 940">
          <a:extLst>
            <a:ext uri="{FF2B5EF4-FFF2-40B4-BE49-F238E27FC236}">
              <a16:creationId xmlns:a16="http://schemas.microsoft.com/office/drawing/2014/main" id="{00000000-0008-0000-0100-0000AD030000}"/>
            </a:ext>
          </a:extLst>
        </xdr:cNvPr>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macro="" textlink="">
      <xdr:nvSpPr>
        <xdr:cNvPr id="942" name="【公民館】&#10;一人当たり面積該当値テキスト">
          <a:extLst>
            <a:ext uri="{FF2B5EF4-FFF2-40B4-BE49-F238E27FC236}">
              <a16:creationId xmlns:a16="http://schemas.microsoft.com/office/drawing/2014/main" id="{00000000-0008-0000-0100-0000AE030000}"/>
            </a:ext>
          </a:extLst>
        </xdr:cNvPr>
        <xdr:cNvSpPr txBox="1"/>
      </xdr:nvSpPr>
      <xdr:spPr>
        <a:xfrm>
          <a:off x="22199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943" name="楕円 942">
          <a:extLst>
            <a:ext uri="{FF2B5EF4-FFF2-40B4-BE49-F238E27FC236}">
              <a16:creationId xmlns:a16="http://schemas.microsoft.com/office/drawing/2014/main" id="{00000000-0008-0000-0100-0000AF030000}"/>
            </a:ext>
          </a:extLst>
        </xdr:cNvPr>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156211</xdr:rowOff>
    </xdr:to>
    <xdr:cxnSp macro="">
      <xdr:nvCxnSpPr>
        <xdr:cNvPr id="944" name="直線コネクタ 943">
          <a:extLst>
            <a:ext uri="{FF2B5EF4-FFF2-40B4-BE49-F238E27FC236}">
              <a16:creationId xmlns:a16="http://schemas.microsoft.com/office/drawing/2014/main" id="{00000000-0008-0000-0100-0000B0030000}"/>
            </a:ext>
          </a:extLst>
        </xdr:cNvPr>
        <xdr:cNvCxnSpPr/>
      </xdr:nvCxnSpPr>
      <xdr:spPr>
        <a:xfrm flipV="1">
          <a:off x="21323300" y="18455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945" name="楕円 944">
          <a:extLst>
            <a:ext uri="{FF2B5EF4-FFF2-40B4-BE49-F238E27FC236}">
              <a16:creationId xmlns:a16="http://schemas.microsoft.com/office/drawing/2014/main" id="{00000000-0008-0000-0100-0000B1030000}"/>
            </a:ext>
          </a:extLst>
        </xdr:cNvPr>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156211</xdr:rowOff>
    </xdr:to>
    <xdr:cxnSp macro="">
      <xdr:nvCxnSpPr>
        <xdr:cNvPr id="946" name="直線コネクタ 945">
          <a:extLst>
            <a:ext uri="{FF2B5EF4-FFF2-40B4-BE49-F238E27FC236}">
              <a16:creationId xmlns:a16="http://schemas.microsoft.com/office/drawing/2014/main" id="{00000000-0008-0000-0100-0000B2030000}"/>
            </a:ext>
          </a:extLst>
        </xdr:cNvPr>
        <xdr:cNvCxnSpPr/>
      </xdr:nvCxnSpPr>
      <xdr:spPr>
        <a:xfrm>
          <a:off x="20434300" y="1850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102144</xdr:rowOff>
    </xdr:from>
    <xdr:to>
      <xdr:col>102</xdr:col>
      <xdr:colOff>165100</xdr:colOff>
      <xdr:row>108</xdr:row>
      <xdr:rowOff>32294</xdr:rowOff>
    </xdr:to>
    <xdr:sp macro="" textlink="">
      <xdr:nvSpPr>
        <xdr:cNvPr id="947" name="楕円 946">
          <a:extLst>
            <a:ext uri="{FF2B5EF4-FFF2-40B4-BE49-F238E27FC236}">
              <a16:creationId xmlns:a16="http://schemas.microsoft.com/office/drawing/2014/main" id="{00000000-0008-0000-0100-0000B3030000}"/>
            </a:ext>
          </a:extLst>
        </xdr:cNvPr>
        <xdr:cNvSpPr/>
      </xdr:nvSpPr>
      <xdr:spPr>
        <a:xfrm>
          <a:off x="19494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152944</xdr:rowOff>
    </xdr:from>
    <xdr:to>
      <xdr:col>107</xdr:col>
      <xdr:colOff>50800</xdr:colOff>
      <xdr:row>107</xdr:row>
      <xdr:rowOff>156211</xdr:rowOff>
    </xdr:to>
    <xdr:cxnSp macro="">
      <xdr:nvCxnSpPr>
        <xdr:cNvPr id="948" name="直線コネクタ 947">
          <a:extLst>
            <a:ext uri="{FF2B5EF4-FFF2-40B4-BE49-F238E27FC236}">
              <a16:creationId xmlns:a16="http://schemas.microsoft.com/office/drawing/2014/main" id="{00000000-0008-0000-0100-0000B4030000}"/>
            </a:ext>
          </a:extLst>
        </xdr:cNvPr>
        <xdr:cNvCxnSpPr/>
      </xdr:nvCxnSpPr>
      <xdr:spPr>
        <a:xfrm>
          <a:off x="19545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102144</xdr:rowOff>
    </xdr:from>
    <xdr:to>
      <xdr:col>98</xdr:col>
      <xdr:colOff>38100</xdr:colOff>
      <xdr:row>108</xdr:row>
      <xdr:rowOff>32294</xdr:rowOff>
    </xdr:to>
    <xdr:sp macro="" textlink="">
      <xdr:nvSpPr>
        <xdr:cNvPr id="949" name="楕円 948">
          <a:extLst>
            <a:ext uri="{FF2B5EF4-FFF2-40B4-BE49-F238E27FC236}">
              <a16:creationId xmlns:a16="http://schemas.microsoft.com/office/drawing/2014/main" id="{00000000-0008-0000-0100-0000B5030000}"/>
            </a:ext>
          </a:extLst>
        </xdr:cNvPr>
        <xdr:cNvSpPr/>
      </xdr:nvSpPr>
      <xdr:spPr>
        <a:xfrm>
          <a:off x="18605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152944</xdr:rowOff>
    </xdr:from>
    <xdr:to>
      <xdr:col>102</xdr:col>
      <xdr:colOff>114300</xdr:colOff>
      <xdr:row>107</xdr:row>
      <xdr:rowOff>152944</xdr:rowOff>
    </xdr:to>
    <xdr:cxnSp macro="">
      <xdr:nvCxnSpPr>
        <xdr:cNvPr id="950" name="直線コネクタ 949">
          <a:extLst>
            <a:ext uri="{FF2B5EF4-FFF2-40B4-BE49-F238E27FC236}">
              <a16:creationId xmlns:a16="http://schemas.microsoft.com/office/drawing/2014/main" id="{00000000-0008-0000-0100-0000B6030000}"/>
            </a:ext>
          </a:extLst>
        </xdr:cNvPr>
        <xdr:cNvCxnSpPr/>
      </xdr:nvCxnSpPr>
      <xdr:spPr>
        <a:xfrm>
          <a:off x="18656300" y="1849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117401</xdr:rowOff>
    </xdr:from>
    <xdr:ext cx="469744" cy="259045"/>
    <xdr:sp macro="" textlink="">
      <xdr:nvSpPr>
        <xdr:cNvPr id="951" name="n_1aveValue【公民館】&#10;一人当たり面積">
          <a:extLst>
            <a:ext uri="{FF2B5EF4-FFF2-40B4-BE49-F238E27FC236}">
              <a16:creationId xmlns:a16="http://schemas.microsoft.com/office/drawing/2014/main" id="{00000000-0008-0000-0100-0000B7030000}"/>
            </a:ext>
          </a:extLst>
        </xdr:cNvPr>
        <xdr:cNvSpPr txBox="1"/>
      </xdr:nvSpPr>
      <xdr:spPr>
        <a:xfrm>
          <a:off x="210757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153325</xdr:rowOff>
    </xdr:from>
    <xdr:ext cx="469744" cy="259045"/>
    <xdr:sp macro="" textlink="">
      <xdr:nvSpPr>
        <xdr:cNvPr id="952" name="n_2aveValue【公民館】&#10;一人当たり面積">
          <a:extLst>
            <a:ext uri="{FF2B5EF4-FFF2-40B4-BE49-F238E27FC236}">
              <a16:creationId xmlns:a16="http://schemas.microsoft.com/office/drawing/2014/main" id="{00000000-0008-0000-0100-0000B8030000}"/>
            </a:ext>
          </a:extLst>
        </xdr:cNvPr>
        <xdr:cNvSpPr txBox="1"/>
      </xdr:nvSpPr>
      <xdr:spPr>
        <a:xfrm>
          <a:off x="20199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146793</xdr:rowOff>
    </xdr:from>
    <xdr:ext cx="469744" cy="259045"/>
    <xdr:sp macro="" textlink="">
      <xdr:nvSpPr>
        <xdr:cNvPr id="953" name="n_3aveValue【公民館】&#10;一人当たり面積">
          <a:extLst>
            <a:ext uri="{FF2B5EF4-FFF2-40B4-BE49-F238E27FC236}">
              <a16:creationId xmlns:a16="http://schemas.microsoft.com/office/drawing/2014/main" id="{00000000-0008-0000-0100-0000B9030000}"/>
            </a:ext>
          </a:extLst>
        </xdr:cNvPr>
        <xdr:cNvSpPr txBox="1"/>
      </xdr:nvSpPr>
      <xdr:spPr>
        <a:xfrm>
          <a:off x="19310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140261</xdr:rowOff>
    </xdr:from>
    <xdr:ext cx="469744" cy="259045"/>
    <xdr:sp macro="" textlink="">
      <xdr:nvSpPr>
        <xdr:cNvPr id="954" name="n_4aveValue【公民館】&#10;一人当たり面積">
          <a:extLst>
            <a:ext uri="{FF2B5EF4-FFF2-40B4-BE49-F238E27FC236}">
              <a16:creationId xmlns:a16="http://schemas.microsoft.com/office/drawing/2014/main" id="{00000000-0008-0000-0100-0000BA030000}"/>
            </a:ext>
          </a:extLst>
        </xdr:cNvPr>
        <xdr:cNvSpPr txBox="1"/>
      </xdr:nvSpPr>
      <xdr:spPr>
        <a:xfrm>
          <a:off x="18421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955" name="n_1mainValue【公民館】&#10;一人当たり面積">
          <a:extLst>
            <a:ext uri="{FF2B5EF4-FFF2-40B4-BE49-F238E27FC236}">
              <a16:creationId xmlns:a16="http://schemas.microsoft.com/office/drawing/2014/main" id="{00000000-0008-0000-0100-0000BB030000}"/>
            </a:ext>
          </a:extLst>
        </xdr:cNvPr>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956" name="n_2mainValue【公民館】&#10;一人当たり面積">
          <a:extLst>
            <a:ext uri="{FF2B5EF4-FFF2-40B4-BE49-F238E27FC236}">
              <a16:creationId xmlns:a16="http://schemas.microsoft.com/office/drawing/2014/main" id="{00000000-0008-0000-0100-0000BC030000}"/>
            </a:ext>
          </a:extLst>
        </xdr:cNvPr>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23421</xdr:rowOff>
    </xdr:from>
    <xdr:ext cx="469744" cy="259045"/>
    <xdr:sp macro="" textlink="">
      <xdr:nvSpPr>
        <xdr:cNvPr id="957" name="n_3mainValue【公民館】&#10;一人当たり面積">
          <a:extLst>
            <a:ext uri="{FF2B5EF4-FFF2-40B4-BE49-F238E27FC236}">
              <a16:creationId xmlns:a16="http://schemas.microsoft.com/office/drawing/2014/main" id="{00000000-0008-0000-0100-0000BD030000}"/>
            </a:ext>
          </a:extLst>
        </xdr:cNvPr>
        <xdr:cNvSpPr txBox="1"/>
      </xdr:nvSpPr>
      <xdr:spPr>
        <a:xfrm>
          <a:off x="19310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23421</xdr:rowOff>
    </xdr:from>
    <xdr:ext cx="469744" cy="259045"/>
    <xdr:sp macro="" textlink="">
      <xdr:nvSpPr>
        <xdr:cNvPr id="958" name="n_4mainValue【公民館】&#10;一人当たり面積">
          <a:extLst>
            <a:ext uri="{FF2B5EF4-FFF2-40B4-BE49-F238E27FC236}">
              <a16:creationId xmlns:a16="http://schemas.microsoft.com/office/drawing/2014/main" id="{00000000-0008-0000-0100-0000BE030000}"/>
            </a:ext>
          </a:extLst>
        </xdr:cNvPr>
        <xdr:cNvSpPr txBox="1"/>
      </xdr:nvSpPr>
      <xdr:spPr>
        <a:xfrm>
          <a:off x="18421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1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1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1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b="1">
              <a:solidFill>
                <a:schemeClr val="dk1"/>
              </a:solidFill>
              <a:effectLst/>
              <a:latin typeface="+mn-lt"/>
              <a:ea typeface="+mn-ea"/>
              <a:cs typeface="+mn-cs"/>
            </a:rPr>
            <a:t>ほとんどの類型において、有形固定資産減価償却率は類似団体平均を下回っているものの、港湾・漁港及び公民館については上回っている。</a:t>
          </a:r>
          <a:endParaRPr lang="ja-JP" altLang="ja-JP" sz="1600" b="1">
            <a:effectLst/>
          </a:endParaRPr>
        </a:p>
        <a:p>
          <a:r>
            <a:rPr kumimoji="1" lang="ja-JP" altLang="ja-JP" sz="1200" b="1">
              <a:solidFill>
                <a:schemeClr val="dk1"/>
              </a:solidFill>
              <a:effectLst/>
              <a:latin typeface="+mn-lt"/>
              <a:ea typeface="+mn-ea"/>
              <a:cs typeface="+mn-cs"/>
            </a:rPr>
            <a:t>　港湾・漁港については、漁港機能保全計画に基づき、緊急性の高い航路や泊地、船揚場等の定期点検及び修繕等を適切に行っていく。</a:t>
          </a:r>
          <a:endParaRPr lang="ja-JP" altLang="ja-JP" sz="1600" b="1">
            <a:effectLst/>
          </a:endParaRPr>
        </a:p>
        <a:p>
          <a:r>
            <a:rPr kumimoji="1" lang="ja-JP" altLang="ja-JP" sz="1200" b="1">
              <a:solidFill>
                <a:schemeClr val="dk1"/>
              </a:solidFill>
              <a:effectLst/>
              <a:latin typeface="+mn-lt"/>
              <a:ea typeface="+mn-ea"/>
              <a:cs typeface="+mn-cs"/>
            </a:rPr>
            <a:t>　公民館については、老朽化が進んでいることから、個別施設計画の策定等の必要な検討を行い、維持管理等を適切に進めていく。</a:t>
          </a:r>
          <a:endParaRPr lang="ja-JP" altLang="ja-JP" sz="1600" b="1">
            <a:effectLst/>
          </a:endParaRPr>
        </a:p>
        <a:p>
          <a:r>
            <a:rPr kumimoji="1" lang="ja-JP" altLang="ja-JP" sz="1200" b="1">
              <a:solidFill>
                <a:schemeClr val="dk1"/>
              </a:solidFill>
              <a:effectLst/>
              <a:latin typeface="+mn-lt"/>
              <a:ea typeface="+mn-ea"/>
              <a:cs typeface="+mn-cs"/>
            </a:rPr>
            <a:t>　学校施設については、上田小学校、豊見城中学校をはじめとする各学校施設の改築及び（仮称）豊崎中学校の新設等が行われていることから、今後も地方債の発行及び維持管理費の増加に留意しつつ、引き続き子育て環境等の整備に取り組んでいく。</a:t>
          </a:r>
          <a:endParaRPr lang="ja-JP" altLang="ja-JP" sz="1600" b="1">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65,940
65,563
19.34
31,619,996
29,783,428
1,209,766
13,326,336
29,636,195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134801</xdr:rowOff>
    </xdr:from>
    <xdr:to>
      <xdr:col>24</xdr:col>
      <xdr:colOff>114300</xdr:colOff>
      <xdr:row>39</xdr:row>
      <xdr:rowOff>64951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113228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97246</xdr:rowOff>
    </xdr:from>
    <xdr:to>
      <xdr:col>20</xdr:col>
      <xdr:colOff>38100</xdr:colOff>
      <xdr:row>39</xdr:row>
      <xdr:rowOff>27396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148046</xdr:rowOff>
    </xdr:from>
    <xdr:to>
      <xdr:col>24</xdr:col>
      <xdr:colOff>63500</xdr:colOff>
      <xdr:row>39</xdr:row>
      <xdr:rowOff>14151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6314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61323</xdr:rowOff>
    </xdr:from>
    <xdr:to>
      <xdr:col>15</xdr:col>
      <xdr:colOff>101600</xdr:colOff>
      <xdr:row>38</xdr:row>
      <xdr:rowOff>162923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112123</xdr:rowOff>
    </xdr:from>
    <xdr:to>
      <xdr:col>19</xdr:col>
      <xdr:colOff>177800</xdr:colOff>
      <xdr:row>38</xdr:row>
      <xdr:rowOff>148046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272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95613</xdr:rowOff>
    </xdr:from>
    <xdr:to>
      <xdr:col>10</xdr:col>
      <xdr:colOff>165100</xdr:colOff>
      <xdr:row>39</xdr:row>
      <xdr:rowOff>25763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112123</xdr:rowOff>
    </xdr:from>
    <xdr:to>
      <xdr:col>15</xdr:col>
      <xdr:colOff>50800</xdr:colOff>
      <xdr:row>38</xdr:row>
      <xdr:rowOff>146413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flipV="1">
          <a:off x="2019300" y="66272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56424</xdr:rowOff>
    </xdr:from>
    <xdr:to>
      <xdr:col>6</xdr:col>
      <xdr:colOff>38100</xdr:colOff>
      <xdr:row>38</xdr:row>
      <xdr:rowOff>158024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107224</xdr:rowOff>
    </xdr:from>
    <xdr:to>
      <xdr:col>10</xdr:col>
      <xdr:colOff>114300</xdr:colOff>
      <xdr:row>38</xdr:row>
      <xdr:rowOff>146413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6223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18523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154050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43688</xdr:rowOff>
    </xdr:from>
    <xdr:to>
      <xdr:col>50</xdr:col>
      <xdr:colOff>165100</xdr:colOff>
      <xdr:row>40</xdr:row>
      <xdr:rowOff>145288</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52832</xdr:rowOff>
    </xdr:from>
    <xdr:to>
      <xdr:col>46</xdr:col>
      <xdr:colOff>38100</xdr:colOff>
      <xdr:row>40</xdr:row>
      <xdr:rowOff>154432</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91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57404</xdr:rowOff>
    </xdr:from>
    <xdr:to>
      <xdr:col>41</xdr:col>
      <xdr:colOff>101600</xdr:colOff>
      <xdr:row>40</xdr:row>
      <xdr:rowOff>159004</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151147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123698</xdr:rowOff>
    </xdr:from>
    <xdr:to>
      <xdr:col>41</xdr:col>
      <xdr:colOff>101600</xdr:colOff>
      <xdr:row>40</xdr:row>
      <xdr:rowOff>53848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xdr:rowOff>
    </xdr:from>
    <xdr:to>
      <xdr:col>45</xdr:col>
      <xdr:colOff>177800</xdr:colOff>
      <xdr:row>40</xdr:row>
      <xdr:rowOff>7620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686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77978</xdr:rowOff>
    </xdr:from>
    <xdr:to>
      <xdr:col>36</xdr:col>
      <xdr:colOff>165100</xdr:colOff>
      <xdr:row>40</xdr:row>
      <xdr:rowOff>8128</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128778</xdr:rowOff>
    </xdr:from>
    <xdr:to>
      <xdr:col>41</xdr:col>
      <xdr:colOff>50800</xdr:colOff>
      <xdr:row>40</xdr:row>
      <xdr:rowOff>3048</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8153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136415</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145559</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150131</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74947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74947</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70375</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24655</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113030</xdr:rowOff>
    </xdr:from>
    <xdr:to>
      <xdr:col>24</xdr:col>
      <xdr:colOff>114300</xdr:colOff>
      <xdr:row>57</xdr:row>
      <xdr:rowOff>43180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135907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44450</xdr:rowOff>
    </xdr:from>
    <xdr:to>
      <xdr:col>20</xdr:col>
      <xdr:colOff>38100</xdr:colOff>
      <xdr:row>56</xdr:row>
      <xdr:rowOff>146050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95250</xdr:rowOff>
    </xdr:from>
    <xdr:to>
      <xdr:col>24</xdr:col>
      <xdr:colOff>63500</xdr:colOff>
      <xdr:row>56</xdr:row>
      <xdr:rowOff>163830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96964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147320</xdr:rowOff>
    </xdr:from>
    <xdr:to>
      <xdr:col>15</xdr:col>
      <xdr:colOff>101600</xdr:colOff>
      <xdr:row>56</xdr:row>
      <xdr:rowOff>77470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26670</xdr:rowOff>
    </xdr:from>
    <xdr:to>
      <xdr:col>19</xdr:col>
      <xdr:colOff>177800</xdr:colOff>
      <xdr:row>56</xdr:row>
      <xdr:rowOff>95250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96278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78740</xdr:rowOff>
    </xdr:from>
    <xdr:to>
      <xdr:col>10</xdr:col>
      <xdr:colOff>165100</xdr:colOff>
      <xdr:row>56</xdr:row>
      <xdr:rowOff>8890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129540</xdr:rowOff>
    </xdr:from>
    <xdr:to>
      <xdr:col>15</xdr:col>
      <xdr:colOff>50800</xdr:colOff>
      <xdr:row>56</xdr:row>
      <xdr:rowOff>26670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95592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10160</xdr:rowOff>
    </xdr:from>
    <xdr:to>
      <xdr:col>6</xdr:col>
      <xdr:colOff>38100</xdr:colOff>
      <xdr:row>55</xdr:row>
      <xdr:rowOff>111760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60960</xdr:rowOff>
    </xdr:from>
    <xdr:to>
      <xdr:col>10</xdr:col>
      <xdr:colOff>114300</xdr:colOff>
      <xdr:row>55</xdr:row>
      <xdr:rowOff>129540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94907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162577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93997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25417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128287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921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101219</xdr:rowOff>
    </xdr:from>
    <xdr:to>
      <xdr:col>50</xdr:col>
      <xdr:colOff>165100</xdr:colOff>
      <xdr:row>64</xdr:row>
      <xdr:rowOff>31369</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90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97790</xdr:rowOff>
    </xdr:from>
    <xdr:to>
      <xdr:col>46</xdr:col>
      <xdr:colOff>38100</xdr:colOff>
      <xdr:row>64</xdr:row>
      <xdr:rowOff>27940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99695</xdr:rowOff>
    </xdr:from>
    <xdr:to>
      <xdr:col>41</xdr:col>
      <xdr:colOff>101600</xdr:colOff>
      <xdr:row>64</xdr:row>
      <xdr:rowOff>29845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105029</xdr:rowOff>
    </xdr:from>
    <xdr:to>
      <xdr:col>36</xdr:col>
      <xdr:colOff>165100</xdr:colOff>
      <xdr:row>64</xdr:row>
      <xdr:rowOff>35179</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90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135509</xdr:rowOff>
    </xdr:from>
    <xdr:to>
      <xdr:col>55</xdr:col>
      <xdr:colOff>50800</xdr:colOff>
      <xdr:row>64</xdr:row>
      <xdr:rowOff>65659</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9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135128</xdr:rowOff>
    </xdr:from>
    <xdr:to>
      <xdr:col>50</xdr:col>
      <xdr:colOff>165100</xdr:colOff>
      <xdr:row>64</xdr:row>
      <xdr:rowOff>65278</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9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14478</xdr:rowOff>
    </xdr:from>
    <xdr:to>
      <xdr:col>55</xdr:col>
      <xdr:colOff>0</xdr:colOff>
      <xdr:row>64</xdr:row>
      <xdr:rowOff>14859</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9639300" y="1098727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134366</xdr:rowOff>
    </xdr:from>
    <xdr:to>
      <xdr:col>46</xdr:col>
      <xdr:colOff>38100</xdr:colOff>
      <xdr:row>64</xdr:row>
      <xdr:rowOff>64516</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13716</xdr:rowOff>
    </xdr:from>
    <xdr:to>
      <xdr:col>50</xdr:col>
      <xdr:colOff>114300</xdr:colOff>
      <xdr:row>64</xdr:row>
      <xdr:rowOff>14478</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8750300" y="1098651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133985</xdr:rowOff>
    </xdr:from>
    <xdr:to>
      <xdr:col>41</xdr:col>
      <xdr:colOff>101600</xdr:colOff>
      <xdr:row>64</xdr:row>
      <xdr:rowOff>64135</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13335</xdr:rowOff>
    </xdr:from>
    <xdr:to>
      <xdr:col>45</xdr:col>
      <xdr:colOff>177800</xdr:colOff>
      <xdr:row>64</xdr:row>
      <xdr:rowOff>13716</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861300" y="1098613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134747</xdr:rowOff>
    </xdr:from>
    <xdr:to>
      <xdr:col>36</xdr:col>
      <xdr:colOff>165100</xdr:colOff>
      <xdr:row>64</xdr:row>
      <xdr:rowOff>64897</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9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13335</xdr:rowOff>
    </xdr:from>
    <xdr:to>
      <xdr:col>41</xdr:col>
      <xdr:colOff>50800</xdr:colOff>
      <xdr:row>64</xdr:row>
      <xdr:rowOff>14097</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98613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47896</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67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44467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46372</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6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51706</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68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56405</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102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55643</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102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55262</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102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56024</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a:extLst>
            <a:ext uri="{FF2B5EF4-FFF2-40B4-BE49-F238E27FC236}">
              <a16:creationId xmlns:a16="http://schemas.microsoft.com/office/drawing/2014/main" id="{00000000-0008-0000-0200-00003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320" name="【一般廃棄物処理施設】&#10;有形固定資産減価償却率最小値テキスト">
          <a:extLst>
            <a:ext uri="{FF2B5EF4-FFF2-40B4-BE49-F238E27FC236}">
              <a16:creationId xmlns:a16="http://schemas.microsoft.com/office/drawing/2014/main" id="{00000000-0008-0000-0200-000040010000}"/>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322" name="【一般廃棄物処理施設】&#10;有形固定資産減価償却率最大値テキスト">
          <a:extLst>
            <a:ext uri="{FF2B5EF4-FFF2-40B4-BE49-F238E27FC236}">
              <a16:creationId xmlns:a16="http://schemas.microsoft.com/office/drawing/2014/main" id="{00000000-0008-0000-0200-000042010000}"/>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324" name="【一般廃棄物処理施設】&#10;有形固定資産減価償却率平均値テキスト">
          <a:extLst>
            <a:ext uri="{FF2B5EF4-FFF2-40B4-BE49-F238E27FC236}">
              <a16:creationId xmlns:a16="http://schemas.microsoft.com/office/drawing/2014/main" id="{00000000-0008-0000-0200-000044010000}"/>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15430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49893</xdr:rowOff>
    </xdr:from>
    <xdr:to>
      <xdr:col>85</xdr:col>
      <xdr:colOff>177800</xdr:colOff>
      <xdr:row>40</xdr:row>
      <xdr:rowOff>151493</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162687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28320</xdr:rowOff>
    </xdr:from>
    <xdr:ext cx="405111" cy="259045"/>
    <xdr:sp macro="" textlink="">
      <xdr:nvSpPr>
        <xdr:cNvPr id="336" name="【一般廃棄物処理施設】&#10;有形固定資産減価償却率該当値テキスト">
          <a:extLst>
            <a:ext uri="{FF2B5EF4-FFF2-40B4-BE49-F238E27FC236}">
              <a16:creationId xmlns:a16="http://schemas.microsoft.com/office/drawing/2014/main" id="{00000000-0008-0000-0200-000050010000}"/>
            </a:ext>
          </a:extLst>
        </xdr:cNvPr>
        <xdr:cNvSpPr txBox="1"/>
      </xdr:nvSpPr>
      <xdr:spPr>
        <a:xfrm>
          <a:off x="16357600"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38463</xdr:rowOff>
    </xdr:from>
    <xdr:to>
      <xdr:col>81</xdr:col>
      <xdr:colOff>101600</xdr:colOff>
      <xdr:row>40</xdr:row>
      <xdr:rowOff>140063</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15430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89263</xdr:rowOff>
    </xdr:from>
    <xdr:to>
      <xdr:col>85</xdr:col>
      <xdr:colOff>127000</xdr:colOff>
      <xdr:row>40</xdr:row>
      <xdr:rowOff>100693</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5481300" y="694726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9072</xdr:rowOff>
    </xdr:from>
    <xdr:to>
      <xdr:col>76</xdr:col>
      <xdr:colOff>165100</xdr:colOff>
      <xdr:row>40</xdr:row>
      <xdr:rowOff>110672</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4541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59872</xdr:rowOff>
    </xdr:from>
    <xdr:to>
      <xdr:col>81</xdr:col>
      <xdr:colOff>50800</xdr:colOff>
      <xdr:row>40</xdr:row>
      <xdr:rowOff>89263</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4592300" y="69178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7438</xdr:rowOff>
    </xdr:from>
    <xdr:to>
      <xdr:col>72</xdr:col>
      <xdr:colOff>38100</xdr:colOff>
      <xdr:row>40</xdr:row>
      <xdr:rowOff>109038</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3652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58238</xdr:rowOff>
    </xdr:from>
    <xdr:to>
      <xdr:col>76</xdr:col>
      <xdr:colOff>114300</xdr:colOff>
      <xdr:row>40</xdr:row>
      <xdr:rowOff>59872</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3703300" y="69162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15603</xdr:rowOff>
    </xdr:from>
    <xdr:to>
      <xdr:col>67</xdr:col>
      <xdr:colOff>101600</xdr:colOff>
      <xdr:row>40</xdr:row>
      <xdr:rowOff>117203</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2763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58238</xdr:rowOff>
    </xdr:from>
    <xdr:to>
      <xdr:col>71</xdr:col>
      <xdr:colOff>177800</xdr:colOff>
      <xdr:row>40</xdr:row>
      <xdr:rowOff>66403</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2814300" y="691623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140261</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id="{00000000-0008-0000-0200-000059010000}"/>
            </a:ext>
          </a:extLst>
        </xdr:cNvPr>
        <xdr:cNvSpPr txBox="1"/>
      </xdr:nvSpPr>
      <xdr:spPr>
        <a:xfrm>
          <a:off x="15266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id="{00000000-0008-0000-0200-00005A010000}"/>
            </a:ext>
          </a:extLst>
        </xdr:cNvPr>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133730</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id="{00000000-0008-0000-0200-00005B010000}"/>
            </a:ext>
          </a:extLst>
        </xdr:cNvPr>
        <xdr:cNvSpPr txBox="1"/>
      </xdr:nvSpPr>
      <xdr:spPr>
        <a:xfrm>
          <a:off x="13500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89643</xdr:rowOff>
    </xdr:from>
    <xdr:ext cx="405111" cy="259045"/>
    <xdr:sp macro="" textlink="">
      <xdr:nvSpPr>
        <xdr:cNvPr id="348" name="n_4ave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2611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131190</xdr:rowOff>
    </xdr:from>
    <xdr:ext cx="405111" cy="259045"/>
    <xdr:sp macro="" textlink="">
      <xdr:nvSpPr>
        <xdr:cNvPr id="349" name="n_1main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52660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101799</xdr:rowOff>
    </xdr:from>
    <xdr:ext cx="405111" cy="259045"/>
    <xdr:sp macro="" textlink="">
      <xdr:nvSpPr>
        <xdr:cNvPr id="350" name="n_2main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4389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100165</xdr:rowOff>
    </xdr:from>
    <xdr:ext cx="405111" cy="259045"/>
    <xdr:sp macro="" textlink="">
      <xdr:nvSpPr>
        <xdr:cNvPr id="351" name="n_3main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35007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108330</xdr:rowOff>
    </xdr:from>
    <xdr:ext cx="405111" cy="259045"/>
    <xdr:sp macro="" textlink="">
      <xdr:nvSpPr>
        <xdr:cNvPr id="352" name="n_4main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2611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00000000-0008-0000-0200-00007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377" name="【一般廃棄物処理施設】&#10;一人当たり有形固定資産（償却資産）額最小値テキスト">
          <a:extLst>
            <a:ext uri="{FF2B5EF4-FFF2-40B4-BE49-F238E27FC236}">
              <a16:creationId xmlns:a16="http://schemas.microsoft.com/office/drawing/2014/main" id="{00000000-0008-0000-0200-000079010000}"/>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379" name="【一般廃棄物処理施設】&#10;一人当たり有形固定資産（償却資産）額最大値テキスト">
          <a:extLst>
            <a:ext uri="{FF2B5EF4-FFF2-40B4-BE49-F238E27FC236}">
              <a16:creationId xmlns:a16="http://schemas.microsoft.com/office/drawing/2014/main" id="{00000000-0008-0000-0200-00007B010000}"/>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381" name="【一般廃棄物処理施設】&#10;一人当たり有形固定資産（償却資産）額平均値テキスト">
          <a:extLst>
            <a:ext uri="{FF2B5EF4-FFF2-40B4-BE49-F238E27FC236}">
              <a16:creationId xmlns:a16="http://schemas.microsoft.com/office/drawing/2014/main" id="{00000000-0008-0000-0200-00007D010000}"/>
            </a:ext>
          </a:extLst>
        </xdr:cNvPr>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88146</xdr:rowOff>
    </xdr:from>
    <xdr:to>
      <xdr:col>112</xdr:col>
      <xdr:colOff>38100</xdr:colOff>
      <xdr:row>42</xdr:row>
      <xdr:rowOff>18296</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21272500" y="711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90175</xdr:rowOff>
    </xdr:from>
    <xdr:to>
      <xdr:col>107</xdr:col>
      <xdr:colOff>101600</xdr:colOff>
      <xdr:row>42</xdr:row>
      <xdr:rowOff>20325</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20383500" y="711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93050</xdr:rowOff>
    </xdr:from>
    <xdr:to>
      <xdr:col>102</xdr:col>
      <xdr:colOff>165100</xdr:colOff>
      <xdr:row>42</xdr:row>
      <xdr:rowOff>23200</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19494500" y="712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98640</xdr:rowOff>
    </xdr:from>
    <xdr:to>
      <xdr:col>98</xdr:col>
      <xdr:colOff>38100</xdr:colOff>
      <xdr:row>42</xdr:row>
      <xdr:rowOff>28790</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8605500" y="71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47088</xdr:rowOff>
    </xdr:from>
    <xdr:to>
      <xdr:col>116</xdr:col>
      <xdr:colOff>114300</xdr:colOff>
      <xdr:row>41</xdr:row>
      <xdr:rowOff>148688</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22110700" y="70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6465</xdr:rowOff>
    </xdr:from>
    <xdr:ext cx="599010" cy="259045"/>
    <xdr:sp macro="" textlink="">
      <xdr:nvSpPr>
        <xdr:cNvPr id="393" name="【一般廃棄物処理施設】&#10;一人当たり有形固定資産（償却資産）額該当値テキスト">
          <a:extLst>
            <a:ext uri="{FF2B5EF4-FFF2-40B4-BE49-F238E27FC236}">
              <a16:creationId xmlns:a16="http://schemas.microsoft.com/office/drawing/2014/main" id="{00000000-0008-0000-0200-000089010000}"/>
            </a:ext>
          </a:extLst>
        </xdr:cNvPr>
        <xdr:cNvSpPr txBox="1"/>
      </xdr:nvSpPr>
      <xdr:spPr>
        <a:xfrm>
          <a:off x="22199600" y="686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47220</xdr:rowOff>
    </xdr:from>
    <xdr:to>
      <xdr:col>112</xdr:col>
      <xdr:colOff>38100</xdr:colOff>
      <xdr:row>41</xdr:row>
      <xdr:rowOff>148820</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21272500" y="70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97888</xdr:rowOff>
    </xdr:from>
    <xdr:to>
      <xdr:col>116</xdr:col>
      <xdr:colOff>63500</xdr:colOff>
      <xdr:row>41</xdr:row>
      <xdr:rowOff>98020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flipV="1">
          <a:off x="21323300" y="7127338"/>
          <a:ext cx="8382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43750</xdr:rowOff>
    </xdr:from>
    <xdr:to>
      <xdr:col>107</xdr:col>
      <xdr:colOff>101600</xdr:colOff>
      <xdr:row>41</xdr:row>
      <xdr:rowOff>145350</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20383500" y="70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94550</xdr:rowOff>
    </xdr:from>
    <xdr:to>
      <xdr:col>111</xdr:col>
      <xdr:colOff>177800</xdr:colOff>
      <xdr:row>41</xdr:row>
      <xdr:rowOff>98020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20434300" y="7124000"/>
          <a:ext cx="889000" cy="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44174</xdr:rowOff>
    </xdr:from>
    <xdr:to>
      <xdr:col>102</xdr:col>
      <xdr:colOff>165100</xdr:colOff>
      <xdr:row>41</xdr:row>
      <xdr:rowOff>145774</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19494500" y="70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94550</xdr:rowOff>
    </xdr:from>
    <xdr:to>
      <xdr:col>107</xdr:col>
      <xdr:colOff>50800</xdr:colOff>
      <xdr:row>41</xdr:row>
      <xdr:rowOff>94974</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19545300" y="7124000"/>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45890</xdr:rowOff>
    </xdr:from>
    <xdr:to>
      <xdr:col>98</xdr:col>
      <xdr:colOff>38100</xdr:colOff>
      <xdr:row>41</xdr:row>
      <xdr:rowOff>147490</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8605500" y="70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94974</xdr:rowOff>
    </xdr:from>
    <xdr:to>
      <xdr:col>102</xdr:col>
      <xdr:colOff>114300</xdr:colOff>
      <xdr:row>41</xdr:row>
      <xdr:rowOff>96690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18656300" y="7124424"/>
          <a:ext cx="889000" cy="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9423</xdr:rowOff>
    </xdr:from>
    <xdr:ext cx="534377" cy="259045"/>
    <xdr:sp macro="" textlink="">
      <xdr:nvSpPr>
        <xdr:cNvPr id="402" name="n_1aveValue【一般廃棄物処理施設】&#10;一人当たり有形固定資産（償却資産）額">
          <a:extLst>
            <a:ext uri="{FF2B5EF4-FFF2-40B4-BE49-F238E27FC236}">
              <a16:creationId xmlns:a16="http://schemas.microsoft.com/office/drawing/2014/main" id="{00000000-0008-0000-0200-000092010000}"/>
            </a:ext>
          </a:extLst>
        </xdr:cNvPr>
        <xdr:cNvSpPr txBox="1"/>
      </xdr:nvSpPr>
      <xdr:spPr>
        <a:xfrm>
          <a:off x="21043411" y="721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11452</xdr:rowOff>
    </xdr:from>
    <xdr:ext cx="534377" cy="259045"/>
    <xdr:sp macro="" textlink="">
      <xdr:nvSpPr>
        <xdr:cNvPr id="403" name="n_2aveValue【一般廃棄物処理施設】&#10;一人当たり有形固定資産（償却資産）額">
          <a:extLst>
            <a:ext uri="{FF2B5EF4-FFF2-40B4-BE49-F238E27FC236}">
              <a16:creationId xmlns:a16="http://schemas.microsoft.com/office/drawing/2014/main" id="{00000000-0008-0000-0200-000093010000}"/>
            </a:ext>
          </a:extLst>
        </xdr:cNvPr>
        <xdr:cNvSpPr txBox="1"/>
      </xdr:nvSpPr>
      <xdr:spPr>
        <a:xfrm>
          <a:off x="20167111" y="721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14327</xdr:rowOff>
    </xdr:from>
    <xdr:ext cx="534377" cy="259045"/>
    <xdr:sp macro="" textlink="">
      <xdr:nvSpPr>
        <xdr:cNvPr id="404" name="n_3aveValue【一般廃棄物処理施設】&#10;一人当たり有形固定資産（償却資産）額">
          <a:extLst>
            <a:ext uri="{FF2B5EF4-FFF2-40B4-BE49-F238E27FC236}">
              <a16:creationId xmlns:a16="http://schemas.microsoft.com/office/drawing/2014/main" id="{00000000-0008-0000-0200-000094010000}"/>
            </a:ext>
          </a:extLst>
        </xdr:cNvPr>
        <xdr:cNvSpPr txBox="1"/>
      </xdr:nvSpPr>
      <xdr:spPr>
        <a:xfrm>
          <a:off x="19278111" y="72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19917</xdr:rowOff>
    </xdr:from>
    <xdr:ext cx="534377" cy="259045"/>
    <xdr:sp macro="" textlink="">
      <xdr:nvSpPr>
        <xdr:cNvPr id="405" name="n_4aveValue【一般廃棄物処理施設】&#10;一人当たり有形固定資産（償却資産）額">
          <a:extLst>
            <a:ext uri="{FF2B5EF4-FFF2-40B4-BE49-F238E27FC236}">
              <a16:creationId xmlns:a16="http://schemas.microsoft.com/office/drawing/2014/main" id="{00000000-0008-0000-0200-000095010000}"/>
            </a:ext>
          </a:extLst>
        </xdr:cNvPr>
        <xdr:cNvSpPr txBox="1"/>
      </xdr:nvSpPr>
      <xdr:spPr>
        <a:xfrm>
          <a:off x="18389111" y="722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165347</xdr:rowOff>
    </xdr:from>
    <xdr:ext cx="599010" cy="259045"/>
    <xdr:sp macro="" textlink="">
      <xdr:nvSpPr>
        <xdr:cNvPr id="406" name="n_1mainValue【一般廃棄物処理施設】&#10;一人当たり有形固定資産（償却資産）額">
          <a:extLst>
            <a:ext uri="{FF2B5EF4-FFF2-40B4-BE49-F238E27FC236}">
              <a16:creationId xmlns:a16="http://schemas.microsoft.com/office/drawing/2014/main" id="{00000000-0008-0000-0200-000096010000}"/>
            </a:ext>
          </a:extLst>
        </xdr:cNvPr>
        <xdr:cNvSpPr txBox="1"/>
      </xdr:nvSpPr>
      <xdr:spPr>
        <a:xfrm>
          <a:off x="21011095" y="685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161877</xdr:rowOff>
    </xdr:from>
    <xdr:ext cx="599010" cy="259045"/>
    <xdr:sp macro="" textlink="">
      <xdr:nvSpPr>
        <xdr:cNvPr id="407" name="n_2mainValue【一般廃棄物処理施設】&#10;一人当たり有形固定資産（償却資産）額">
          <a:extLst>
            <a:ext uri="{FF2B5EF4-FFF2-40B4-BE49-F238E27FC236}">
              <a16:creationId xmlns:a16="http://schemas.microsoft.com/office/drawing/2014/main" id="{00000000-0008-0000-0200-000097010000}"/>
            </a:ext>
          </a:extLst>
        </xdr:cNvPr>
        <xdr:cNvSpPr txBox="1"/>
      </xdr:nvSpPr>
      <xdr:spPr>
        <a:xfrm>
          <a:off x="20134795" y="684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162301</xdr:rowOff>
    </xdr:from>
    <xdr:ext cx="599010" cy="259045"/>
    <xdr:sp macro="" textlink="">
      <xdr:nvSpPr>
        <xdr:cNvPr id="408" name="n_3main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19245795" y="684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164017</xdr:rowOff>
    </xdr:from>
    <xdr:ext cx="599010" cy="259045"/>
    <xdr:sp macro="" textlink="">
      <xdr:nvSpPr>
        <xdr:cNvPr id="409" name="n_4main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18356795" y="685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00000000-0008-0000-0200-0000C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2" name="【消防施設】&#10;有形固定資産減価償却率最小値テキスト">
          <a:extLst>
            <a:ext uri="{FF2B5EF4-FFF2-40B4-BE49-F238E27FC236}">
              <a16:creationId xmlns:a16="http://schemas.microsoft.com/office/drawing/2014/main" id="{00000000-0008-0000-0200-0000C4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454" name="【消防施設】&#10;有形固定資産減価償却率最大値テキスト">
          <a:extLst>
            <a:ext uri="{FF2B5EF4-FFF2-40B4-BE49-F238E27FC236}">
              <a16:creationId xmlns:a16="http://schemas.microsoft.com/office/drawing/2014/main" id="{00000000-0008-0000-0200-0000C601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00000000-0008-0000-0200-0000C8010000}"/>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49349</xdr:rowOff>
    </xdr:from>
    <xdr:to>
      <xdr:col>85</xdr:col>
      <xdr:colOff>177800</xdr:colOff>
      <xdr:row>78</xdr:row>
      <xdr:rowOff>150949</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62687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135726</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00000000-0008-0000-0200-0000D4010000}"/>
            </a:ext>
          </a:extLst>
        </xdr:cNvPr>
        <xdr:cNvSpPr txBox="1"/>
      </xdr:nvSpPr>
      <xdr:spPr>
        <a:xfrm>
          <a:off x="16357600" y="13337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91802</xdr:rowOff>
    </xdr:from>
    <xdr:to>
      <xdr:col>81</xdr:col>
      <xdr:colOff>101600</xdr:colOff>
      <xdr:row>79</xdr:row>
      <xdr:rowOff>21952</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5430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100149</xdr:rowOff>
    </xdr:from>
    <xdr:to>
      <xdr:col>85</xdr:col>
      <xdr:colOff>127000</xdr:colOff>
      <xdr:row>78</xdr:row>
      <xdr:rowOff>142602</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15481300" y="1347324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46082</xdr:rowOff>
    </xdr:from>
    <xdr:to>
      <xdr:col>76</xdr:col>
      <xdr:colOff>165100</xdr:colOff>
      <xdr:row>78</xdr:row>
      <xdr:rowOff>147682</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45415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96882</xdr:rowOff>
    </xdr:from>
    <xdr:to>
      <xdr:col>81</xdr:col>
      <xdr:colOff>50800</xdr:colOff>
      <xdr:row>78</xdr:row>
      <xdr:rowOff>142602</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4592300" y="134699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88537</xdr:rowOff>
    </xdr:from>
    <xdr:to>
      <xdr:col>72</xdr:col>
      <xdr:colOff>38100</xdr:colOff>
      <xdr:row>79</xdr:row>
      <xdr:rowOff>18687</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13652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96882</xdr:rowOff>
    </xdr:from>
    <xdr:to>
      <xdr:col>76</xdr:col>
      <xdr:colOff>114300</xdr:colOff>
      <xdr:row>78</xdr:row>
      <xdr:rowOff>139337</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13703300" y="1346998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111398</xdr:rowOff>
    </xdr:from>
    <xdr:to>
      <xdr:col>67</xdr:col>
      <xdr:colOff>101600</xdr:colOff>
      <xdr:row>85</xdr:row>
      <xdr:rowOff>41548</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2763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139337</xdr:rowOff>
    </xdr:from>
    <xdr:to>
      <xdr:col>71</xdr:col>
      <xdr:colOff>177800</xdr:colOff>
      <xdr:row>84</xdr:row>
      <xdr:rowOff>162198</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12814300" y="13512437"/>
          <a:ext cx="889000" cy="10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477" name="n_1aveValue【消防施設】&#10;有形固定資産減価償却率">
          <a:extLst>
            <a:ext uri="{FF2B5EF4-FFF2-40B4-BE49-F238E27FC236}">
              <a16:creationId xmlns:a16="http://schemas.microsoft.com/office/drawing/2014/main" id="{00000000-0008-0000-0200-0000DD010000}"/>
            </a:ext>
          </a:extLst>
        </xdr:cNvPr>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478" name="n_2aveValue【消防施設】&#10;有形固定資産減価償却率">
          <a:extLst>
            <a:ext uri="{FF2B5EF4-FFF2-40B4-BE49-F238E27FC236}">
              <a16:creationId xmlns:a16="http://schemas.microsoft.com/office/drawing/2014/main" id="{00000000-0008-0000-0200-0000DE010000}"/>
            </a:ext>
          </a:extLst>
        </xdr:cNvPr>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479" name="n_3aveValue【消防施設】&#10;有形固定資産減価償却率">
          <a:extLst>
            <a:ext uri="{FF2B5EF4-FFF2-40B4-BE49-F238E27FC236}">
              <a16:creationId xmlns:a16="http://schemas.microsoft.com/office/drawing/2014/main" id="{00000000-0008-0000-0200-0000DF010000}"/>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480" name="n_4aveValue【消防施設】&#10;有形固定資産減価償却率">
          <a:extLst>
            <a:ext uri="{FF2B5EF4-FFF2-40B4-BE49-F238E27FC236}">
              <a16:creationId xmlns:a16="http://schemas.microsoft.com/office/drawing/2014/main" id="{00000000-0008-0000-0200-0000E0010000}"/>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38479</xdr:rowOff>
    </xdr:from>
    <xdr:ext cx="405111" cy="259045"/>
    <xdr:sp macro="" textlink="">
      <xdr:nvSpPr>
        <xdr:cNvPr id="481" name="n_1mainValue【消防施設】&#10;有形固定資産減価償却率">
          <a:extLst>
            <a:ext uri="{FF2B5EF4-FFF2-40B4-BE49-F238E27FC236}">
              <a16:creationId xmlns:a16="http://schemas.microsoft.com/office/drawing/2014/main" id="{00000000-0008-0000-0200-0000E1010000}"/>
            </a:ext>
          </a:extLst>
        </xdr:cNvPr>
        <xdr:cNvSpPr txBox="1"/>
      </xdr:nvSpPr>
      <xdr:spPr>
        <a:xfrm>
          <a:off x="152660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164209</xdr:rowOff>
    </xdr:from>
    <xdr:ext cx="405111" cy="259045"/>
    <xdr:sp macro="" textlink="">
      <xdr:nvSpPr>
        <xdr:cNvPr id="482" name="n_2mainValue【消防施設】&#10;有形固定資産減価償却率">
          <a:extLst>
            <a:ext uri="{FF2B5EF4-FFF2-40B4-BE49-F238E27FC236}">
              <a16:creationId xmlns:a16="http://schemas.microsoft.com/office/drawing/2014/main" id="{00000000-0008-0000-0200-0000E2010000}"/>
            </a:ext>
          </a:extLst>
        </xdr:cNvPr>
        <xdr:cNvSpPr txBox="1"/>
      </xdr:nvSpPr>
      <xdr:spPr>
        <a:xfrm>
          <a:off x="14389744" y="1319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35214</xdr:rowOff>
    </xdr:from>
    <xdr:ext cx="405111" cy="259045"/>
    <xdr:sp macro="" textlink="">
      <xdr:nvSpPr>
        <xdr:cNvPr id="483" name="n_3mainValue【消防施設】&#10;有形固定資産減価償却率">
          <a:extLst>
            <a:ext uri="{FF2B5EF4-FFF2-40B4-BE49-F238E27FC236}">
              <a16:creationId xmlns:a16="http://schemas.microsoft.com/office/drawing/2014/main" id="{00000000-0008-0000-0200-0000E3010000}"/>
            </a:ext>
          </a:extLst>
        </xdr:cNvPr>
        <xdr:cNvSpPr txBox="1"/>
      </xdr:nvSpPr>
      <xdr:spPr>
        <a:xfrm>
          <a:off x="135007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32675</xdr:rowOff>
    </xdr:from>
    <xdr:ext cx="405111" cy="259045"/>
    <xdr:sp macro="" textlink="">
      <xdr:nvSpPr>
        <xdr:cNvPr id="484" name="n_4mainValue【消防施設】&#10;有形固定資産減価償却率">
          <a:extLst>
            <a:ext uri="{FF2B5EF4-FFF2-40B4-BE49-F238E27FC236}">
              <a16:creationId xmlns:a16="http://schemas.microsoft.com/office/drawing/2014/main" id="{00000000-0008-0000-0200-0000E4010000}"/>
            </a:ext>
          </a:extLst>
        </xdr:cNvPr>
        <xdr:cNvSpPr txBox="1"/>
      </xdr:nvSpPr>
      <xdr:spPr>
        <a:xfrm>
          <a:off x="12611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a:extLst>
            <a:ext uri="{FF2B5EF4-FFF2-40B4-BE49-F238E27FC236}">
              <a16:creationId xmlns:a16="http://schemas.microsoft.com/office/drawing/2014/main" id="{00000000-0008-0000-0200-0000F9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07" name="【消防施設】&#10;一人当たり面積最小値テキスト">
          <a:extLst>
            <a:ext uri="{FF2B5EF4-FFF2-40B4-BE49-F238E27FC236}">
              <a16:creationId xmlns:a16="http://schemas.microsoft.com/office/drawing/2014/main" id="{00000000-0008-0000-0200-0000FB01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09" name="【消防施設】&#10;一人当たり面積最大値テキスト">
          <a:extLst>
            <a:ext uri="{FF2B5EF4-FFF2-40B4-BE49-F238E27FC236}">
              <a16:creationId xmlns:a16="http://schemas.microsoft.com/office/drawing/2014/main" id="{00000000-0008-0000-0200-0000FD01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511" name="【消防施設】&#10;一人当たり面積平均値テキスト">
          <a:extLst>
            <a:ext uri="{FF2B5EF4-FFF2-40B4-BE49-F238E27FC236}">
              <a16:creationId xmlns:a16="http://schemas.microsoft.com/office/drawing/2014/main" id="{00000000-0008-0000-0200-0000FF01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26163</xdr:rowOff>
    </xdr:from>
    <xdr:to>
      <xdr:col>107</xdr:col>
      <xdr:colOff>101600</xdr:colOff>
      <xdr:row>83</xdr:row>
      <xdr:rowOff>127763</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20383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9494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39878</xdr:rowOff>
    </xdr:from>
    <xdr:to>
      <xdr:col>98</xdr:col>
      <xdr:colOff>38100</xdr:colOff>
      <xdr:row>83</xdr:row>
      <xdr:rowOff>141478</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8605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522" name="楕円 521">
          <a:extLst>
            <a:ext uri="{FF2B5EF4-FFF2-40B4-BE49-F238E27FC236}">
              <a16:creationId xmlns:a16="http://schemas.microsoft.com/office/drawing/2014/main" id="{00000000-0008-0000-0200-00000A020000}"/>
            </a:ext>
          </a:extLst>
        </xdr:cNvPr>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523" name="【消防施設】&#10;一人当たり面積該当値テキスト">
          <a:extLst>
            <a:ext uri="{FF2B5EF4-FFF2-40B4-BE49-F238E27FC236}">
              <a16:creationId xmlns:a16="http://schemas.microsoft.com/office/drawing/2014/main" id="{00000000-0008-0000-0200-00000B020000}"/>
            </a:ext>
          </a:extLst>
        </xdr:cNvPr>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524" name="楕円 523">
          <a:extLst>
            <a:ext uri="{FF2B5EF4-FFF2-40B4-BE49-F238E27FC236}">
              <a16:creationId xmlns:a16="http://schemas.microsoft.com/office/drawing/2014/main" id="{00000000-0008-0000-0200-00000C020000}"/>
            </a:ext>
          </a:extLst>
        </xdr:cNvPr>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106680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20434300" y="1450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9494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84</xdr:row>
      <xdr:rowOff>102108</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9545300" y="14499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97537</xdr:rowOff>
    </xdr:from>
    <xdr:to>
      <xdr:col>102</xdr:col>
      <xdr:colOff>114300</xdr:colOff>
      <xdr:row>85</xdr:row>
      <xdr:rowOff>163830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flipV="1">
          <a:off x="18656300" y="14499337"/>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532" name="n_1aveValue【消防施設】&#10;一人当たり面積">
          <a:extLst>
            <a:ext uri="{FF2B5EF4-FFF2-40B4-BE49-F238E27FC236}">
              <a16:creationId xmlns:a16="http://schemas.microsoft.com/office/drawing/2014/main" id="{00000000-0008-0000-0200-000014020000}"/>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144290</xdr:rowOff>
    </xdr:from>
    <xdr:ext cx="469744" cy="259045"/>
    <xdr:sp macro="" textlink="">
      <xdr:nvSpPr>
        <xdr:cNvPr id="533" name="n_2aveValue【消防施設】&#10;一人当たり面積">
          <a:extLst>
            <a:ext uri="{FF2B5EF4-FFF2-40B4-BE49-F238E27FC236}">
              <a16:creationId xmlns:a16="http://schemas.microsoft.com/office/drawing/2014/main" id="{00000000-0008-0000-0200-000015020000}"/>
            </a:ext>
          </a:extLst>
        </xdr:cNvPr>
        <xdr:cNvSpPr txBox="1"/>
      </xdr:nvSpPr>
      <xdr:spPr>
        <a:xfrm>
          <a:off x="20199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167149</xdr:rowOff>
    </xdr:from>
    <xdr:ext cx="469744" cy="259045"/>
    <xdr:sp macro="" textlink="">
      <xdr:nvSpPr>
        <xdr:cNvPr id="534" name="n_3aveValue【消防施設】&#10;一人当たり面積">
          <a:extLst>
            <a:ext uri="{FF2B5EF4-FFF2-40B4-BE49-F238E27FC236}">
              <a16:creationId xmlns:a16="http://schemas.microsoft.com/office/drawing/2014/main" id="{00000000-0008-0000-0200-000016020000}"/>
            </a:ext>
          </a:extLst>
        </xdr:cNvPr>
        <xdr:cNvSpPr txBox="1"/>
      </xdr:nvSpPr>
      <xdr:spPr>
        <a:xfrm>
          <a:off x="19310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535" name="n_4aveValue【消防施設】&#10;一人当たり面積">
          <a:extLst>
            <a:ext uri="{FF2B5EF4-FFF2-40B4-BE49-F238E27FC236}">
              <a16:creationId xmlns:a16="http://schemas.microsoft.com/office/drawing/2014/main" id="{00000000-0008-0000-0200-000017020000}"/>
            </a:ext>
          </a:extLst>
        </xdr:cNvPr>
        <xdr:cNvSpPr txBox="1"/>
      </xdr:nvSpPr>
      <xdr:spPr>
        <a:xfrm>
          <a:off x="18421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536" name="n_1mainValue【消防施設】&#10;一人当たり面積">
          <a:extLst>
            <a:ext uri="{FF2B5EF4-FFF2-40B4-BE49-F238E27FC236}">
              <a16:creationId xmlns:a16="http://schemas.microsoft.com/office/drawing/2014/main" id="{00000000-0008-0000-0200-000018020000}"/>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537" name="n_2mainValue【消防施設】&#10;一人当たり面積">
          <a:extLst>
            <a:ext uri="{FF2B5EF4-FFF2-40B4-BE49-F238E27FC236}">
              <a16:creationId xmlns:a16="http://schemas.microsoft.com/office/drawing/2014/main" id="{00000000-0008-0000-0200-000019020000}"/>
            </a:ext>
          </a:extLst>
        </xdr:cNvPr>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538" name="n_3mainValue【消防施設】&#10;一人当たり面積">
          <a:extLst>
            <a:ext uri="{FF2B5EF4-FFF2-40B4-BE49-F238E27FC236}">
              <a16:creationId xmlns:a16="http://schemas.microsoft.com/office/drawing/2014/main" id="{00000000-0008-0000-0200-00001A020000}"/>
            </a:ext>
          </a:extLst>
        </xdr:cNvPr>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539" name="n_4mainValue【消防施設】&#10;一人当たり面積">
          <a:extLst>
            <a:ext uri="{FF2B5EF4-FFF2-40B4-BE49-F238E27FC236}">
              <a16:creationId xmlns:a16="http://schemas.microsoft.com/office/drawing/2014/main" id="{00000000-0008-0000-0200-00001B020000}"/>
            </a:ext>
          </a:extLst>
        </xdr:cNvPr>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00000000-0008-0000-0200-00003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566" name="【庁舎】&#10;有形固定資産減価償却率最小値テキスト">
          <a:extLst>
            <a:ext uri="{FF2B5EF4-FFF2-40B4-BE49-F238E27FC236}">
              <a16:creationId xmlns:a16="http://schemas.microsoft.com/office/drawing/2014/main" id="{00000000-0008-0000-0200-000036020000}"/>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568" name="【庁舎】&#10;有形固定資産減価償却率最大値テキスト">
          <a:extLst>
            <a:ext uri="{FF2B5EF4-FFF2-40B4-BE49-F238E27FC236}">
              <a16:creationId xmlns:a16="http://schemas.microsoft.com/office/drawing/2014/main" id="{00000000-0008-0000-0200-000038020000}"/>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570" name="【庁舎】&#10;有形固定資産減価償却率平均値テキスト">
          <a:extLst>
            <a:ext uri="{FF2B5EF4-FFF2-40B4-BE49-F238E27FC236}">
              <a16:creationId xmlns:a16="http://schemas.microsoft.com/office/drawing/2014/main" id="{00000000-0008-0000-0200-00003A020000}"/>
            </a:ext>
          </a:extLst>
        </xdr:cNvPr>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15430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62956</xdr:rowOff>
    </xdr:from>
    <xdr:to>
      <xdr:col>85</xdr:col>
      <xdr:colOff>177800</xdr:colOff>
      <xdr:row>100</xdr:row>
      <xdr:rowOff>164556</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16268700" y="172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149333</xdr:rowOff>
    </xdr:from>
    <xdr:ext cx="405111" cy="259045"/>
    <xdr:sp macro="" textlink="">
      <xdr:nvSpPr>
        <xdr:cNvPr id="582" name="【庁舎】&#10;有形固定資産減価償却率該当値テキスト">
          <a:extLst>
            <a:ext uri="{FF2B5EF4-FFF2-40B4-BE49-F238E27FC236}">
              <a16:creationId xmlns:a16="http://schemas.microsoft.com/office/drawing/2014/main" id="{00000000-0008-0000-0200-000046020000}"/>
            </a:ext>
          </a:extLst>
        </xdr:cNvPr>
        <xdr:cNvSpPr txBox="1"/>
      </xdr:nvSpPr>
      <xdr:spPr>
        <a:xfrm>
          <a:off x="16357600" y="17122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7438</xdr:rowOff>
    </xdr:from>
    <xdr:to>
      <xdr:col>81</xdr:col>
      <xdr:colOff>101600</xdr:colOff>
      <xdr:row>100</xdr:row>
      <xdr:rowOff>109038</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15430500" y="17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58238</xdr:rowOff>
    </xdr:from>
    <xdr:to>
      <xdr:col>85</xdr:col>
      <xdr:colOff>127000</xdr:colOff>
      <xdr:row>100</xdr:row>
      <xdr:rowOff>113756</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5481300" y="1720323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121738</xdr:rowOff>
    </xdr:from>
    <xdr:to>
      <xdr:col>76</xdr:col>
      <xdr:colOff>165100</xdr:colOff>
      <xdr:row>100</xdr:row>
      <xdr:rowOff>51888</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45415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xdr:rowOff>
    </xdr:from>
    <xdr:to>
      <xdr:col>81</xdr:col>
      <xdr:colOff>50800</xdr:colOff>
      <xdr:row>100</xdr:row>
      <xdr:rowOff>58238</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4592300" y="171460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66221</xdr:rowOff>
    </xdr:from>
    <xdr:to>
      <xdr:col>72</xdr:col>
      <xdr:colOff>38100</xdr:colOff>
      <xdr:row>99</xdr:row>
      <xdr:rowOff>167821</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3652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100</xdr:row>
      <xdr:rowOff>1088</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3703300" y="1709057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141332</xdr:rowOff>
    </xdr:from>
    <xdr:to>
      <xdr:col>67</xdr:col>
      <xdr:colOff>101600</xdr:colOff>
      <xdr:row>104</xdr:row>
      <xdr:rowOff>71482</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2763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117021</xdr:rowOff>
    </xdr:from>
    <xdr:to>
      <xdr:col>71</xdr:col>
      <xdr:colOff>177800</xdr:colOff>
      <xdr:row>104</xdr:row>
      <xdr:rowOff>20682</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12814300" y="17090571"/>
          <a:ext cx="889000" cy="76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65876</xdr:rowOff>
    </xdr:from>
    <xdr:ext cx="405111" cy="259045"/>
    <xdr:sp macro="" textlink="">
      <xdr:nvSpPr>
        <xdr:cNvPr id="591" name="n_1aveValue【庁舎】&#10;有形固定資産減価償却率">
          <a:extLst>
            <a:ext uri="{FF2B5EF4-FFF2-40B4-BE49-F238E27FC236}">
              <a16:creationId xmlns:a16="http://schemas.microsoft.com/office/drawing/2014/main" id="{00000000-0008-0000-0200-00004F020000}"/>
            </a:ext>
          </a:extLst>
        </xdr:cNvPr>
        <xdr:cNvSpPr txBox="1"/>
      </xdr:nvSpPr>
      <xdr:spPr>
        <a:xfrm>
          <a:off x="152660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44648</xdr:rowOff>
    </xdr:from>
    <xdr:ext cx="405111" cy="259045"/>
    <xdr:sp macro="" textlink="">
      <xdr:nvSpPr>
        <xdr:cNvPr id="592" name="n_2aveValue【庁舎】&#10;有形固定資産減価償却率">
          <a:extLst>
            <a:ext uri="{FF2B5EF4-FFF2-40B4-BE49-F238E27FC236}">
              <a16:creationId xmlns:a16="http://schemas.microsoft.com/office/drawing/2014/main" id="{00000000-0008-0000-0200-000050020000}"/>
            </a:ext>
          </a:extLst>
        </xdr:cNvPr>
        <xdr:cNvSpPr txBox="1"/>
      </xdr:nvSpPr>
      <xdr:spPr>
        <a:xfrm>
          <a:off x="14389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65876</xdr:rowOff>
    </xdr:from>
    <xdr:ext cx="405111" cy="259045"/>
    <xdr:sp macro="" textlink="">
      <xdr:nvSpPr>
        <xdr:cNvPr id="593" name="n_3aveValue【庁舎】&#10;有形固定資産減価償却率">
          <a:extLst>
            <a:ext uri="{FF2B5EF4-FFF2-40B4-BE49-F238E27FC236}">
              <a16:creationId xmlns:a16="http://schemas.microsoft.com/office/drawing/2014/main" id="{00000000-0008-0000-0200-000051020000}"/>
            </a:ext>
          </a:extLst>
        </xdr:cNvPr>
        <xdr:cNvSpPr txBox="1"/>
      </xdr:nvSpPr>
      <xdr:spPr>
        <a:xfrm>
          <a:off x="13500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98533</xdr:rowOff>
    </xdr:from>
    <xdr:ext cx="405111" cy="259045"/>
    <xdr:sp macro="" textlink="">
      <xdr:nvSpPr>
        <xdr:cNvPr id="594" name="n_4aveValue【庁舎】&#10;有形固定資産減価償却率">
          <a:extLst>
            <a:ext uri="{FF2B5EF4-FFF2-40B4-BE49-F238E27FC236}">
              <a16:creationId xmlns:a16="http://schemas.microsoft.com/office/drawing/2014/main" id="{00000000-0008-0000-0200-000052020000}"/>
            </a:ext>
          </a:extLst>
        </xdr:cNvPr>
        <xdr:cNvSpPr txBox="1"/>
      </xdr:nvSpPr>
      <xdr:spPr>
        <a:xfrm>
          <a:off x="12611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125565</xdr:rowOff>
    </xdr:from>
    <xdr:ext cx="340478" cy="259045"/>
    <xdr:sp macro="" textlink="">
      <xdr:nvSpPr>
        <xdr:cNvPr id="595" name="n_1mainValue【庁舎】&#10;有形固定資産減価償却率">
          <a:extLst>
            <a:ext uri="{FF2B5EF4-FFF2-40B4-BE49-F238E27FC236}">
              <a16:creationId xmlns:a16="http://schemas.microsoft.com/office/drawing/2014/main" id="{00000000-0008-0000-0200-000053020000}"/>
            </a:ext>
          </a:extLst>
        </xdr:cNvPr>
        <xdr:cNvSpPr txBox="1"/>
      </xdr:nvSpPr>
      <xdr:spPr>
        <a:xfrm>
          <a:off x="15298361" y="16927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68415</xdr:rowOff>
    </xdr:from>
    <xdr:ext cx="340478" cy="259045"/>
    <xdr:sp macro="" textlink="">
      <xdr:nvSpPr>
        <xdr:cNvPr id="596" name="n_2mainValue【庁舎】&#10;有形固定資産減価償却率">
          <a:extLst>
            <a:ext uri="{FF2B5EF4-FFF2-40B4-BE49-F238E27FC236}">
              <a16:creationId xmlns:a16="http://schemas.microsoft.com/office/drawing/2014/main" id="{00000000-0008-0000-0200-000054020000}"/>
            </a:ext>
          </a:extLst>
        </xdr:cNvPr>
        <xdr:cNvSpPr txBox="1"/>
      </xdr:nvSpPr>
      <xdr:spPr>
        <a:xfrm>
          <a:off x="14422061" y="1687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12898</xdr:rowOff>
    </xdr:from>
    <xdr:ext cx="340478" cy="259045"/>
    <xdr:sp macro="" textlink="">
      <xdr:nvSpPr>
        <xdr:cNvPr id="597" name="n_3mainValue【庁舎】&#10;有形固定資産減価償却率">
          <a:extLst>
            <a:ext uri="{FF2B5EF4-FFF2-40B4-BE49-F238E27FC236}">
              <a16:creationId xmlns:a16="http://schemas.microsoft.com/office/drawing/2014/main" id="{00000000-0008-0000-0200-000055020000}"/>
            </a:ext>
          </a:extLst>
        </xdr:cNvPr>
        <xdr:cNvSpPr txBox="1"/>
      </xdr:nvSpPr>
      <xdr:spPr>
        <a:xfrm>
          <a:off x="13533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598" name="n_4mainValue【庁舎】&#10;有形固定資産減価償却率">
          <a:extLst>
            <a:ext uri="{FF2B5EF4-FFF2-40B4-BE49-F238E27FC236}">
              <a16:creationId xmlns:a16="http://schemas.microsoft.com/office/drawing/2014/main" id="{00000000-0008-0000-0200-000056020000}"/>
            </a:ext>
          </a:extLst>
        </xdr:cNvPr>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00000000-0008-0000-0200-00006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25" name="【庁舎】&#10;一人当たり面積最小値テキスト">
          <a:extLst>
            <a:ext uri="{FF2B5EF4-FFF2-40B4-BE49-F238E27FC236}">
              <a16:creationId xmlns:a16="http://schemas.microsoft.com/office/drawing/2014/main" id="{00000000-0008-0000-0200-00007102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627" name="【庁舎】&#10;一人当たり面積最大値テキスト">
          <a:extLst>
            <a:ext uri="{FF2B5EF4-FFF2-40B4-BE49-F238E27FC236}">
              <a16:creationId xmlns:a16="http://schemas.microsoft.com/office/drawing/2014/main" id="{00000000-0008-0000-0200-000073020000}"/>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629" name="【庁舎】&#10;一人当たり面積平均値テキスト">
          <a:extLst>
            <a:ext uri="{FF2B5EF4-FFF2-40B4-BE49-F238E27FC236}">
              <a16:creationId xmlns:a16="http://schemas.microsoft.com/office/drawing/2014/main" id="{00000000-0008-0000-0200-000075020000}"/>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108676</xdr:rowOff>
    </xdr:from>
    <xdr:to>
      <xdr:col>107</xdr:col>
      <xdr:colOff>101600</xdr:colOff>
      <xdr:row>104</xdr:row>
      <xdr:rowOff>38826</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20383500" y="177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141332</xdr:rowOff>
    </xdr:from>
    <xdr:to>
      <xdr:col>102</xdr:col>
      <xdr:colOff>165100</xdr:colOff>
      <xdr:row>104</xdr:row>
      <xdr:rowOff>71482</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9494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147864</xdr:rowOff>
    </xdr:from>
    <xdr:to>
      <xdr:col>98</xdr:col>
      <xdr:colOff>38100</xdr:colOff>
      <xdr:row>104</xdr:row>
      <xdr:rowOff>78014</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8605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5806</xdr:rowOff>
    </xdr:from>
    <xdr:to>
      <xdr:col>116</xdr:col>
      <xdr:colOff>114300</xdr:colOff>
      <xdr:row>104</xdr:row>
      <xdr:rowOff>107406</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221107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28683</xdr:rowOff>
    </xdr:from>
    <xdr:ext cx="469744" cy="259045"/>
    <xdr:sp macro="" textlink="">
      <xdr:nvSpPr>
        <xdr:cNvPr id="641" name="【庁舎】&#10;一人当たり面積該当値テキスト">
          <a:extLst>
            <a:ext uri="{FF2B5EF4-FFF2-40B4-BE49-F238E27FC236}">
              <a16:creationId xmlns:a16="http://schemas.microsoft.com/office/drawing/2014/main" id="{00000000-0008-0000-0200-000081020000}"/>
            </a:ext>
          </a:extLst>
        </xdr:cNvPr>
        <xdr:cNvSpPr txBox="1"/>
      </xdr:nvSpPr>
      <xdr:spPr>
        <a:xfrm>
          <a:off x="22199600" y="176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56606</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21323300" y="178841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164193</xdr:rowOff>
    </xdr:from>
    <xdr:to>
      <xdr:col>107</xdr:col>
      <xdr:colOff>101600</xdr:colOff>
      <xdr:row>104</xdr:row>
      <xdr:rowOff>94343</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20383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43543</xdr:rowOff>
    </xdr:from>
    <xdr:to>
      <xdr:col>111</xdr:col>
      <xdr:colOff>177800</xdr:colOff>
      <xdr:row>104</xdr:row>
      <xdr:rowOff>53339</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20434300" y="178743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157662</xdr:rowOff>
    </xdr:from>
    <xdr:to>
      <xdr:col>102</xdr:col>
      <xdr:colOff>165100</xdr:colOff>
      <xdr:row>104</xdr:row>
      <xdr:rowOff>87812</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9494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37012</xdr:rowOff>
    </xdr:from>
    <xdr:to>
      <xdr:col>107</xdr:col>
      <xdr:colOff>50800</xdr:colOff>
      <xdr:row>104</xdr:row>
      <xdr:rowOff>43543</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9545300" y="178678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8605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37012</xdr:rowOff>
    </xdr:from>
    <xdr:to>
      <xdr:col>102</xdr:col>
      <xdr:colOff>114300</xdr:colOff>
      <xdr:row>105</xdr:row>
      <xdr:rowOff>117021</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18656300" y="17867812"/>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650" name="n_1aveValue【庁舎】&#10;一人当たり面積">
          <a:extLst>
            <a:ext uri="{FF2B5EF4-FFF2-40B4-BE49-F238E27FC236}">
              <a16:creationId xmlns:a16="http://schemas.microsoft.com/office/drawing/2014/main" id="{00000000-0008-0000-0200-00008A020000}"/>
            </a:ext>
          </a:extLst>
        </xdr:cNvPr>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55353</xdr:rowOff>
    </xdr:from>
    <xdr:ext cx="469744" cy="259045"/>
    <xdr:sp macro="" textlink="">
      <xdr:nvSpPr>
        <xdr:cNvPr id="651" name="n_2aveValue【庁舎】&#10;一人当たり面積">
          <a:extLst>
            <a:ext uri="{FF2B5EF4-FFF2-40B4-BE49-F238E27FC236}">
              <a16:creationId xmlns:a16="http://schemas.microsoft.com/office/drawing/2014/main" id="{00000000-0008-0000-0200-00008B020000}"/>
            </a:ext>
          </a:extLst>
        </xdr:cNvPr>
        <xdr:cNvSpPr txBox="1"/>
      </xdr:nvSpPr>
      <xdr:spPr>
        <a:xfrm>
          <a:off x="201994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88009</xdr:rowOff>
    </xdr:from>
    <xdr:ext cx="469744" cy="259045"/>
    <xdr:sp macro="" textlink="">
      <xdr:nvSpPr>
        <xdr:cNvPr id="652" name="n_3aveValue【庁舎】&#10;一人当たり面積">
          <a:extLst>
            <a:ext uri="{FF2B5EF4-FFF2-40B4-BE49-F238E27FC236}">
              <a16:creationId xmlns:a16="http://schemas.microsoft.com/office/drawing/2014/main" id="{00000000-0008-0000-0200-00008C020000}"/>
            </a:ext>
          </a:extLst>
        </xdr:cNvPr>
        <xdr:cNvSpPr txBox="1"/>
      </xdr:nvSpPr>
      <xdr:spPr>
        <a:xfrm>
          <a:off x="19310427" y="175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94541</xdr:rowOff>
    </xdr:from>
    <xdr:ext cx="469744" cy="259045"/>
    <xdr:sp macro="" textlink="">
      <xdr:nvSpPr>
        <xdr:cNvPr id="653" name="n_4aveValue【庁舎】&#10;一人当たり面積">
          <a:extLst>
            <a:ext uri="{FF2B5EF4-FFF2-40B4-BE49-F238E27FC236}">
              <a16:creationId xmlns:a16="http://schemas.microsoft.com/office/drawing/2014/main" id="{00000000-0008-0000-0200-00008D020000}"/>
            </a:ext>
          </a:extLst>
        </xdr:cNvPr>
        <xdr:cNvSpPr txBox="1"/>
      </xdr:nvSpPr>
      <xdr:spPr>
        <a:xfrm>
          <a:off x="18421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95266</xdr:rowOff>
    </xdr:from>
    <xdr:ext cx="469744" cy="259045"/>
    <xdr:sp macro="" textlink="">
      <xdr:nvSpPr>
        <xdr:cNvPr id="654" name="n_1mainValue【庁舎】&#10;一人当たり面積">
          <a:extLst>
            <a:ext uri="{FF2B5EF4-FFF2-40B4-BE49-F238E27FC236}">
              <a16:creationId xmlns:a16="http://schemas.microsoft.com/office/drawing/2014/main" id="{00000000-0008-0000-0200-00008E020000}"/>
            </a:ext>
          </a:extLst>
        </xdr:cNvPr>
        <xdr:cNvSpPr txBox="1"/>
      </xdr:nvSpPr>
      <xdr:spPr>
        <a:xfrm>
          <a:off x="210757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85470</xdr:rowOff>
    </xdr:from>
    <xdr:ext cx="469744" cy="259045"/>
    <xdr:sp macro="" textlink="">
      <xdr:nvSpPr>
        <xdr:cNvPr id="655" name="n_2mainValue【庁舎】&#10;一人当たり面積">
          <a:extLst>
            <a:ext uri="{FF2B5EF4-FFF2-40B4-BE49-F238E27FC236}">
              <a16:creationId xmlns:a16="http://schemas.microsoft.com/office/drawing/2014/main" id="{00000000-0008-0000-0200-00008F020000}"/>
            </a:ext>
          </a:extLst>
        </xdr:cNvPr>
        <xdr:cNvSpPr txBox="1"/>
      </xdr:nvSpPr>
      <xdr:spPr>
        <a:xfrm>
          <a:off x="20199427" y="1791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78939</xdr:rowOff>
    </xdr:from>
    <xdr:ext cx="469744" cy="259045"/>
    <xdr:sp macro="" textlink="">
      <xdr:nvSpPr>
        <xdr:cNvPr id="656" name="n_3mainValue【庁舎】&#10;一人当たり面積">
          <a:extLst>
            <a:ext uri="{FF2B5EF4-FFF2-40B4-BE49-F238E27FC236}">
              <a16:creationId xmlns:a16="http://schemas.microsoft.com/office/drawing/2014/main" id="{00000000-0008-0000-0200-000090020000}"/>
            </a:ext>
          </a:extLst>
        </xdr:cNvPr>
        <xdr:cNvSpPr txBox="1"/>
      </xdr:nvSpPr>
      <xdr:spPr>
        <a:xfrm>
          <a:off x="19310427" y="1790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158948</xdr:rowOff>
    </xdr:from>
    <xdr:ext cx="469744" cy="259045"/>
    <xdr:sp macro="" textlink="">
      <xdr:nvSpPr>
        <xdr:cNvPr id="657" name="n_4mainValue【庁舎】&#10;一人当たり面積">
          <a:extLst>
            <a:ext uri="{FF2B5EF4-FFF2-40B4-BE49-F238E27FC236}">
              <a16:creationId xmlns:a16="http://schemas.microsoft.com/office/drawing/2014/main" id="{00000000-0008-0000-0200-000091020000}"/>
            </a:ext>
          </a:extLst>
        </xdr:cNvPr>
        <xdr:cNvSpPr txBox="1"/>
      </xdr:nvSpPr>
      <xdr:spPr>
        <a:xfrm>
          <a:off x="18421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b="1">
              <a:solidFill>
                <a:schemeClr val="dk1"/>
              </a:solidFill>
              <a:effectLst/>
              <a:latin typeface="+mn-lt"/>
              <a:ea typeface="+mn-ea"/>
              <a:cs typeface="+mn-cs"/>
            </a:rPr>
            <a:t>有形固定資産減価償却率について、類似団体平均と比較して値が高くなっている施設は、一般廃棄物処理施設と図書館である。</a:t>
          </a:r>
          <a:endParaRPr lang="ja-JP" altLang="ja-JP" sz="1600" b="1">
            <a:effectLst/>
          </a:endParaRPr>
        </a:p>
        <a:p>
          <a:r>
            <a:rPr kumimoji="1" lang="ja-JP" altLang="ja-JP" sz="1200" b="1">
              <a:solidFill>
                <a:schemeClr val="dk1"/>
              </a:solidFill>
              <a:effectLst/>
              <a:latin typeface="+mn-lt"/>
              <a:ea typeface="+mn-ea"/>
              <a:cs typeface="+mn-cs"/>
            </a:rPr>
            <a:t>　一般廃棄物処理施設については、新炉建設が計画され令和</a:t>
          </a:r>
          <a:r>
            <a:rPr kumimoji="1" lang="en-US" altLang="ja-JP" sz="1200" b="1">
              <a:solidFill>
                <a:schemeClr val="dk1"/>
              </a:solidFill>
              <a:effectLst/>
              <a:latin typeface="+mn-lt"/>
              <a:ea typeface="+mn-ea"/>
              <a:cs typeface="+mn-cs"/>
            </a:rPr>
            <a:t>13</a:t>
          </a:r>
          <a:r>
            <a:rPr kumimoji="1" lang="ja-JP" altLang="ja-JP" sz="1200" b="1">
              <a:solidFill>
                <a:schemeClr val="dk1"/>
              </a:solidFill>
              <a:effectLst/>
              <a:latin typeface="+mn-lt"/>
              <a:ea typeface="+mn-ea"/>
              <a:cs typeface="+mn-cs"/>
            </a:rPr>
            <a:t>年に供用開始を目指しており、減価償却率は一時的に上昇するものの、新炉建設に伴い減少する見込みである。また、老朽化が進む糸豊清掃施設については、新炉建設の供用開始まで適切に維持管理を進めていく。</a:t>
          </a:r>
          <a:endParaRPr lang="ja-JP" altLang="ja-JP" sz="1600" b="1">
            <a:effectLst/>
          </a:endParaRPr>
        </a:p>
        <a:p>
          <a:r>
            <a:rPr kumimoji="1" lang="ja-JP" altLang="ja-JP" sz="1200" b="1">
              <a:solidFill>
                <a:schemeClr val="dk1"/>
              </a:solidFill>
              <a:effectLst/>
              <a:latin typeface="+mn-lt"/>
              <a:ea typeface="+mn-ea"/>
              <a:cs typeface="+mn-cs"/>
            </a:rPr>
            <a:t>　図書館については、新たな個別施設策定計画に基づき、適切に維持管理を進めていく。</a:t>
          </a:r>
          <a:endParaRPr lang="ja-JP" altLang="ja-JP" sz="1600" b="1">
            <a:effectLst/>
          </a:endParaRPr>
        </a:p>
        <a:p>
          <a:r>
            <a:rPr kumimoji="1" lang="ja-JP" altLang="ja-JP" sz="1200" b="1">
              <a:solidFill>
                <a:schemeClr val="dk1"/>
              </a:solidFill>
              <a:effectLst/>
              <a:latin typeface="+mn-lt"/>
              <a:ea typeface="+mn-ea"/>
              <a:cs typeface="+mn-cs"/>
            </a:rPr>
            <a:t>　体育館・プールについては、平成</a:t>
          </a:r>
          <a:r>
            <a:rPr kumimoji="1" lang="en-US" altLang="ja-JP" sz="1200" b="1">
              <a:solidFill>
                <a:schemeClr val="dk1"/>
              </a:solidFill>
              <a:effectLst/>
              <a:latin typeface="+mn-lt"/>
              <a:ea typeface="+mn-ea"/>
              <a:cs typeface="+mn-cs"/>
            </a:rPr>
            <a:t>26</a:t>
          </a:r>
          <a:r>
            <a:rPr kumimoji="1" lang="ja-JP" altLang="ja-JP" sz="1200" b="1">
              <a:solidFill>
                <a:schemeClr val="dk1"/>
              </a:solidFill>
              <a:effectLst/>
              <a:latin typeface="+mn-lt"/>
              <a:ea typeface="+mn-ea"/>
              <a:cs typeface="+mn-cs"/>
            </a:rPr>
            <a:t>年度に豊崎総合公園市民体育館を建設したため、有形固定資産減価償却率は低い値で推移している。</a:t>
          </a:r>
          <a:endParaRPr lang="ja-JP" altLang="ja-JP" sz="1600" b="1">
            <a:effectLst/>
          </a:endParaRPr>
        </a:p>
        <a:p>
          <a:r>
            <a:rPr kumimoji="1" lang="ja-JP" altLang="ja-JP" sz="1200" b="1">
              <a:solidFill>
                <a:schemeClr val="dk1"/>
              </a:solidFill>
              <a:effectLst/>
              <a:latin typeface="+mn-lt"/>
              <a:ea typeface="+mn-ea"/>
              <a:cs typeface="+mn-cs"/>
            </a:rPr>
            <a:t>　消防施設及び庁舎については、平成</a:t>
          </a:r>
          <a:r>
            <a:rPr kumimoji="1" lang="en-US" altLang="ja-JP" sz="1200" b="1">
              <a:solidFill>
                <a:schemeClr val="dk1"/>
              </a:solidFill>
              <a:effectLst/>
              <a:latin typeface="+mn-lt"/>
              <a:ea typeface="+mn-ea"/>
              <a:cs typeface="+mn-cs"/>
            </a:rPr>
            <a:t>30</a:t>
          </a:r>
          <a:r>
            <a:rPr kumimoji="1" lang="ja-JP" altLang="ja-JP" sz="1200" b="1">
              <a:solidFill>
                <a:schemeClr val="dk1"/>
              </a:solidFill>
              <a:effectLst/>
              <a:latin typeface="+mn-lt"/>
              <a:ea typeface="+mn-ea"/>
              <a:cs typeface="+mn-cs"/>
            </a:rPr>
            <a:t>年度に完成したことから、有形固定資産減価償却率は低い値となっている。</a:t>
          </a:r>
          <a:endParaRPr kumimoji="1" lang="ja-JP" altLang="en-US" sz="14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65,940
65,563
19.34
31,619,996
29,783,428
1,209,766
13,326,336
29,636,195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ea"/>
              <a:ea typeface="+mn-ea"/>
              <a:cs typeface="+mn-cs"/>
            </a:rPr>
            <a:t>　平成</a:t>
          </a:r>
          <a:r>
            <a:rPr kumimoji="1" lang="en-US" altLang="ja-JP" sz="1100" baseline="0">
              <a:solidFill>
                <a:schemeClr val="dk1"/>
              </a:solidFill>
              <a:effectLst/>
              <a:latin typeface="+mn-ea"/>
              <a:ea typeface="+mn-ea"/>
              <a:cs typeface="+mn-cs"/>
            </a:rPr>
            <a:t>29</a:t>
          </a:r>
          <a:r>
            <a:rPr kumimoji="1" lang="ja-JP" altLang="ja-JP" sz="1100" baseline="0">
              <a:solidFill>
                <a:schemeClr val="dk1"/>
              </a:solidFill>
              <a:effectLst/>
              <a:latin typeface="+mn-ea"/>
              <a:ea typeface="+mn-ea"/>
              <a:cs typeface="+mn-cs"/>
            </a:rPr>
            <a:t>年度の</a:t>
          </a:r>
          <a:r>
            <a:rPr kumimoji="1" lang="en-US" altLang="ja-JP" sz="1100" baseline="0">
              <a:solidFill>
                <a:schemeClr val="dk1"/>
              </a:solidFill>
              <a:effectLst/>
              <a:latin typeface="+mn-ea"/>
              <a:ea typeface="+mn-ea"/>
              <a:cs typeface="+mn-cs"/>
            </a:rPr>
            <a:t>0.61</a:t>
          </a:r>
          <a:r>
            <a:rPr kumimoji="1" lang="ja-JP" altLang="ja-JP" sz="1100" baseline="0">
              <a:solidFill>
                <a:schemeClr val="dk1"/>
              </a:solidFill>
              <a:effectLst/>
              <a:latin typeface="+mn-ea"/>
              <a:ea typeface="+mn-ea"/>
              <a:cs typeface="+mn-cs"/>
            </a:rPr>
            <a:t>から令和３年度は</a:t>
          </a:r>
          <a:r>
            <a:rPr kumimoji="1" lang="en-US" altLang="ja-JP" sz="1100" baseline="0">
              <a:solidFill>
                <a:schemeClr val="dk1"/>
              </a:solidFill>
              <a:effectLst/>
              <a:latin typeface="+mn-ea"/>
              <a:ea typeface="+mn-ea"/>
              <a:cs typeface="+mn-cs"/>
            </a:rPr>
            <a:t>0.64</a:t>
          </a:r>
          <a:r>
            <a:rPr kumimoji="1" lang="ja-JP" altLang="ja-JP" sz="1100" baseline="0">
              <a:solidFill>
                <a:schemeClr val="dk1"/>
              </a:solidFill>
              <a:effectLst/>
              <a:latin typeface="+mn-ea"/>
              <a:ea typeface="+mn-ea"/>
              <a:cs typeface="+mn-cs"/>
            </a:rPr>
            <a:t>となり、概ね安定的な増加傾向にある。</a:t>
          </a:r>
          <a:endParaRPr lang="ja-JP" altLang="ja-JP" sz="1400">
            <a:effectLst/>
            <a:latin typeface="+mn-ea"/>
            <a:ea typeface="+mn-ea"/>
          </a:endParaRPr>
        </a:p>
        <a:p>
          <a:pPr eaLnBrk="1" fontAlgn="auto" latinLnBrk="0" hangingPunct="1"/>
          <a:r>
            <a:rPr kumimoji="1" lang="ja-JP" altLang="ja-JP" sz="1100" baseline="0">
              <a:solidFill>
                <a:schemeClr val="dk1"/>
              </a:solidFill>
              <a:effectLst/>
              <a:latin typeface="+mn-ea"/>
              <a:ea typeface="+mn-ea"/>
              <a:cs typeface="+mn-cs"/>
            </a:rPr>
            <a:t>これは、堅調な人口増加や宅地開発等の影響により、市民税及び固定資産税の増加によるものである。しかし、類似団体平均を</a:t>
          </a:r>
          <a:r>
            <a:rPr kumimoji="1" lang="en-US" altLang="ja-JP" sz="1100" baseline="0">
              <a:solidFill>
                <a:schemeClr val="dk1"/>
              </a:solidFill>
              <a:effectLst/>
              <a:latin typeface="+mn-ea"/>
              <a:ea typeface="+mn-ea"/>
              <a:cs typeface="+mn-cs"/>
            </a:rPr>
            <a:t>0.08</a:t>
          </a:r>
          <a:r>
            <a:rPr kumimoji="1" lang="ja-JP" altLang="ja-JP" sz="1100" baseline="0">
              <a:solidFill>
                <a:schemeClr val="dk1"/>
              </a:solidFill>
              <a:effectLst/>
              <a:latin typeface="+mn-ea"/>
              <a:ea typeface="+mn-ea"/>
              <a:cs typeface="+mn-cs"/>
            </a:rPr>
            <a:t>ポイント下回っていることから、今後も更なる課税客体の把握に取り組み、引き続き財政基盤の強化を図る。</a:t>
          </a:r>
          <a:endParaRPr lang="ja-JP" altLang="ja-JP" sz="14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104775</xdr:rowOff>
    </xdr:from>
    <xdr:to>
      <xdr:col>19</xdr:col>
      <xdr:colOff>184150</xdr:colOff>
      <xdr:row>44</xdr:row>
      <xdr:rowOff>34925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125942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166158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分母である経常一般財源等の地方交付税や地方税、地方消費税交付金等の大幅な増加が影響し、前年度の</a:t>
          </a:r>
          <a:r>
            <a:rPr kumimoji="1" lang="en-US" altLang="ja-JP" sz="1100">
              <a:solidFill>
                <a:schemeClr val="dk1"/>
              </a:solidFill>
              <a:effectLst/>
              <a:latin typeface="+mn-ea"/>
              <a:ea typeface="+mn-ea"/>
              <a:cs typeface="+mn-cs"/>
            </a:rPr>
            <a:t>91.0</a:t>
          </a:r>
          <a:r>
            <a:rPr kumimoji="1" lang="ja-JP" altLang="ja-JP" sz="1100">
              <a:solidFill>
                <a:schemeClr val="dk1"/>
              </a:solidFill>
              <a:effectLst/>
              <a:latin typeface="+mn-ea"/>
              <a:ea typeface="+mn-ea"/>
              <a:cs typeface="+mn-cs"/>
            </a:rPr>
            <a:t>％から</a:t>
          </a:r>
          <a:r>
            <a:rPr kumimoji="1" lang="en-US" altLang="ja-JP" sz="1100">
              <a:solidFill>
                <a:schemeClr val="dk1"/>
              </a:solidFill>
              <a:effectLst/>
              <a:latin typeface="+mn-ea"/>
              <a:ea typeface="+mn-ea"/>
              <a:cs typeface="+mn-cs"/>
            </a:rPr>
            <a:t>83.4</a:t>
          </a:r>
          <a:r>
            <a:rPr kumimoji="1" lang="ja-JP" altLang="ja-JP" sz="1100">
              <a:solidFill>
                <a:schemeClr val="dk1"/>
              </a:solidFill>
              <a:effectLst/>
              <a:latin typeface="+mn-ea"/>
              <a:ea typeface="+mn-ea"/>
              <a:cs typeface="+mn-cs"/>
            </a:rPr>
            <a:t>％へ</a:t>
          </a:r>
          <a:r>
            <a:rPr kumimoji="1" lang="en-US" altLang="ja-JP" sz="1100">
              <a:solidFill>
                <a:schemeClr val="dk1"/>
              </a:solidFill>
              <a:effectLst/>
              <a:latin typeface="+mn-ea"/>
              <a:ea typeface="+mn-ea"/>
              <a:cs typeface="+mn-cs"/>
            </a:rPr>
            <a:t>7.6</a:t>
          </a:r>
          <a:r>
            <a:rPr kumimoji="1" lang="ja-JP" altLang="ja-JP" sz="1100">
              <a:solidFill>
                <a:schemeClr val="dk1"/>
              </a:solidFill>
              <a:effectLst/>
              <a:latin typeface="+mn-ea"/>
              <a:ea typeface="+mn-ea"/>
              <a:cs typeface="+mn-cs"/>
            </a:rPr>
            <a:t>ポイント低下している。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国の社会保障制度におけるサービスの多様化や普通建設事業に係る起債の償還に伴う扶助費及び公債費の比率が上昇することが予想されるため、課税客体の把握を的確に行い、納期内納付の促進や滞納に係る原因と分析、滞納処分等の強化により市税の徴収率を向上させ、自主財源の確保に努めていく。</a:t>
          </a:r>
          <a:endParaRPr lang="ja-JP" altLang="ja-JP" sz="14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64</xdr:row>
      <xdr:rowOff>111760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17784"/>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104394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8456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114046</xdr:rowOff>
    </xdr:from>
    <xdr:to>
      <xdr:col>19</xdr:col>
      <xdr:colOff>184150</xdr:colOff>
      <xdr:row>65</xdr:row>
      <xdr:rowOff>44196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56134</xdr:rowOff>
    </xdr:from>
    <xdr:to>
      <xdr:col>15</xdr:col>
      <xdr:colOff>82550</xdr:colOff>
      <xdr:row>65</xdr:row>
      <xdr:rowOff>104394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003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147828</xdr:rowOff>
    </xdr:from>
    <xdr:to>
      <xdr:col>15</xdr:col>
      <xdr:colOff>133350</xdr:colOff>
      <xdr:row>65</xdr:row>
      <xdr:rowOff>77978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88155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56134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569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118872</xdr:rowOff>
    </xdr:from>
    <xdr:to>
      <xdr:col>11</xdr:col>
      <xdr:colOff>82550</xdr:colOff>
      <xdr:row>65</xdr:row>
      <xdr:rowOff>49022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59199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53611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0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令和３年度においては</a:t>
          </a:r>
          <a:r>
            <a:rPr kumimoji="1" lang="en-US" altLang="ja-JP" sz="1100">
              <a:solidFill>
                <a:schemeClr val="dk1"/>
              </a:solidFill>
              <a:effectLst/>
              <a:latin typeface="+mn-ea"/>
              <a:ea typeface="+mn-ea"/>
              <a:cs typeface="+mn-cs"/>
            </a:rPr>
            <a:t>110,064</a:t>
          </a:r>
          <a:r>
            <a:rPr kumimoji="1" lang="ja-JP" altLang="ja-JP" sz="1100">
              <a:solidFill>
                <a:schemeClr val="dk1"/>
              </a:solidFill>
              <a:effectLst/>
              <a:latin typeface="+mn-ea"/>
              <a:ea typeface="+mn-ea"/>
              <a:cs typeface="+mn-cs"/>
            </a:rPr>
            <a:t>円となり、類似団体平均を</a:t>
          </a:r>
          <a:r>
            <a:rPr kumimoji="1" lang="en-US" altLang="ja-JP" sz="1100">
              <a:solidFill>
                <a:schemeClr val="dk1"/>
              </a:solidFill>
              <a:effectLst/>
              <a:latin typeface="+mn-ea"/>
              <a:ea typeface="+mn-ea"/>
              <a:cs typeface="+mn-cs"/>
            </a:rPr>
            <a:t>22,581</a:t>
          </a:r>
          <a:r>
            <a:rPr kumimoji="1" lang="ja-JP" altLang="ja-JP" sz="1100">
              <a:solidFill>
                <a:schemeClr val="dk1"/>
              </a:solidFill>
              <a:effectLst/>
              <a:latin typeface="+mn-ea"/>
              <a:ea typeface="+mn-ea"/>
              <a:cs typeface="+mn-cs"/>
            </a:rPr>
            <a:t>円下回っている。これまで実施してきた行政改革プラン等の取組みにより人件費等の縮減がなされてきた結果、現在においても類似団体平均を大きく下回る水準で推移している。今後も給与や定員、各種物件費等について、適正な管理をしていくことで、現水準の維持に努めていく。</a:t>
          </a:r>
          <a:endParaRPr lang="ja-JP" altLang="ja-JP" sz="14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86309</xdr:rowOff>
    </xdr:from>
    <xdr:to>
      <xdr:col>23</xdr:col>
      <xdr:colOff>133350</xdr:colOff>
      <xdr:row>81</xdr:row>
      <xdr:rowOff>115024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3973759"/>
          <a:ext cx="8382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71614</xdr:rowOff>
    </xdr:from>
    <xdr:to>
      <xdr:col>19</xdr:col>
      <xdr:colOff>133350</xdr:colOff>
      <xdr:row>81</xdr:row>
      <xdr:rowOff>115024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87614"/>
          <a:ext cx="889000" cy="2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48400</xdr:rowOff>
    </xdr:from>
    <xdr:to>
      <xdr:col>19</xdr:col>
      <xdr:colOff>184150</xdr:colOff>
      <xdr:row>84</xdr:row>
      <xdr:rowOff>150000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5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134777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53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67765</xdr:rowOff>
    </xdr:from>
    <xdr:to>
      <xdr:col>15</xdr:col>
      <xdr:colOff>82550</xdr:colOff>
      <xdr:row>80</xdr:row>
      <xdr:rowOff>71614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783765"/>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69371</xdr:rowOff>
    </xdr:from>
    <xdr:to>
      <xdr:col>15</xdr:col>
      <xdr:colOff>133350</xdr:colOff>
      <xdr:row>83</xdr:row>
      <xdr:rowOff>170971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155748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23434</xdr:rowOff>
    </xdr:from>
    <xdr:to>
      <xdr:col>11</xdr:col>
      <xdr:colOff>31750</xdr:colOff>
      <xdr:row>80</xdr:row>
      <xdr:rowOff>67765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39434"/>
          <a:ext cx="889000" cy="4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20594</xdr:rowOff>
    </xdr:from>
    <xdr:to>
      <xdr:col>11</xdr:col>
      <xdr:colOff>82550</xdr:colOff>
      <xdr:row>83</xdr:row>
      <xdr:rowOff>122194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106971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13584</xdr:rowOff>
    </xdr:from>
    <xdr:to>
      <xdr:col>7</xdr:col>
      <xdr:colOff>31750</xdr:colOff>
      <xdr:row>83</xdr:row>
      <xdr:rowOff>115184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99961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3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35509</xdr:rowOff>
    </xdr:from>
    <xdr:to>
      <xdr:col>23</xdr:col>
      <xdr:colOff>184150</xdr:colOff>
      <xdr:row>81</xdr:row>
      <xdr:rowOff>137109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2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52036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6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64224</xdr:rowOff>
    </xdr:from>
    <xdr:to>
      <xdr:col>19</xdr:col>
      <xdr:colOff>184150</xdr:colOff>
      <xdr:row>81</xdr:row>
      <xdr:rowOff>165824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4551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20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20814</xdr:rowOff>
    </xdr:from>
    <xdr:to>
      <xdr:col>15</xdr:col>
      <xdr:colOff>133350</xdr:colOff>
      <xdr:row>80</xdr:row>
      <xdr:rowOff>122414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3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132591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0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16965</xdr:rowOff>
    </xdr:from>
    <xdr:to>
      <xdr:col>11</xdr:col>
      <xdr:colOff>82550</xdr:colOff>
      <xdr:row>80</xdr:row>
      <xdr:rowOff>118565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128742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01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144084</xdr:rowOff>
    </xdr:from>
    <xdr:to>
      <xdr:col>7</xdr:col>
      <xdr:colOff>31750</xdr:colOff>
      <xdr:row>80</xdr:row>
      <xdr:rowOff>74234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84411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制度の運用及び給与水準の適正化を図ることにより、国家公務員の水準及び全国市平均との比較において下回ることができた。若年者層が多いほか、職種間異動及び職員分布変動により類似団体平均値を下回った。</a:t>
          </a:r>
          <a:endParaRPr lang="ja-JP" altLang="ja-JP" sz="1400">
            <a:effectLst/>
          </a:endParaRPr>
        </a:p>
        <a:p>
          <a:r>
            <a:rPr kumimoji="1" lang="ja-JP" altLang="ja-JP" sz="1100">
              <a:solidFill>
                <a:schemeClr val="dk1"/>
              </a:solidFill>
              <a:effectLst/>
              <a:latin typeface="+mn-lt"/>
              <a:ea typeface="+mn-ea"/>
              <a:cs typeface="+mn-cs"/>
            </a:rPr>
            <a:t>　今後もより一層の給与水準の適正管理に努めていく。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153307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256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153307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7394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67129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739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人当たりの職員数は昨年度比較してほぼ横ばいであるが、類似団体グループの変更に伴い団体内平均に近づいた。</a:t>
          </a:r>
          <a:endParaRPr lang="ja-JP" altLang="ja-JP" sz="1400">
            <a:effectLst/>
          </a:endParaRPr>
        </a:p>
        <a:p>
          <a:r>
            <a:rPr kumimoji="1" lang="ja-JP" altLang="ja-JP" sz="1100">
              <a:solidFill>
                <a:schemeClr val="dk1"/>
              </a:solidFill>
              <a:effectLst/>
              <a:latin typeface="+mn-lt"/>
              <a:ea typeface="+mn-ea"/>
              <a:cs typeface="+mn-cs"/>
            </a:rPr>
            <a:t>　今後も行政改革を推進し、行政需要に応じた事務事業の見直し及び効率化を図り市民サービスの更なる向上を目指すとともに、職員の誠意心的負担軽減も考慮の上、適正な定員管理に努めていく。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162137</xdr:rowOff>
    </xdr:from>
    <xdr:to>
      <xdr:col>81</xdr:col>
      <xdr:colOff>44450</xdr:colOff>
      <xdr:row>60</xdr:row>
      <xdr:rowOff>166158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4913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144039</xdr:rowOff>
    </xdr:from>
    <xdr:to>
      <xdr:col>77</xdr:col>
      <xdr:colOff>44450</xdr:colOff>
      <xdr:row>60</xdr:row>
      <xdr:rowOff>166158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3103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99801</xdr:rowOff>
    </xdr:from>
    <xdr:to>
      <xdr:col>72</xdr:col>
      <xdr:colOff>203200</xdr:colOff>
      <xdr:row>60</xdr:row>
      <xdr:rowOff>144039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8680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89746</xdr:rowOff>
    </xdr:from>
    <xdr:to>
      <xdr:col>68</xdr:col>
      <xdr:colOff>152400</xdr:colOff>
      <xdr:row>60</xdr:row>
      <xdr:rowOff>99801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7674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81508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127864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115358</xdr:rowOff>
    </xdr:from>
    <xdr:to>
      <xdr:col>77</xdr:col>
      <xdr:colOff>95250</xdr:colOff>
      <xdr:row>61</xdr:row>
      <xdr:rowOff>45508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55685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7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93239</xdr:rowOff>
    </xdr:from>
    <xdr:to>
      <xdr:col>73</xdr:col>
      <xdr:colOff>44450</xdr:colOff>
      <xdr:row>61</xdr:row>
      <xdr:rowOff>23389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33566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49001</xdr:rowOff>
    </xdr:from>
    <xdr:to>
      <xdr:col>68</xdr:col>
      <xdr:colOff>203200</xdr:colOff>
      <xdr:row>60</xdr:row>
      <xdr:rowOff>150601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160778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実質公債費比率は、普通交付税及び臨時財政対策債の増加による標準財政規模の増に伴い、前年度より</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ポイント減となったものの、学校関連施設等に係る公債費等の増のため、前年度より元利償還金の額も増加し、類似団体内平均を上回った状況で推移している。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現在実施している学校施設等整備事業等に係る地方債償還が予定されており、中学校の分離新設校整備事業も予定されていることから、元利償還額の増加が見込まれる。事業の優先度に応じた事業の絞り込みや緊急性及び必要性をしっかりと見極め、地方債の新規発行の抑制に努めていく。</a:t>
          </a:r>
          <a:endParaRPr lang="ja-JP" altLang="ja-JP" sz="14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138006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3228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42</xdr:row>
      <xdr:rowOff>146050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3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146050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298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97790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2504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将来負担比率は、普通交付税及び臨時財政対策債の増加による標準財政規模の増に伴い、前年度より</a:t>
          </a:r>
          <a:r>
            <a:rPr kumimoji="1" lang="en-US" altLang="ja-JP" sz="1100">
              <a:solidFill>
                <a:schemeClr val="dk1"/>
              </a:solidFill>
              <a:effectLst/>
              <a:latin typeface="+mn-ea"/>
              <a:ea typeface="+mn-ea"/>
              <a:cs typeface="+mn-cs"/>
            </a:rPr>
            <a:t>9.2</a:t>
          </a:r>
          <a:r>
            <a:rPr kumimoji="1" lang="ja-JP" altLang="ja-JP" sz="1100">
              <a:solidFill>
                <a:schemeClr val="dk1"/>
              </a:solidFill>
              <a:effectLst/>
              <a:latin typeface="+mn-ea"/>
              <a:ea typeface="+mn-ea"/>
              <a:cs typeface="+mn-cs"/>
            </a:rPr>
            <a:t>ポイント減となったものの、類似団体内平均を依然として大きく上回っている。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類似団体平均を上回る要因として、新庁舎及び消防庁舎建設事業、学校関連施設等整備事業等の地方債新規発行による地方債残高の増が主な要因となっている。今後も、中学校の分離新設校整備事業を控えていることから、学校関連施設等整備事業等により地方債残高の増加が見込まれるため、将来の財政運営に支障を及ぼすことの無いよう事業を精査し、新規地方債発行の抑制に努めていく。</a:t>
          </a:r>
          <a:endParaRPr lang="ja-JP" altLang="ja-JP" sz="14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16933</xdr:rowOff>
    </xdr:from>
    <xdr:to>
      <xdr:col>81</xdr:col>
      <xdr:colOff>44450</xdr:colOff>
      <xdr:row>21</xdr:row>
      <xdr:rowOff>140264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617383"/>
          <a:ext cx="8382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69215</xdr:rowOff>
    </xdr:from>
    <xdr:to>
      <xdr:col>77</xdr:col>
      <xdr:colOff>44450</xdr:colOff>
      <xdr:row>21</xdr:row>
      <xdr:rowOff>140264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669665"/>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69215</xdr:rowOff>
    </xdr:from>
    <xdr:to>
      <xdr:col>72</xdr:col>
      <xdr:colOff>203200</xdr:colOff>
      <xdr:row>22</xdr:row>
      <xdr:rowOff>140405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669665"/>
          <a:ext cx="889000" cy="24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48966</xdr:rowOff>
    </xdr:from>
    <xdr:to>
      <xdr:col>68</xdr:col>
      <xdr:colOff>152400</xdr:colOff>
      <xdr:row>22</xdr:row>
      <xdr:rowOff>140405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477966"/>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137583</xdr:rowOff>
    </xdr:from>
    <xdr:to>
      <xdr:col>81</xdr:col>
      <xdr:colOff>95250</xdr:colOff>
      <xdr:row>21</xdr:row>
      <xdr:rowOff>67733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109660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53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89464</xdr:rowOff>
    </xdr:from>
    <xdr:to>
      <xdr:col>77</xdr:col>
      <xdr:colOff>95250</xdr:colOff>
      <xdr:row>22</xdr:row>
      <xdr:rowOff>19614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6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4391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776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18415</xdr:rowOff>
    </xdr:from>
    <xdr:to>
      <xdr:col>73</xdr:col>
      <xdr:colOff>44450</xdr:colOff>
      <xdr:row>21</xdr:row>
      <xdr:rowOff>120015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104792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89605</xdr:rowOff>
    </xdr:from>
    <xdr:to>
      <xdr:col>68</xdr:col>
      <xdr:colOff>203200</xdr:colOff>
      <xdr:row>23</xdr:row>
      <xdr:rowOff>19755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8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4532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94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169616</xdr:rowOff>
    </xdr:from>
    <xdr:to>
      <xdr:col>64</xdr:col>
      <xdr:colOff>152400</xdr:colOff>
      <xdr:row>20</xdr:row>
      <xdr:rowOff>99766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84543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51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133117</xdr:colOff>
      <xdr:row>26</xdr:row>
      <xdr:rowOff>58511</xdr:rowOff>
    </xdr:from>
    <xdr:ext cx="9283311" cy="425758"/>
    <xdr:sp macro="" textlink="">
      <xdr:nvSpPr>
        <xdr:cNvPr id="474" name="テキスト ボックス 473">
          <a:extLst>
            <a:ext uri="{FF2B5EF4-FFF2-40B4-BE49-F238E27FC236}">
              <a16:creationId xmlns:a16="http://schemas.microsoft.com/office/drawing/2014/main" id="{00000000-0008-0000-0300-000022000000}"/>
            </a:ext>
          </a:extLst>
        </xdr:cNvPr>
        <xdr:cNvSpPr txBox="1"/>
      </xdr:nvSpPr>
      <xdr:spPr>
        <a:xfrm>
          <a:off x="745438" y="4657725"/>
          <a:ext cx="928331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baseline="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baseline="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65,940
65,563
19.34
31,619,996
29,783,428
1,209,766
13,326,336
29,636,195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23.4</a:t>
          </a:r>
          <a:r>
            <a:rPr kumimoji="1" lang="ja-JP" altLang="ja-JP" sz="1100">
              <a:solidFill>
                <a:schemeClr val="dk1"/>
              </a:solidFill>
              <a:effectLst/>
              <a:latin typeface="+mn-lt"/>
              <a:ea typeface="+mn-ea"/>
              <a:cs typeface="+mn-cs"/>
            </a:rPr>
            <a:t>％となった。主な要因は、人口増加に伴う行政ニーズの多様化、行政需要の高まりに対応すべく、第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次豊見城市行政改革アクションプランにおいて、職員定数の随時見直しが図られている。今後も引き続き事務事業全般の見直しを行うと伴に、適正な人員管理に努めていく。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15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06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％となった。公立学校情報機器整備事業における備品購入費等の減少が主な要因と考えられる。</a:t>
          </a:r>
          <a:endParaRPr lang="ja-JP" altLang="ja-JP" sz="1400">
            <a:effectLst/>
          </a:endParaRPr>
        </a:p>
        <a:p>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ポイント大幅に下回っているが、今後も委託等の内容の妥当性を精査し、適正化を図っていく。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39914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966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39914</xdr:rowOff>
    </xdr:from>
    <xdr:to>
      <xdr:col>78</xdr:col>
      <xdr:colOff>69850</xdr:colOff>
      <xdr:row>15</xdr:row>
      <xdr:rowOff>64407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402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16</xdr:row>
      <xdr:rowOff>1814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36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5443</xdr:rowOff>
    </xdr:from>
    <xdr:to>
      <xdr:col>74</xdr:col>
      <xdr:colOff>31750</xdr:colOff>
      <xdr:row>16</xdr:row>
      <xdr:rowOff>107043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91820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56243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45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144236</xdr:rowOff>
    </xdr:from>
    <xdr:to>
      <xdr:col>69</xdr:col>
      <xdr:colOff>142875</xdr:colOff>
      <xdr:row>16</xdr:row>
      <xdr:rowOff>74386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59163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133548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160564</xdr:rowOff>
    </xdr:from>
    <xdr:to>
      <xdr:col>78</xdr:col>
      <xdr:colOff>120650</xdr:colOff>
      <xdr:row>14</xdr:row>
      <xdr:rowOff>90714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100891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91820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ポイント減少したものの、類似団体平均を</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ポイントと大幅に上回る</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％となり、類似団体中２番目に高い水準にある。主な要因として、障がい福祉サービス費等給付費、生活保護費の増加が挙げられる。</a:t>
          </a:r>
          <a:endParaRPr lang="ja-JP" altLang="ja-JP" sz="1400">
            <a:effectLst/>
          </a:endParaRPr>
        </a:p>
        <a:p>
          <a:r>
            <a:rPr kumimoji="1" lang="ja-JP" altLang="ja-JP" sz="1100">
              <a:solidFill>
                <a:schemeClr val="dk1"/>
              </a:solidFill>
              <a:effectLst/>
              <a:latin typeface="+mn-lt"/>
              <a:ea typeface="+mn-ea"/>
              <a:cs typeface="+mn-cs"/>
            </a:rPr>
            <a:t>　今後は、適正な資格審査の実施等を行うことで、扶助費の上昇を抑えるよう努めていく。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165100</xdr:rowOff>
    </xdr:from>
    <xdr:to>
      <xdr:col>24</xdr:col>
      <xdr:colOff>25400</xdr:colOff>
      <xdr:row>62</xdr:row>
      <xdr:rowOff>7257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4521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62</xdr:row>
      <xdr:rowOff>7257</xdr:rowOff>
    </xdr:from>
    <xdr:to>
      <xdr:col>19</xdr:col>
      <xdr:colOff>187325</xdr:colOff>
      <xdr:row>62</xdr:row>
      <xdr:rowOff>7257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637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2722</xdr:rowOff>
    </xdr:from>
    <xdr:to>
      <xdr:col>20</xdr:col>
      <xdr:colOff>38100</xdr:colOff>
      <xdr:row>55</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132443</xdr:rowOff>
    </xdr:from>
    <xdr:to>
      <xdr:col>15</xdr:col>
      <xdr:colOff>98425</xdr:colOff>
      <xdr:row>62</xdr:row>
      <xdr:rowOff>7257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4194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78015</xdr:rowOff>
    </xdr:from>
    <xdr:to>
      <xdr:col>11</xdr:col>
      <xdr:colOff>9525</xdr:colOff>
      <xdr:row>60</xdr:row>
      <xdr:rowOff>132443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365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114300</xdr:rowOff>
    </xdr:from>
    <xdr:to>
      <xdr:col>24</xdr:col>
      <xdr:colOff>76200</xdr:colOff>
      <xdr:row>61</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86377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127907</xdr:rowOff>
    </xdr:from>
    <xdr:to>
      <xdr:col>20</xdr:col>
      <xdr:colOff>38100</xdr:colOff>
      <xdr:row>62</xdr:row>
      <xdr:rowOff>58057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58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42834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67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127907</xdr:rowOff>
    </xdr:from>
    <xdr:to>
      <xdr:col>15</xdr:col>
      <xdr:colOff>149225</xdr:colOff>
      <xdr:row>62</xdr:row>
      <xdr:rowOff>58057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58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42834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67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81643</xdr:rowOff>
    </xdr:from>
    <xdr:to>
      <xdr:col>11</xdr:col>
      <xdr:colOff>60325</xdr:colOff>
      <xdr:row>61</xdr:row>
      <xdr:rowOff>11793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168020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27215</xdr:rowOff>
    </xdr:from>
    <xdr:to>
      <xdr:col>6</xdr:col>
      <xdr:colOff>171450</xdr:colOff>
      <xdr:row>60</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113592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ポイント下回った。その他経費については、主に道路や学校の維持補修費や国民健康保険事業特別会計への繰出金が挙げられる。</a:t>
          </a:r>
          <a:endParaRPr lang="ja-JP" altLang="ja-JP" sz="1400">
            <a:effectLst/>
          </a:endParaRPr>
        </a:p>
        <a:p>
          <a:r>
            <a:rPr kumimoji="1" lang="ja-JP" altLang="ja-JP" sz="1100">
              <a:solidFill>
                <a:schemeClr val="dk1"/>
              </a:solidFill>
              <a:effectLst/>
              <a:latin typeface="+mn-lt"/>
              <a:ea typeface="+mn-ea"/>
              <a:cs typeface="+mn-cs"/>
            </a:rPr>
            <a:t>　今後は、維持補修費の緊急性及び必要性をしっかりと精査するほか、国民健康保険事業会計において国民健康保険税の適正化を図ることなどにより、普通会計の負担額を抑制するよう努めていく。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56</xdr:row>
      <xdr:rowOff>34472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485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34472</xdr:rowOff>
    </xdr:from>
    <xdr:to>
      <xdr:col>78</xdr:col>
      <xdr:colOff>69850</xdr:colOff>
      <xdr:row>56</xdr:row>
      <xdr:rowOff>56243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3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146957</xdr:rowOff>
    </xdr:from>
    <xdr:to>
      <xdr:col>78</xdr:col>
      <xdr:colOff>120650</xdr:colOff>
      <xdr:row>57</xdr:row>
      <xdr:rowOff>77107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61884</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56243</xdr:rowOff>
    </xdr:from>
    <xdr:to>
      <xdr:col>73</xdr:col>
      <xdr:colOff>180975</xdr:colOff>
      <xdr:row>58</xdr:row>
      <xdr:rowOff>7257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6574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154215</xdr:rowOff>
    </xdr:from>
    <xdr:to>
      <xdr:col>69</xdr:col>
      <xdr:colOff>92075</xdr:colOff>
      <xdr:row>58</xdr:row>
      <xdr:rowOff>7257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554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129920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155122</xdr:rowOff>
    </xdr:from>
    <xdr:to>
      <xdr:col>78</xdr:col>
      <xdr:colOff>120650</xdr:colOff>
      <xdr:row>56</xdr:row>
      <xdr:rowOff>85272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95449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5443</xdr:rowOff>
    </xdr:from>
    <xdr:to>
      <xdr:col>74</xdr:col>
      <xdr:colOff>31750</xdr:colOff>
      <xdr:row>56</xdr:row>
      <xdr:rowOff>107043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117220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127907</xdr:rowOff>
    </xdr:from>
    <xdr:to>
      <xdr:col>69</xdr:col>
      <xdr:colOff>142875</xdr:colOff>
      <xdr:row>58</xdr:row>
      <xdr:rowOff>58057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103415</xdr:rowOff>
    </xdr:from>
    <xdr:to>
      <xdr:col>65</xdr:col>
      <xdr:colOff>53975</xdr:colOff>
      <xdr:row>57</xdr:row>
      <xdr:rowOff>33565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43742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％となった。主な要因としては、南部広域行政組合糸豊環境施衛生事業負担金分の減等が考えられる。</a:t>
          </a:r>
          <a:endParaRPr lang="ja-JP" altLang="ja-JP" sz="1400">
            <a:effectLst/>
          </a:endParaRPr>
        </a:p>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ポイント下回る結果となっているが、今後も補助額の妥当性を考慮しつつ、適正な執行に努めていく。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35</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594715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138430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070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138430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047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83566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047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67056</xdr:rowOff>
    </xdr:from>
    <xdr:to>
      <xdr:col>82</xdr:col>
      <xdr:colOff>158750</xdr:colOff>
      <xdr:row>34</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147083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ポイント減少したものの、</a:t>
          </a:r>
          <a:r>
            <a:rPr kumimoji="1" lang="ja-JP" altLang="ja-JP" sz="1100" baseline="0">
              <a:solidFill>
                <a:schemeClr val="dk1"/>
              </a:solidFill>
              <a:effectLst/>
              <a:latin typeface="+mn-lt"/>
              <a:ea typeface="+mn-ea"/>
              <a:cs typeface="+mn-cs"/>
            </a:rPr>
            <a:t>類似団体平均を</a:t>
          </a:r>
          <a:r>
            <a:rPr kumimoji="1" lang="en-US" altLang="ja-JP" sz="1100" baseline="0">
              <a:solidFill>
                <a:schemeClr val="dk1"/>
              </a:solidFill>
              <a:effectLst/>
              <a:latin typeface="+mn-lt"/>
              <a:ea typeface="+mn-ea"/>
              <a:cs typeface="+mn-cs"/>
            </a:rPr>
            <a:t>0.3</a:t>
          </a:r>
          <a:r>
            <a:rPr kumimoji="1" lang="ja-JP" altLang="ja-JP" sz="1100" baseline="0">
              <a:solidFill>
                <a:schemeClr val="dk1"/>
              </a:solidFill>
              <a:effectLst/>
              <a:latin typeface="+mn-lt"/>
              <a:ea typeface="+mn-ea"/>
              <a:cs typeface="+mn-cs"/>
            </a:rPr>
            <a:t>ポイント上回る</a:t>
          </a:r>
          <a:r>
            <a:rPr kumimoji="1" lang="en-US" altLang="ja-JP" sz="1100" baseline="0">
              <a:solidFill>
                <a:schemeClr val="dk1"/>
              </a:solidFill>
              <a:effectLst/>
              <a:latin typeface="+mn-lt"/>
              <a:ea typeface="+mn-ea"/>
              <a:cs typeface="+mn-cs"/>
            </a:rPr>
            <a:t>14.2</a:t>
          </a:r>
          <a:r>
            <a:rPr kumimoji="1" lang="ja-JP" altLang="ja-JP" sz="1100" baseline="0">
              <a:solidFill>
                <a:schemeClr val="dk1"/>
              </a:solidFill>
              <a:effectLst/>
              <a:latin typeface="+mn-lt"/>
              <a:ea typeface="+mn-ea"/>
              <a:cs typeface="+mn-cs"/>
            </a:rPr>
            <a:t>％となった。今後は、近年の庁舎建設事業や学校新築及び改築事業等の起債償還が順次開始されることから、普通建設事業費の緊急性及び必要性を精査し、引き続き起債発行額が将来の財政運営に支障を及ぼすことのないよう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46989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2105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138430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486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91439</xdr:rowOff>
    </xdr:from>
    <xdr:to>
      <xdr:col>20</xdr:col>
      <xdr:colOff>38100</xdr:colOff>
      <xdr:row>79</xdr:row>
      <xdr:rowOff>21589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77</xdr:row>
      <xdr:rowOff>138430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324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77</xdr:row>
      <xdr:rowOff>123189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301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99061</xdr:rowOff>
    </xdr:from>
    <xdr:to>
      <xdr:col>11</xdr:col>
      <xdr:colOff>60325</xdr:colOff>
      <xdr:row>79</xdr:row>
      <xdr:rowOff>29211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101616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12716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69.2</a:t>
          </a:r>
          <a:r>
            <a:rPr kumimoji="1" lang="ja-JP" altLang="ja-JP" sz="1100">
              <a:solidFill>
                <a:schemeClr val="dk1"/>
              </a:solidFill>
              <a:effectLst/>
              <a:latin typeface="+mn-lt"/>
              <a:ea typeface="+mn-ea"/>
              <a:cs typeface="+mn-cs"/>
            </a:rPr>
            <a:t>％となっている。本市における当該経費については主に人件費、扶助費が占めており、人件費については類似団体とほぼ同水準となっているものの、扶助費については類似団体と比べ大幅に高い水準となっていることから、今後も更なる適正化を図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77</xdr:row>
      <xdr:rowOff>129287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06324"/>
          <a:ext cx="838200" cy="3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58420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330937"/>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21844</xdr:rowOff>
    </xdr:from>
    <xdr:to>
      <xdr:col>73</xdr:col>
      <xdr:colOff>180975</xdr:colOff>
      <xdr:row>78</xdr:row>
      <xdr:rowOff>58420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3949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21844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3675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113301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161823</xdr:rowOff>
    </xdr:from>
    <xdr:to>
      <xdr:col>29</xdr:col>
      <xdr:colOff>127000</xdr:colOff>
      <xdr:row>19</xdr:row>
      <xdr:rowOff>59460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95548"/>
          <a:ext cx="647700" cy="69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59460</xdr:rowOff>
    </xdr:from>
    <xdr:to>
      <xdr:col>26</xdr:col>
      <xdr:colOff>50800</xdr:colOff>
      <xdr:row>19</xdr:row>
      <xdr:rowOff>121802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64635"/>
          <a:ext cx="698500" cy="62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11860</xdr:rowOff>
    </xdr:from>
    <xdr:to>
      <xdr:col>26</xdr:col>
      <xdr:colOff>101600</xdr:colOff>
      <xdr:row>16</xdr:row>
      <xdr:rowOff>113460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123637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101000</xdr:rowOff>
    </xdr:from>
    <xdr:to>
      <xdr:col>22</xdr:col>
      <xdr:colOff>114300</xdr:colOff>
      <xdr:row>19</xdr:row>
      <xdr:rowOff>121802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06175"/>
          <a:ext cx="698500" cy="20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50575</xdr:rowOff>
    </xdr:from>
    <xdr:to>
      <xdr:col>22</xdr:col>
      <xdr:colOff>165100</xdr:colOff>
      <xdr:row>16</xdr:row>
      <xdr:rowOff>152175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162352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101000</xdr:rowOff>
    </xdr:from>
    <xdr:to>
      <xdr:col>18</xdr:col>
      <xdr:colOff>177800</xdr:colOff>
      <xdr:row>19</xdr:row>
      <xdr:rowOff>101147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06175"/>
          <a:ext cx="698500" cy="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69124</xdr:rowOff>
    </xdr:from>
    <xdr:to>
      <xdr:col>19</xdr:col>
      <xdr:colOff>38100</xdr:colOff>
      <xdr:row>16</xdr:row>
      <xdr:rowOff>170724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9451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68373</xdr:rowOff>
    </xdr:from>
    <xdr:to>
      <xdr:col>15</xdr:col>
      <xdr:colOff>101600</xdr:colOff>
      <xdr:row>16</xdr:row>
      <xdr:rowOff>169973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111023</xdr:rowOff>
    </xdr:from>
    <xdr:to>
      <xdr:col>29</xdr:col>
      <xdr:colOff>177800</xdr:colOff>
      <xdr:row>19</xdr:row>
      <xdr:rowOff>41173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4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19600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8660</xdr:rowOff>
    </xdr:from>
    <xdr:to>
      <xdr:col>26</xdr:col>
      <xdr:colOff>101600</xdr:colOff>
      <xdr:row>19</xdr:row>
      <xdr:rowOff>110260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1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95037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00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71002</xdr:rowOff>
    </xdr:from>
    <xdr:to>
      <xdr:col>22</xdr:col>
      <xdr:colOff>165100</xdr:colOff>
      <xdr:row>20</xdr:row>
      <xdr:rowOff>1152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76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157379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6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50200</xdr:rowOff>
    </xdr:from>
    <xdr:to>
      <xdr:col>19</xdr:col>
      <xdr:colOff>38100</xdr:colOff>
      <xdr:row>19</xdr:row>
      <xdr:rowOff>151800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5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136577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4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50347</xdr:rowOff>
    </xdr:from>
    <xdr:to>
      <xdr:col>15</xdr:col>
      <xdr:colOff>101600</xdr:colOff>
      <xdr:row>19</xdr:row>
      <xdr:rowOff>151947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5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136724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4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132683</xdr:rowOff>
    </xdr:from>
    <xdr:to>
      <xdr:col>29</xdr:col>
      <xdr:colOff>127000</xdr:colOff>
      <xdr:row>35</xdr:row>
      <xdr:rowOff>208741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43033"/>
          <a:ext cx="647700" cy="7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132094</xdr:rowOff>
    </xdr:from>
    <xdr:to>
      <xdr:col>26</xdr:col>
      <xdr:colOff>50800</xdr:colOff>
      <xdr:row>35</xdr:row>
      <xdr:rowOff>208741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42444"/>
          <a:ext cx="698500" cy="76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51413</xdr:rowOff>
    </xdr:from>
    <xdr:to>
      <xdr:col>26</xdr:col>
      <xdr:colOff>101600</xdr:colOff>
      <xdr:row>35</xdr:row>
      <xdr:rowOff>153013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163190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43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132094</xdr:rowOff>
    </xdr:from>
    <xdr:to>
      <xdr:col>22</xdr:col>
      <xdr:colOff>114300</xdr:colOff>
      <xdr:row>35</xdr:row>
      <xdr:rowOff>164164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42444"/>
          <a:ext cx="698500" cy="32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46123</xdr:rowOff>
    </xdr:from>
    <xdr:to>
      <xdr:col>22</xdr:col>
      <xdr:colOff>165100</xdr:colOff>
      <xdr:row>35</xdr:row>
      <xdr:rowOff>147723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157900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164164</xdr:rowOff>
    </xdr:from>
    <xdr:to>
      <xdr:col>18</xdr:col>
      <xdr:colOff>177800</xdr:colOff>
      <xdr:row>35</xdr:row>
      <xdr:rowOff>232189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74514"/>
          <a:ext cx="698500" cy="68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60361</xdr:rowOff>
    </xdr:from>
    <xdr:to>
      <xdr:col>19</xdr:col>
      <xdr:colOff>38100</xdr:colOff>
      <xdr:row>35</xdr:row>
      <xdr:rowOff>161961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172138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26071</xdr:rowOff>
    </xdr:from>
    <xdr:to>
      <xdr:col>15</xdr:col>
      <xdr:colOff>101600</xdr:colOff>
      <xdr:row>35</xdr:row>
      <xdr:rowOff>127671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36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137848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81883</xdr:rowOff>
    </xdr:from>
    <xdr:to>
      <xdr:col>29</xdr:col>
      <xdr:colOff>177800</xdr:colOff>
      <xdr:row>35</xdr:row>
      <xdr:rowOff>183483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9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269860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3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157941</xdr:rowOff>
    </xdr:from>
    <xdr:to>
      <xdr:col>26</xdr:col>
      <xdr:colOff>101600</xdr:colOff>
      <xdr:row>35</xdr:row>
      <xdr:rowOff>259541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6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244318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85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81294</xdr:rowOff>
    </xdr:from>
    <xdr:to>
      <xdr:col>22</xdr:col>
      <xdr:colOff>165100</xdr:colOff>
      <xdr:row>35</xdr:row>
      <xdr:rowOff>182894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91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167671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77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113364</xdr:rowOff>
    </xdr:from>
    <xdr:to>
      <xdr:col>19</xdr:col>
      <xdr:colOff>38100</xdr:colOff>
      <xdr:row>35</xdr:row>
      <xdr:rowOff>214964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2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199741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81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181389</xdr:rowOff>
    </xdr:from>
    <xdr:to>
      <xdr:col>15</xdr:col>
      <xdr:colOff>101600</xdr:colOff>
      <xdr:row>35</xdr:row>
      <xdr:rowOff>282989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91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267766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87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65,940
65,563
19.34
31,619,996
29,783,428
1,209,766
13,326,336
29,636,195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46736</xdr:rowOff>
    </xdr:from>
    <xdr:to>
      <xdr:col>24</xdr:col>
      <xdr:colOff>63500</xdr:colOff>
      <xdr:row>37</xdr:row>
      <xdr:rowOff>113754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90386"/>
          <a:ext cx="838200" cy="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113754</xdr:rowOff>
    </xdr:from>
    <xdr:to>
      <xdr:col>19</xdr:col>
      <xdr:colOff>177800</xdr:colOff>
      <xdr:row>38</xdr:row>
      <xdr:rowOff>76378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57404"/>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76378</xdr:rowOff>
    </xdr:from>
    <xdr:to>
      <xdr:col>15</xdr:col>
      <xdr:colOff>50800</xdr:colOff>
      <xdr:row>38</xdr:row>
      <xdr:rowOff>95294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91478"/>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166698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95294</xdr:rowOff>
    </xdr:from>
    <xdr:to>
      <xdr:col>10</xdr:col>
      <xdr:colOff>114300</xdr:colOff>
      <xdr:row>38</xdr:row>
      <xdr:rowOff>96209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1039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754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167386</xdr:rowOff>
    </xdr:from>
    <xdr:to>
      <xdr:col>24</xdr:col>
      <xdr:colOff>114300</xdr:colOff>
      <xdr:row>37</xdr:row>
      <xdr:rowOff>97536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145813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62954</xdr:rowOff>
    </xdr:from>
    <xdr:to>
      <xdr:col>20</xdr:col>
      <xdr:colOff>38100</xdr:colOff>
      <xdr:row>37</xdr:row>
      <xdr:rowOff>164554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155681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25578</xdr:rowOff>
    </xdr:from>
    <xdr:to>
      <xdr:col>15</xdr:col>
      <xdr:colOff>101600</xdr:colOff>
      <xdr:row>38</xdr:row>
      <xdr:rowOff>127178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118305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44494</xdr:rowOff>
    </xdr:from>
    <xdr:to>
      <xdr:col>10</xdr:col>
      <xdr:colOff>165100</xdr:colOff>
      <xdr:row>38</xdr:row>
      <xdr:rowOff>146094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137221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45409</xdr:rowOff>
    </xdr:from>
    <xdr:to>
      <xdr:col>6</xdr:col>
      <xdr:colOff>38100</xdr:colOff>
      <xdr:row>38</xdr:row>
      <xdr:rowOff>147009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138136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52972</xdr:rowOff>
    </xdr:from>
    <xdr:to>
      <xdr:col>24</xdr:col>
      <xdr:colOff>63500</xdr:colOff>
      <xdr:row>57</xdr:row>
      <xdr:rowOff>126238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25622"/>
          <a:ext cx="8382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52972</xdr:rowOff>
    </xdr:from>
    <xdr:to>
      <xdr:col>19</xdr:col>
      <xdr:colOff>177800</xdr:colOff>
      <xdr:row>58</xdr:row>
      <xdr:rowOff>18276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25622"/>
          <a:ext cx="889000" cy="13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100144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18276</xdr:rowOff>
    </xdr:from>
    <xdr:to>
      <xdr:col>15</xdr:col>
      <xdr:colOff>50800</xdr:colOff>
      <xdr:row>58</xdr:row>
      <xdr:rowOff>43180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2376"/>
          <a:ext cx="889000" cy="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137050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43180</xdr:rowOff>
    </xdr:from>
    <xdr:to>
      <xdr:col>10</xdr:col>
      <xdr:colOff>114300</xdr:colOff>
      <xdr:row>58</xdr:row>
      <xdr:rowOff>86855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87280"/>
          <a:ext cx="889000" cy="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75438</xdr:rowOff>
    </xdr:from>
    <xdr:to>
      <xdr:col>24</xdr:col>
      <xdr:colOff>114300</xdr:colOff>
      <xdr:row>58</xdr:row>
      <xdr:rowOff>5588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161815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2172</xdr:rowOff>
    </xdr:from>
    <xdr:to>
      <xdr:col>20</xdr:col>
      <xdr:colOff>38100</xdr:colOff>
      <xdr:row>57</xdr:row>
      <xdr:rowOff>103772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94899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138926</xdr:rowOff>
    </xdr:from>
    <xdr:to>
      <xdr:col>15</xdr:col>
      <xdr:colOff>101600</xdr:colOff>
      <xdr:row>58</xdr:row>
      <xdr:rowOff>69076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60203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163830</xdr:rowOff>
    </xdr:from>
    <xdr:to>
      <xdr:col>10</xdr:col>
      <xdr:colOff>165100</xdr:colOff>
      <xdr:row>58</xdr:row>
      <xdr:rowOff>93980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85107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36055</xdr:rowOff>
    </xdr:from>
    <xdr:to>
      <xdr:col>6</xdr:col>
      <xdr:colOff>38100</xdr:colOff>
      <xdr:row>58</xdr:row>
      <xdr:rowOff>137655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128782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105998</xdr:rowOff>
    </xdr:from>
    <xdr:to>
      <xdr:col>24</xdr:col>
      <xdr:colOff>63500</xdr:colOff>
      <xdr:row>78</xdr:row>
      <xdr:rowOff>116122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79098"/>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105998</xdr:rowOff>
    </xdr:from>
    <xdr:to>
      <xdr:col>19</xdr:col>
      <xdr:colOff>177800</xdr:colOff>
      <xdr:row>78</xdr:row>
      <xdr:rowOff>111190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79098"/>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130800</xdr:rowOff>
    </xdr:from>
    <xdr:to>
      <xdr:col>20</xdr:col>
      <xdr:colOff>38100</xdr:colOff>
      <xdr:row>78</xdr:row>
      <xdr:rowOff>60950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77477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45974</xdr:rowOff>
    </xdr:from>
    <xdr:to>
      <xdr:col>15</xdr:col>
      <xdr:colOff>50800</xdr:colOff>
      <xdr:row>78</xdr:row>
      <xdr:rowOff>111190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19074"/>
          <a:ext cx="8890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23454</xdr:rowOff>
    </xdr:from>
    <xdr:to>
      <xdr:col>15</xdr:col>
      <xdr:colOff>101600</xdr:colOff>
      <xdr:row>78</xdr:row>
      <xdr:rowOff>125054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9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141581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7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34773</xdr:rowOff>
    </xdr:from>
    <xdr:to>
      <xdr:col>10</xdr:col>
      <xdr:colOff>114300</xdr:colOff>
      <xdr:row>78</xdr:row>
      <xdr:rowOff>45974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07873"/>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162902</xdr:rowOff>
    </xdr:from>
    <xdr:to>
      <xdr:col>10</xdr:col>
      <xdr:colOff>165100</xdr:colOff>
      <xdr:row>78</xdr:row>
      <xdr:rowOff>93052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6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109579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3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129656</xdr:rowOff>
    </xdr:from>
    <xdr:to>
      <xdr:col>6</xdr:col>
      <xdr:colOff>38100</xdr:colOff>
      <xdr:row>78</xdr:row>
      <xdr:rowOff>59806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76333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65322</xdr:rowOff>
    </xdr:from>
    <xdr:to>
      <xdr:col>24</xdr:col>
      <xdr:colOff>114300</xdr:colOff>
      <xdr:row>78</xdr:row>
      <xdr:rowOff>166922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88199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8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55198</xdr:rowOff>
    </xdr:from>
    <xdr:to>
      <xdr:col>20</xdr:col>
      <xdr:colOff>38100</xdr:colOff>
      <xdr:row>78</xdr:row>
      <xdr:rowOff>156798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147925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2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60390</xdr:rowOff>
    </xdr:from>
    <xdr:to>
      <xdr:col>15</xdr:col>
      <xdr:colOff>101600</xdr:colOff>
      <xdr:row>78</xdr:row>
      <xdr:rowOff>161990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153117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166624</xdr:rowOff>
    </xdr:from>
    <xdr:to>
      <xdr:col>10</xdr:col>
      <xdr:colOff>165100</xdr:colOff>
      <xdr:row>78</xdr:row>
      <xdr:rowOff>96774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87901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155423</xdr:rowOff>
    </xdr:from>
    <xdr:to>
      <xdr:col>6</xdr:col>
      <xdr:colOff>38100</xdr:colOff>
      <xdr:row>78</xdr:row>
      <xdr:rowOff>85573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76700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22695</xdr:rowOff>
    </xdr:from>
    <xdr:to>
      <xdr:col>24</xdr:col>
      <xdr:colOff>63500</xdr:colOff>
      <xdr:row>94</xdr:row>
      <xdr:rowOff>101879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796095"/>
          <a:ext cx="838200" cy="42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101879</xdr:rowOff>
    </xdr:from>
    <xdr:to>
      <xdr:col>19</xdr:col>
      <xdr:colOff>177800</xdr:colOff>
      <xdr:row>95</xdr:row>
      <xdr:rowOff>87134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18179"/>
          <a:ext cx="889000" cy="1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163297</xdr:rowOff>
    </xdr:from>
    <xdr:to>
      <xdr:col>20</xdr:col>
      <xdr:colOff>38100</xdr:colOff>
      <xdr:row>98</xdr:row>
      <xdr:rowOff>93447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84574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88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87134</xdr:rowOff>
    </xdr:from>
    <xdr:to>
      <xdr:col>15</xdr:col>
      <xdr:colOff>50800</xdr:colOff>
      <xdr:row>96</xdr:row>
      <xdr:rowOff>70726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74884"/>
          <a:ext cx="889000" cy="15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29400</xdr:rowOff>
    </xdr:from>
    <xdr:to>
      <xdr:col>15</xdr:col>
      <xdr:colOff>101600</xdr:colOff>
      <xdr:row>98</xdr:row>
      <xdr:rowOff>131000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122127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92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70726</xdr:rowOff>
    </xdr:from>
    <xdr:to>
      <xdr:col>10</xdr:col>
      <xdr:colOff>114300</xdr:colOff>
      <xdr:row>96</xdr:row>
      <xdr:rowOff>118148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29926"/>
          <a:ext cx="8890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79997</xdr:rowOff>
    </xdr:from>
    <xdr:to>
      <xdr:col>10</xdr:col>
      <xdr:colOff>165100</xdr:colOff>
      <xdr:row>99</xdr:row>
      <xdr:rowOff>10147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8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7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82169</xdr:rowOff>
    </xdr:from>
    <xdr:to>
      <xdr:col>6</xdr:col>
      <xdr:colOff>38100</xdr:colOff>
      <xdr:row>99</xdr:row>
      <xdr:rowOff>12319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3446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143345</xdr:rowOff>
    </xdr:from>
    <xdr:to>
      <xdr:col>24</xdr:col>
      <xdr:colOff>114300</xdr:colOff>
      <xdr:row>92</xdr:row>
      <xdr:rowOff>73495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74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166222</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59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51079</xdr:rowOff>
    </xdr:from>
    <xdr:to>
      <xdr:col>20</xdr:col>
      <xdr:colOff>38100</xdr:colOff>
      <xdr:row>94</xdr:row>
      <xdr:rowOff>152679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169206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94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36334</xdr:rowOff>
    </xdr:from>
    <xdr:to>
      <xdr:col>15</xdr:col>
      <xdr:colOff>101600</xdr:colOff>
      <xdr:row>95</xdr:row>
      <xdr:rowOff>137934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154461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09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19926</xdr:rowOff>
    </xdr:from>
    <xdr:to>
      <xdr:col>10</xdr:col>
      <xdr:colOff>165100</xdr:colOff>
      <xdr:row>96</xdr:row>
      <xdr:rowOff>121526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138053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25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67348</xdr:rowOff>
    </xdr:from>
    <xdr:to>
      <xdr:col>6</xdr:col>
      <xdr:colOff>38100</xdr:colOff>
      <xdr:row>96</xdr:row>
      <xdr:rowOff>168948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14025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30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39550</xdr:rowOff>
    </xdr:from>
    <xdr:to>
      <xdr:col>55</xdr:col>
      <xdr:colOff>0</xdr:colOff>
      <xdr:row>37</xdr:row>
      <xdr:rowOff>127600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697400"/>
          <a:ext cx="838200" cy="77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136268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37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39550</xdr:rowOff>
    </xdr:from>
    <xdr:to>
      <xdr:col>50</xdr:col>
      <xdr:colOff>114300</xdr:colOff>
      <xdr:row>37</xdr:row>
      <xdr:rowOff>160389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697400"/>
          <a:ext cx="889000" cy="80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152993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12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160389</xdr:rowOff>
    </xdr:from>
    <xdr:to>
      <xdr:col>45</xdr:col>
      <xdr:colOff>177800</xdr:colOff>
      <xdr:row>38</xdr:row>
      <xdr:rowOff>36693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04039"/>
          <a:ext cx="889000" cy="4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36693</xdr:rowOff>
    </xdr:from>
    <xdr:to>
      <xdr:col>41</xdr:col>
      <xdr:colOff>50800</xdr:colOff>
      <xdr:row>38</xdr:row>
      <xdr:rowOff>41013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51793"/>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76800</xdr:rowOff>
    </xdr:from>
    <xdr:to>
      <xdr:col>55</xdr:col>
      <xdr:colOff>50800</xdr:colOff>
      <xdr:row>38</xdr:row>
      <xdr:rowOff>6950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55227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9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160200</xdr:rowOff>
    </xdr:from>
    <xdr:to>
      <xdr:col>50</xdr:col>
      <xdr:colOff>165100</xdr:colOff>
      <xdr:row>33</xdr:row>
      <xdr:rowOff>90350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6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81477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73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109588</xdr:rowOff>
    </xdr:from>
    <xdr:to>
      <xdr:col>46</xdr:col>
      <xdr:colOff>38100</xdr:colOff>
      <xdr:row>38</xdr:row>
      <xdr:rowOff>39739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532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30866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4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157343</xdr:rowOff>
    </xdr:from>
    <xdr:to>
      <xdr:col>41</xdr:col>
      <xdr:colOff>101600</xdr:colOff>
      <xdr:row>38</xdr:row>
      <xdr:rowOff>87492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009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78620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9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161663</xdr:rowOff>
    </xdr:from>
    <xdr:to>
      <xdr:col>36</xdr:col>
      <xdr:colOff>165100</xdr:colOff>
      <xdr:row>38</xdr:row>
      <xdr:rowOff>91813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82940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9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150727</xdr:rowOff>
    </xdr:from>
    <xdr:to>
      <xdr:col>55</xdr:col>
      <xdr:colOff>0</xdr:colOff>
      <xdr:row>56</xdr:row>
      <xdr:rowOff>153002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51927"/>
          <a:ext cx="8382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120356</xdr:rowOff>
    </xdr:from>
    <xdr:to>
      <xdr:col>50</xdr:col>
      <xdr:colOff>114300</xdr:colOff>
      <xdr:row>56</xdr:row>
      <xdr:rowOff>153002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550106"/>
          <a:ext cx="889000" cy="20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139747</xdr:rowOff>
    </xdr:from>
    <xdr:to>
      <xdr:col>50</xdr:col>
      <xdr:colOff>165100</xdr:colOff>
      <xdr:row>55</xdr:row>
      <xdr:rowOff>69897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86424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166501</xdr:rowOff>
    </xdr:from>
    <xdr:to>
      <xdr:col>45</xdr:col>
      <xdr:colOff>177800</xdr:colOff>
      <xdr:row>55</xdr:row>
      <xdr:rowOff>120356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081901"/>
          <a:ext cx="889000" cy="46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141522</xdr:rowOff>
    </xdr:from>
    <xdr:to>
      <xdr:col>46</xdr:col>
      <xdr:colOff>38100</xdr:colOff>
      <xdr:row>55</xdr:row>
      <xdr:rowOff>71672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88199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75975</xdr:rowOff>
    </xdr:from>
    <xdr:to>
      <xdr:col>41</xdr:col>
      <xdr:colOff>50800</xdr:colOff>
      <xdr:row>52</xdr:row>
      <xdr:rowOff>166501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8991375"/>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152201</xdr:rowOff>
    </xdr:from>
    <xdr:to>
      <xdr:col>41</xdr:col>
      <xdr:colOff>101600</xdr:colOff>
      <xdr:row>55</xdr:row>
      <xdr:rowOff>82351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73478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0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136634</xdr:rowOff>
    </xdr:from>
    <xdr:to>
      <xdr:col>36</xdr:col>
      <xdr:colOff>165100</xdr:colOff>
      <xdr:row>55</xdr:row>
      <xdr:rowOff>66784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57911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8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99927</xdr:rowOff>
    </xdr:from>
    <xdr:to>
      <xdr:col>55</xdr:col>
      <xdr:colOff>50800</xdr:colOff>
      <xdr:row>57</xdr:row>
      <xdr:rowOff>30077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0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78354</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7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102202</xdr:rowOff>
    </xdr:from>
    <xdr:to>
      <xdr:col>50</xdr:col>
      <xdr:colOff>165100</xdr:colOff>
      <xdr:row>57</xdr:row>
      <xdr:rowOff>32352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23479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9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69556</xdr:rowOff>
    </xdr:from>
    <xdr:to>
      <xdr:col>46</xdr:col>
      <xdr:colOff>38100</xdr:colOff>
      <xdr:row>55</xdr:row>
      <xdr:rowOff>171156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4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162283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5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115701</xdr:rowOff>
    </xdr:from>
    <xdr:to>
      <xdr:col>41</xdr:col>
      <xdr:colOff>101600</xdr:colOff>
      <xdr:row>53</xdr:row>
      <xdr:rowOff>45851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0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62378</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8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25175</xdr:rowOff>
    </xdr:from>
    <xdr:to>
      <xdr:col>36</xdr:col>
      <xdr:colOff>165100</xdr:colOff>
      <xdr:row>52</xdr:row>
      <xdr:rowOff>126775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89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143302</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871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151321</xdr:rowOff>
    </xdr:from>
    <xdr:to>
      <xdr:col>55</xdr:col>
      <xdr:colOff>0</xdr:colOff>
      <xdr:row>77</xdr:row>
      <xdr:rowOff>87598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181521"/>
          <a:ext cx="838200" cy="10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102209</xdr:rowOff>
    </xdr:from>
    <xdr:to>
      <xdr:col>50</xdr:col>
      <xdr:colOff>114300</xdr:colOff>
      <xdr:row>76</xdr:row>
      <xdr:rowOff>151321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132409"/>
          <a:ext cx="889000" cy="4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164167</xdr:rowOff>
    </xdr:from>
    <xdr:to>
      <xdr:col>50</xdr:col>
      <xdr:colOff>165100</xdr:colOff>
      <xdr:row>77</xdr:row>
      <xdr:rowOff>94317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85444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2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37516</xdr:rowOff>
    </xdr:from>
    <xdr:to>
      <xdr:col>45</xdr:col>
      <xdr:colOff>177800</xdr:colOff>
      <xdr:row>76</xdr:row>
      <xdr:rowOff>102209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553366"/>
          <a:ext cx="889000" cy="57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14643</xdr:rowOff>
    </xdr:from>
    <xdr:to>
      <xdr:col>46</xdr:col>
      <xdr:colOff>38100</xdr:colOff>
      <xdr:row>77</xdr:row>
      <xdr:rowOff>116243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1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107370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0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37516</xdr:rowOff>
    </xdr:from>
    <xdr:to>
      <xdr:col>41</xdr:col>
      <xdr:colOff>50800</xdr:colOff>
      <xdr:row>77</xdr:row>
      <xdr:rowOff>146310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553366"/>
          <a:ext cx="889000" cy="79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117342</xdr:rowOff>
    </xdr:from>
    <xdr:to>
      <xdr:col>41</xdr:col>
      <xdr:colOff>101600</xdr:colOff>
      <xdr:row>77</xdr:row>
      <xdr:rowOff>47492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4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38619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4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166091</xdr:rowOff>
    </xdr:from>
    <xdr:to>
      <xdr:col>36</xdr:col>
      <xdr:colOff>165100</xdr:colOff>
      <xdr:row>77</xdr:row>
      <xdr:rowOff>96241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9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112768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36798</xdr:rowOff>
    </xdr:from>
    <xdr:to>
      <xdr:col>55</xdr:col>
      <xdr:colOff>50800</xdr:colOff>
      <xdr:row>77</xdr:row>
      <xdr:rowOff>138398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59675</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100521</xdr:rowOff>
    </xdr:from>
    <xdr:to>
      <xdr:col>50</xdr:col>
      <xdr:colOff>165100</xdr:colOff>
      <xdr:row>77</xdr:row>
      <xdr:rowOff>30671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1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47197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90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51409</xdr:rowOff>
    </xdr:from>
    <xdr:to>
      <xdr:col>46</xdr:col>
      <xdr:colOff>38100</xdr:colOff>
      <xdr:row>76</xdr:row>
      <xdr:rowOff>153009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08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169536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85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158166</xdr:rowOff>
    </xdr:from>
    <xdr:to>
      <xdr:col>41</xdr:col>
      <xdr:colOff>101600</xdr:colOff>
      <xdr:row>73</xdr:row>
      <xdr:rowOff>88316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50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104843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27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95510</xdr:rowOff>
    </xdr:from>
    <xdr:to>
      <xdr:col>36</xdr:col>
      <xdr:colOff>165100</xdr:colOff>
      <xdr:row>78</xdr:row>
      <xdr:rowOff>25660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16787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38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161531</xdr:rowOff>
    </xdr:from>
    <xdr:to>
      <xdr:col>55</xdr:col>
      <xdr:colOff>0</xdr:colOff>
      <xdr:row>98</xdr:row>
      <xdr:rowOff>32552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792181"/>
          <a:ext cx="838200" cy="4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122816</xdr:rowOff>
    </xdr:from>
    <xdr:to>
      <xdr:col>50</xdr:col>
      <xdr:colOff>114300</xdr:colOff>
      <xdr:row>97</xdr:row>
      <xdr:rowOff>161531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582016"/>
          <a:ext cx="889000" cy="21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68441</xdr:rowOff>
    </xdr:from>
    <xdr:to>
      <xdr:col>50</xdr:col>
      <xdr:colOff>165100</xdr:colOff>
      <xdr:row>95</xdr:row>
      <xdr:rowOff>170041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15118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104414</xdr:rowOff>
    </xdr:from>
    <xdr:to>
      <xdr:col>45</xdr:col>
      <xdr:colOff>177800</xdr:colOff>
      <xdr:row>96</xdr:row>
      <xdr:rowOff>122816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392164"/>
          <a:ext cx="889000" cy="1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76637</xdr:rowOff>
    </xdr:from>
    <xdr:to>
      <xdr:col>46</xdr:col>
      <xdr:colOff>38100</xdr:colOff>
      <xdr:row>96</xdr:row>
      <xdr:rowOff>6787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23314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17154</xdr:rowOff>
    </xdr:from>
    <xdr:to>
      <xdr:col>41</xdr:col>
      <xdr:colOff>50800</xdr:colOff>
      <xdr:row>95</xdr:row>
      <xdr:rowOff>104414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5790554"/>
          <a:ext cx="889000" cy="60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132269</xdr:rowOff>
    </xdr:from>
    <xdr:to>
      <xdr:col>41</xdr:col>
      <xdr:colOff>101600</xdr:colOff>
      <xdr:row>96</xdr:row>
      <xdr:rowOff>62419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53546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98306</xdr:rowOff>
    </xdr:from>
    <xdr:to>
      <xdr:col>36</xdr:col>
      <xdr:colOff>165100</xdr:colOff>
      <xdr:row>96</xdr:row>
      <xdr:rowOff>28456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19583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153202</xdr:rowOff>
    </xdr:from>
    <xdr:to>
      <xdr:col>55</xdr:col>
      <xdr:colOff>50800</xdr:colOff>
      <xdr:row>98</xdr:row>
      <xdr:rowOff>83352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8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131629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6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110731</xdr:rowOff>
    </xdr:from>
    <xdr:to>
      <xdr:col>50</xdr:col>
      <xdr:colOff>165100</xdr:colOff>
      <xdr:row>98</xdr:row>
      <xdr:rowOff>40881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32008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72016</xdr:rowOff>
    </xdr:from>
    <xdr:to>
      <xdr:col>46</xdr:col>
      <xdr:colOff>38100</xdr:colOff>
      <xdr:row>97</xdr:row>
      <xdr:rowOff>2166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164743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53614</xdr:rowOff>
    </xdr:from>
    <xdr:to>
      <xdr:col>41</xdr:col>
      <xdr:colOff>101600</xdr:colOff>
      <xdr:row>95</xdr:row>
      <xdr:rowOff>155214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3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1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137804</xdr:rowOff>
    </xdr:from>
    <xdr:to>
      <xdr:col>36</xdr:col>
      <xdr:colOff>165100</xdr:colOff>
      <xdr:row>92</xdr:row>
      <xdr:rowOff>67954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57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84481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551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92902</xdr:rowOff>
    </xdr:from>
    <xdr:to>
      <xdr:col>85</xdr:col>
      <xdr:colOff>127000</xdr:colOff>
      <xdr:row>39</xdr:row>
      <xdr:rowOff>96789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779452"/>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96789</xdr:rowOff>
    </xdr:from>
    <xdr:to>
      <xdr:col>81</xdr:col>
      <xdr:colOff>50800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783339"/>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136547</xdr:rowOff>
    </xdr:from>
    <xdr:to>
      <xdr:col>81</xdr:col>
      <xdr:colOff>101600</xdr:colOff>
      <xdr:row>38</xdr:row>
      <xdr:rowOff>66697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83224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5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137592</xdr:rowOff>
    </xdr:from>
    <xdr:to>
      <xdr:col>76</xdr:col>
      <xdr:colOff>165100</xdr:colOff>
      <xdr:row>38</xdr:row>
      <xdr:rowOff>67742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84269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27243</xdr:rowOff>
    </xdr:from>
    <xdr:to>
      <xdr:col>72</xdr:col>
      <xdr:colOff>38100</xdr:colOff>
      <xdr:row>38</xdr:row>
      <xdr:rowOff>128843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4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145370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1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99057</xdr:rowOff>
    </xdr:from>
    <xdr:to>
      <xdr:col>67</xdr:col>
      <xdr:colOff>101600</xdr:colOff>
      <xdr:row>39</xdr:row>
      <xdr:rowOff>29207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1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45733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8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42102</xdr:rowOff>
    </xdr:from>
    <xdr:to>
      <xdr:col>85</xdr:col>
      <xdr:colOff>177800</xdr:colOff>
      <xdr:row>39</xdr:row>
      <xdr:rowOff>143702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2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45989</xdr:rowOff>
    </xdr:from>
    <xdr:to>
      <xdr:col>81</xdr:col>
      <xdr:colOff>101600</xdr:colOff>
      <xdr:row>39</xdr:row>
      <xdr:rowOff>147589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138716</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24333" y="6825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147562</xdr:rowOff>
    </xdr:from>
    <xdr:to>
      <xdr:col>85</xdr:col>
      <xdr:colOff>127000</xdr:colOff>
      <xdr:row>77</xdr:row>
      <xdr:rowOff>1308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177762"/>
          <a:ext cx="838200" cy="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152870</xdr:rowOff>
    </xdr:from>
    <xdr:to>
      <xdr:col>81</xdr:col>
      <xdr:colOff>50800</xdr:colOff>
      <xdr:row>77</xdr:row>
      <xdr:rowOff>1308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3183070"/>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154280</xdr:rowOff>
    </xdr:from>
    <xdr:to>
      <xdr:col>81</xdr:col>
      <xdr:colOff>101600</xdr:colOff>
      <xdr:row>75</xdr:row>
      <xdr:rowOff>84430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100957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152870</xdr:rowOff>
    </xdr:from>
    <xdr:to>
      <xdr:col>76</xdr:col>
      <xdr:colOff>114300</xdr:colOff>
      <xdr:row>76</xdr:row>
      <xdr:rowOff>157962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183070"/>
          <a:ext cx="8890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158090</xdr:rowOff>
    </xdr:from>
    <xdr:to>
      <xdr:col>76</xdr:col>
      <xdr:colOff>165100</xdr:colOff>
      <xdr:row>75</xdr:row>
      <xdr:rowOff>88240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104767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157962</xdr:rowOff>
    </xdr:from>
    <xdr:to>
      <xdr:col>71</xdr:col>
      <xdr:colOff>177800</xdr:colOff>
      <xdr:row>77</xdr:row>
      <xdr:rowOff>2832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188162"/>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162344</xdr:rowOff>
    </xdr:from>
    <xdr:to>
      <xdr:col>72</xdr:col>
      <xdr:colOff>38100</xdr:colOff>
      <xdr:row>75</xdr:row>
      <xdr:rowOff>92494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109021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149860</xdr:rowOff>
    </xdr:from>
    <xdr:to>
      <xdr:col>67</xdr:col>
      <xdr:colOff>101600</xdr:colOff>
      <xdr:row>75</xdr:row>
      <xdr:rowOff>80010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96537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96762</xdr:rowOff>
    </xdr:from>
    <xdr:to>
      <xdr:col>85</xdr:col>
      <xdr:colOff>177800</xdr:colOff>
      <xdr:row>77</xdr:row>
      <xdr:rowOff>26912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1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75189</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1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121958</xdr:rowOff>
    </xdr:from>
    <xdr:to>
      <xdr:col>81</xdr:col>
      <xdr:colOff>101600</xdr:colOff>
      <xdr:row>77</xdr:row>
      <xdr:rowOff>52108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1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43235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2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102070</xdr:rowOff>
    </xdr:from>
    <xdr:to>
      <xdr:col>76</xdr:col>
      <xdr:colOff>165100</xdr:colOff>
      <xdr:row>77</xdr:row>
      <xdr:rowOff>32220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1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23347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2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107162</xdr:rowOff>
    </xdr:from>
    <xdr:to>
      <xdr:col>72</xdr:col>
      <xdr:colOff>38100</xdr:colOff>
      <xdr:row>77</xdr:row>
      <xdr:rowOff>37312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13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28439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23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123482</xdr:rowOff>
    </xdr:from>
    <xdr:to>
      <xdr:col>67</xdr:col>
      <xdr:colOff>101600</xdr:colOff>
      <xdr:row>77</xdr:row>
      <xdr:rowOff>53632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1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44759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24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170904</xdr:rowOff>
    </xdr:from>
    <xdr:to>
      <xdr:col>85</xdr:col>
      <xdr:colOff>127000</xdr:colOff>
      <xdr:row>98</xdr:row>
      <xdr:rowOff>106766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801554"/>
          <a:ext cx="838200" cy="10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68850</xdr:rowOff>
    </xdr:from>
    <xdr:to>
      <xdr:col>81</xdr:col>
      <xdr:colOff>50800</xdr:colOff>
      <xdr:row>98</xdr:row>
      <xdr:rowOff>106766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870950"/>
          <a:ext cx="889000" cy="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132580</xdr:rowOff>
    </xdr:from>
    <xdr:to>
      <xdr:col>81</xdr:col>
      <xdr:colOff>101600</xdr:colOff>
      <xdr:row>98</xdr:row>
      <xdr:rowOff>62730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76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79257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3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68850</xdr:rowOff>
    </xdr:from>
    <xdr:to>
      <xdr:col>76</xdr:col>
      <xdr:colOff>114300</xdr:colOff>
      <xdr:row>99</xdr:row>
      <xdr:rowOff>54905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870950"/>
          <a:ext cx="889000" cy="1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153578</xdr:rowOff>
    </xdr:from>
    <xdr:to>
      <xdr:col>76</xdr:col>
      <xdr:colOff>165100</xdr:colOff>
      <xdr:row>98</xdr:row>
      <xdr:rowOff>83728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8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100255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5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22510</xdr:rowOff>
    </xdr:from>
    <xdr:to>
      <xdr:col>71</xdr:col>
      <xdr:colOff>177800</xdr:colOff>
      <xdr:row>99</xdr:row>
      <xdr:rowOff>54905</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996060"/>
          <a:ext cx="889000" cy="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148352</xdr:rowOff>
    </xdr:from>
    <xdr:to>
      <xdr:col>72</xdr:col>
      <xdr:colOff>38100</xdr:colOff>
      <xdr:row>98</xdr:row>
      <xdr:rowOff>78502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7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95029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5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122896</xdr:rowOff>
    </xdr:from>
    <xdr:to>
      <xdr:col>67</xdr:col>
      <xdr:colOff>101600</xdr:colOff>
      <xdr:row>98</xdr:row>
      <xdr:rowOff>53046</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69573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2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120104</xdr:rowOff>
    </xdr:from>
    <xdr:to>
      <xdr:col>85</xdr:col>
      <xdr:colOff>177800</xdr:colOff>
      <xdr:row>98</xdr:row>
      <xdr:rowOff>50254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98531</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2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55966</xdr:rowOff>
    </xdr:from>
    <xdr:to>
      <xdr:col>81</xdr:col>
      <xdr:colOff>101600</xdr:colOff>
      <xdr:row>98</xdr:row>
      <xdr:rowOff>157566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8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148693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95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18050</xdr:rowOff>
    </xdr:from>
    <xdr:to>
      <xdr:col>76</xdr:col>
      <xdr:colOff>165100</xdr:colOff>
      <xdr:row>98</xdr:row>
      <xdr:rowOff>119650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2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110777</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91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4105</xdr:rowOff>
    </xdr:from>
    <xdr:to>
      <xdr:col>72</xdr:col>
      <xdr:colOff>38100</xdr:colOff>
      <xdr:row>99</xdr:row>
      <xdr:rowOff>105705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96832</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707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143160</xdr:rowOff>
    </xdr:from>
    <xdr:to>
      <xdr:col>67</xdr:col>
      <xdr:colOff>101600</xdr:colOff>
      <xdr:row>99</xdr:row>
      <xdr:rowOff>73310</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64437</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70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30531</xdr:rowOff>
    </xdr:from>
    <xdr:to>
      <xdr:col>112</xdr:col>
      <xdr:colOff>38100</xdr:colOff>
      <xdr:row>37</xdr:row>
      <xdr:rowOff>132131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3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148658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1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155575</xdr:rowOff>
    </xdr:from>
    <xdr:to>
      <xdr:col>107</xdr:col>
      <xdr:colOff>101600</xdr:colOff>
      <xdr:row>38</xdr:row>
      <xdr:rowOff>85725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102252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xdr:rowOff>
    </xdr:from>
    <xdr:to>
      <xdr:col>102</xdr:col>
      <xdr:colOff>165100</xdr:colOff>
      <xdr:row>38</xdr:row>
      <xdr:rowOff>109804</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126331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27559</xdr:rowOff>
    </xdr:from>
    <xdr:to>
      <xdr:col>98</xdr:col>
      <xdr:colOff>38100</xdr:colOff>
      <xdr:row>38</xdr:row>
      <xdr:rowOff>129159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4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145686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31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40640</xdr:rowOff>
    </xdr:from>
    <xdr:to>
      <xdr:col>116</xdr:col>
      <xdr:colOff>63500</xdr:colOff>
      <xdr:row>59</xdr:row>
      <xdr:rowOff>43764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156190"/>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39039</xdr:rowOff>
    </xdr:from>
    <xdr:to>
      <xdr:col>111</xdr:col>
      <xdr:colOff>177800</xdr:colOff>
      <xdr:row>59</xdr:row>
      <xdr:rowOff>40640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154589"/>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71848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37630</xdr:rowOff>
    </xdr:from>
    <xdr:to>
      <xdr:col>107</xdr:col>
      <xdr:colOff>50800</xdr:colOff>
      <xdr:row>59</xdr:row>
      <xdr:rowOff>39039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153180"/>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80725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36525</xdr:rowOff>
    </xdr:from>
    <xdr:to>
      <xdr:col>102</xdr:col>
      <xdr:colOff>114300</xdr:colOff>
      <xdr:row>59</xdr:row>
      <xdr:rowOff>37630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1015207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75620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67695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164414</xdr:rowOff>
    </xdr:from>
    <xdr:to>
      <xdr:col>116</xdr:col>
      <xdr:colOff>114300</xdr:colOff>
      <xdr:row>59</xdr:row>
      <xdr:rowOff>94564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79341</xdr:rowOff>
    </xdr:from>
    <xdr:ext cx="313932"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1002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161290</xdr:rowOff>
    </xdr:from>
    <xdr:to>
      <xdr:col>112</xdr:col>
      <xdr:colOff>38100</xdr:colOff>
      <xdr:row>59</xdr:row>
      <xdr:rowOff>91440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82567</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34017" y="10198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159689</xdr:rowOff>
    </xdr:from>
    <xdr:to>
      <xdr:col>107</xdr:col>
      <xdr:colOff>101600</xdr:colOff>
      <xdr:row>59</xdr:row>
      <xdr:rowOff>89839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80966</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45017" y="10196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158280</xdr:rowOff>
    </xdr:from>
    <xdr:to>
      <xdr:col>102</xdr:col>
      <xdr:colOff>165100</xdr:colOff>
      <xdr:row>59</xdr:row>
      <xdr:rowOff>88430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79557</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56017" y="1019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157175</xdr:rowOff>
    </xdr:from>
    <xdr:to>
      <xdr:col>98</xdr:col>
      <xdr:colOff>38100</xdr:colOff>
      <xdr:row>59</xdr:row>
      <xdr:rowOff>87325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1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78452</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67017" y="1019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56327</xdr:rowOff>
    </xdr:from>
    <xdr:to>
      <xdr:col>116</xdr:col>
      <xdr:colOff>63500</xdr:colOff>
      <xdr:row>78</xdr:row>
      <xdr:rowOff>79905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429427"/>
          <a:ext cx="8382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165826</xdr:rowOff>
    </xdr:from>
    <xdr:to>
      <xdr:col>111</xdr:col>
      <xdr:colOff>177800</xdr:colOff>
      <xdr:row>78</xdr:row>
      <xdr:rowOff>79905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0434300" y="12853126"/>
          <a:ext cx="889000" cy="59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164926</xdr:rowOff>
    </xdr:from>
    <xdr:to>
      <xdr:col>112</xdr:col>
      <xdr:colOff>38100</xdr:colOff>
      <xdr:row>75</xdr:row>
      <xdr:rowOff>95076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111603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165826</xdr:rowOff>
    </xdr:from>
    <xdr:to>
      <xdr:col>107</xdr:col>
      <xdr:colOff>50800</xdr:colOff>
      <xdr:row>77</xdr:row>
      <xdr:rowOff>100185</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2853126"/>
          <a:ext cx="889000" cy="4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144090</xdr:rowOff>
    </xdr:from>
    <xdr:to>
      <xdr:col>107</xdr:col>
      <xdr:colOff>101600</xdr:colOff>
      <xdr:row>74</xdr:row>
      <xdr:rowOff>74240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90767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4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65373</xdr:rowOff>
    </xdr:from>
    <xdr:to>
      <xdr:col>102</xdr:col>
      <xdr:colOff>114300</xdr:colOff>
      <xdr:row>77</xdr:row>
      <xdr:rowOff>100185</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3267023"/>
          <a:ext cx="889000" cy="3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139976</xdr:rowOff>
    </xdr:from>
    <xdr:to>
      <xdr:col>102</xdr:col>
      <xdr:colOff>165100</xdr:colOff>
      <xdr:row>74</xdr:row>
      <xdr:rowOff>70126</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86653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92297</xdr:rowOff>
    </xdr:from>
    <xdr:to>
      <xdr:col>98</xdr:col>
      <xdr:colOff>38100</xdr:colOff>
      <xdr:row>74</xdr:row>
      <xdr:rowOff>22447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60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38974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3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5527</xdr:rowOff>
    </xdr:from>
    <xdr:to>
      <xdr:col>116</xdr:col>
      <xdr:colOff>114300</xdr:colOff>
      <xdr:row>78</xdr:row>
      <xdr:rowOff>107127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33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155404</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3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29105</xdr:rowOff>
    </xdr:from>
    <xdr:to>
      <xdr:col>112</xdr:col>
      <xdr:colOff>38100</xdr:colOff>
      <xdr:row>78</xdr:row>
      <xdr:rowOff>130705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3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121832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49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115026</xdr:rowOff>
    </xdr:from>
    <xdr:to>
      <xdr:col>107</xdr:col>
      <xdr:colOff>101600</xdr:colOff>
      <xdr:row>75</xdr:row>
      <xdr:rowOff>45176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8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36303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89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49385</xdr:rowOff>
    </xdr:from>
    <xdr:to>
      <xdr:col>102</xdr:col>
      <xdr:colOff>165100</xdr:colOff>
      <xdr:row>77</xdr:row>
      <xdr:rowOff>150985</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2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142112</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34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14573</xdr:rowOff>
    </xdr:from>
    <xdr:to>
      <xdr:col>98</xdr:col>
      <xdr:colOff>38100</xdr:colOff>
      <xdr:row>77</xdr:row>
      <xdr:rowOff>116173</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2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107300</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3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57,880</a:t>
          </a:r>
          <a:r>
            <a:rPr kumimoji="1" lang="ja-JP" altLang="ja-JP" sz="1100">
              <a:solidFill>
                <a:schemeClr val="dk1"/>
              </a:solidFill>
              <a:effectLst/>
              <a:latin typeface="+mn-lt"/>
              <a:ea typeface="+mn-ea"/>
              <a:cs typeface="+mn-cs"/>
            </a:rPr>
            <a:t>円と前年度より増加した。これまで実施してきた行政改革アクションプラン等の取組みにより縮減がなされてきた結果、現在においても類似団体平均を大きく下回る水準で推移してきている。今後も行政需要に応じた事務事業の見直し及び効率化により市民サービスの更なる向上を目指すととも、適正な定員管理を図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扶助費は増加傾向にあり、住民一人当たり</a:t>
          </a:r>
          <a:r>
            <a:rPr kumimoji="1" lang="en-US" altLang="ja-JP" sz="1100">
              <a:solidFill>
                <a:schemeClr val="dk1"/>
              </a:solidFill>
              <a:effectLst/>
              <a:latin typeface="+mn-lt"/>
              <a:ea typeface="+mn-ea"/>
              <a:cs typeface="+mn-cs"/>
            </a:rPr>
            <a:t>186,213</a:t>
          </a:r>
          <a:r>
            <a:rPr kumimoji="1" lang="ja-JP" altLang="ja-JP" sz="1100">
              <a:solidFill>
                <a:schemeClr val="dk1"/>
              </a:solidFill>
              <a:effectLst/>
              <a:latin typeface="+mn-lt"/>
              <a:ea typeface="+mn-ea"/>
              <a:cs typeface="+mn-cs"/>
            </a:rPr>
            <a:t>円と類似団体内において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番目に高い水準となっており、特に障がい福祉サービス費等給付費、生活保護費等が増加している。資格審査の適正化等を図りコストの軽減に努める。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補助費等は、住民一人当たり</a:t>
          </a:r>
          <a:r>
            <a:rPr kumimoji="1" lang="en-US" altLang="ja-JP" sz="1100">
              <a:solidFill>
                <a:schemeClr val="dk1"/>
              </a:solidFill>
              <a:effectLst/>
              <a:latin typeface="+mn-lt"/>
              <a:ea typeface="+mn-ea"/>
              <a:cs typeface="+mn-cs"/>
            </a:rPr>
            <a:t>34,088</a:t>
          </a:r>
          <a:r>
            <a:rPr kumimoji="1" lang="ja-JP" altLang="ja-JP" sz="1100">
              <a:solidFill>
                <a:schemeClr val="dk1"/>
              </a:solidFill>
              <a:effectLst/>
              <a:latin typeface="+mn-lt"/>
              <a:ea typeface="+mn-ea"/>
              <a:cs typeface="+mn-cs"/>
            </a:rPr>
            <a:t>円と前年度より減少した。令和３年度の補助費等は、前年度と比較すると大幅減となっているが、特別定額給付金の皆減が大きな要因であり、全国的な傾向となっている。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繰出金は、住民一人当たり</a:t>
          </a:r>
          <a:r>
            <a:rPr kumimoji="1" lang="en-US" altLang="ja-JP" sz="1100">
              <a:solidFill>
                <a:schemeClr val="dk1"/>
              </a:solidFill>
              <a:effectLst/>
              <a:latin typeface="+mn-lt"/>
              <a:ea typeface="+mn-ea"/>
              <a:cs typeface="+mn-cs"/>
            </a:rPr>
            <a:t>26,553</a:t>
          </a:r>
          <a:r>
            <a:rPr kumimoji="1" lang="ja-JP" altLang="ja-JP" sz="1100">
              <a:solidFill>
                <a:schemeClr val="dk1"/>
              </a:solidFill>
              <a:effectLst/>
              <a:latin typeface="+mn-lt"/>
              <a:ea typeface="+mn-ea"/>
              <a:cs typeface="+mn-cs"/>
            </a:rPr>
            <a:t>円と前年度より増加したものの類似団体内では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番目に低い水準となっている。増加した主な要因は国民健康保険特別会計への</a:t>
          </a:r>
          <a:r>
            <a:rPr lang="ja-JP" altLang="ja-JP" sz="1100">
              <a:solidFill>
                <a:schemeClr val="dk1"/>
              </a:solidFill>
              <a:effectLst/>
              <a:latin typeface="+mn-lt"/>
              <a:ea typeface="+mn-ea"/>
              <a:cs typeface="+mn-cs"/>
            </a:rPr>
            <a:t>繰出金の</a:t>
          </a:r>
          <a:r>
            <a:rPr kumimoji="1" lang="ja-JP" altLang="ja-JP" sz="1100">
              <a:solidFill>
                <a:schemeClr val="dk1"/>
              </a:solidFill>
              <a:effectLst/>
              <a:latin typeface="+mn-lt"/>
              <a:ea typeface="+mn-ea"/>
              <a:cs typeface="+mn-cs"/>
            </a:rPr>
            <a:t>増であり、国民健康保険税の適正化を図ることなどにより、普通会計の負担額を抑制するよう努めていく。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65,940
65,563
19.34
31,619,996
29,783,428
1,209,766
13,326,336
29,636,195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35458</xdr:rowOff>
    </xdr:from>
    <xdr:to>
      <xdr:col>24</xdr:col>
      <xdr:colOff>63500</xdr:colOff>
      <xdr:row>35</xdr:row>
      <xdr:rowOff>40031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36208"/>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1169</xdr:rowOff>
    </xdr:from>
    <xdr:to>
      <xdr:col>19</xdr:col>
      <xdr:colOff>177800</xdr:colOff>
      <xdr:row>35</xdr:row>
      <xdr:rowOff>40031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0191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1169</xdr:rowOff>
    </xdr:from>
    <xdr:to>
      <xdr:col>15</xdr:col>
      <xdr:colOff>50800</xdr:colOff>
      <xdr:row>35</xdr:row>
      <xdr:rowOff>18085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01919"/>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71577</xdr:rowOff>
    </xdr:from>
    <xdr:to>
      <xdr:col>10</xdr:col>
      <xdr:colOff>114300</xdr:colOff>
      <xdr:row>35</xdr:row>
      <xdr:rowOff>18085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00877"/>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156108</xdr:rowOff>
    </xdr:from>
    <xdr:to>
      <xdr:col>24</xdr:col>
      <xdr:colOff>114300</xdr:colOff>
      <xdr:row>35</xdr:row>
      <xdr:rowOff>86258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7535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160681</xdr:rowOff>
    </xdr:from>
    <xdr:to>
      <xdr:col>20</xdr:col>
      <xdr:colOff>38100</xdr:colOff>
      <xdr:row>35</xdr:row>
      <xdr:rowOff>90831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81958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121819</xdr:rowOff>
    </xdr:from>
    <xdr:to>
      <xdr:col>15</xdr:col>
      <xdr:colOff>101600</xdr:colOff>
      <xdr:row>35</xdr:row>
      <xdr:rowOff>51969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43096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138735</xdr:rowOff>
    </xdr:from>
    <xdr:to>
      <xdr:col>10</xdr:col>
      <xdr:colOff>165100</xdr:colOff>
      <xdr:row>35</xdr:row>
      <xdr:rowOff>68885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60012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6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20777</xdr:rowOff>
    </xdr:from>
    <xdr:to>
      <xdr:col>6</xdr:col>
      <xdr:colOff>38100</xdr:colOff>
      <xdr:row>34</xdr:row>
      <xdr:rowOff>122377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138904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2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142855</xdr:rowOff>
    </xdr:from>
    <xdr:to>
      <xdr:col>24</xdr:col>
      <xdr:colOff>63500</xdr:colOff>
      <xdr:row>57</xdr:row>
      <xdr:rowOff>77946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01155"/>
          <a:ext cx="838200" cy="44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142855</xdr:rowOff>
    </xdr:from>
    <xdr:to>
      <xdr:col>19</xdr:col>
      <xdr:colOff>177800</xdr:colOff>
      <xdr:row>57</xdr:row>
      <xdr:rowOff>116318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01155"/>
          <a:ext cx="889000" cy="48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147010</xdr:rowOff>
    </xdr:from>
    <xdr:to>
      <xdr:col>20</xdr:col>
      <xdr:colOff>38100</xdr:colOff>
      <xdr:row>54</xdr:row>
      <xdr:rowOff>77160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3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93687</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0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132490</xdr:rowOff>
    </xdr:from>
    <xdr:to>
      <xdr:col>15</xdr:col>
      <xdr:colOff>50800</xdr:colOff>
      <xdr:row>57</xdr:row>
      <xdr:rowOff>116318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733690"/>
          <a:ext cx="889000" cy="15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115253</xdr:rowOff>
    </xdr:from>
    <xdr:to>
      <xdr:col>15</xdr:col>
      <xdr:colOff>101600</xdr:colOff>
      <xdr:row>57</xdr:row>
      <xdr:rowOff>45403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61930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132490</xdr:rowOff>
    </xdr:from>
    <xdr:to>
      <xdr:col>10</xdr:col>
      <xdr:colOff>114300</xdr:colOff>
      <xdr:row>57</xdr:row>
      <xdr:rowOff>86651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733690"/>
          <a:ext cx="889000" cy="1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129929</xdr:rowOff>
    </xdr:from>
    <xdr:to>
      <xdr:col>10</xdr:col>
      <xdr:colOff>165100</xdr:colOff>
      <xdr:row>57</xdr:row>
      <xdr:rowOff>60079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51206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82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129143</xdr:rowOff>
    </xdr:from>
    <xdr:to>
      <xdr:col>6</xdr:col>
      <xdr:colOff>38100</xdr:colOff>
      <xdr:row>57</xdr:row>
      <xdr:rowOff>59293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75820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27146</xdr:rowOff>
    </xdr:from>
    <xdr:to>
      <xdr:col>24</xdr:col>
      <xdr:colOff>114300</xdr:colOff>
      <xdr:row>57</xdr:row>
      <xdr:rowOff>128746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113523</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92055</xdr:rowOff>
    </xdr:from>
    <xdr:to>
      <xdr:col>20</xdr:col>
      <xdr:colOff>38100</xdr:colOff>
      <xdr:row>55</xdr:row>
      <xdr:rowOff>22205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13332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4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65518</xdr:rowOff>
    </xdr:from>
    <xdr:to>
      <xdr:col>15</xdr:col>
      <xdr:colOff>101600</xdr:colOff>
      <xdr:row>57</xdr:row>
      <xdr:rowOff>167118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158245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3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81690</xdr:rowOff>
    </xdr:from>
    <xdr:to>
      <xdr:col>10</xdr:col>
      <xdr:colOff>165100</xdr:colOff>
      <xdr:row>57</xdr:row>
      <xdr:rowOff>11840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68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28367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35851</xdr:rowOff>
    </xdr:from>
    <xdr:to>
      <xdr:col>6</xdr:col>
      <xdr:colOff>38100</xdr:colOff>
      <xdr:row>57</xdr:row>
      <xdr:rowOff>137451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128578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0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6531</xdr:rowOff>
    </xdr:from>
    <xdr:to>
      <xdr:col>24</xdr:col>
      <xdr:colOff>63500</xdr:colOff>
      <xdr:row>75</xdr:row>
      <xdr:rowOff>66739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22381"/>
          <a:ext cx="838200" cy="40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45955</xdr:rowOff>
    </xdr:from>
    <xdr:to>
      <xdr:col>19</xdr:col>
      <xdr:colOff>177800</xdr:colOff>
      <xdr:row>75</xdr:row>
      <xdr:rowOff>66739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904705"/>
          <a:ext cx="889000" cy="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73746</xdr:rowOff>
    </xdr:from>
    <xdr:to>
      <xdr:col>20</xdr:col>
      <xdr:colOff>38100</xdr:colOff>
      <xdr:row>77</xdr:row>
      <xdr:rowOff>3896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166473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9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45955</xdr:rowOff>
    </xdr:from>
    <xdr:to>
      <xdr:col>15</xdr:col>
      <xdr:colOff>50800</xdr:colOff>
      <xdr:row>76</xdr:row>
      <xdr:rowOff>153663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04705"/>
          <a:ext cx="889000" cy="27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124591</xdr:rowOff>
    </xdr:from>
    <xdr:to>
      <xdr:col>15</xdr:col>
      <xdr:colOff>101600</xdr:colOff>
      <xdr:row>77</xdr:row>
      <xdr:rowOff>54741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45868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4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105266</xdr:rowOff>
    </xdr:from>
    <xdr:to>
      <xdr:col>10</xdr:col>
      <xdr:colOff>114300</xdr:colOff>
      <xdr:row>76</xdr:row>
      <xdr:rowOff>153663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35466"/>
          <a:ext cx="889000" cy="4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5738</xdr:rowOff>
    </xdr:from>
    <xdr:to>
      <xdr:col>10</xdr:col>
      <xdr:colOff>165100</xdr:colOff>
      <xdr:row>77</xdr:row>
      <xdr:rowOff>107338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98465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0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4880</xdr:rowOff>
    </xdr:from>
    <xdr:to>
      <xdr:col>6</xdr:col>
      <xdr:colOff>38100</xdr:colOff>
      <xdr:row>77</xdr:row>
      <xdr:rowOff>106480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0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97607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9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127181</xdr:rowOff>
    </xdr:from>
    <xdr:to>
      <xdr:col>24</xdr:col>
      <xdr:colOff>114300</xdr:colOff>
      <xdr:row>73</xdr:row>
      <xdr:rowOff>57331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150058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2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15939</xdr:rowOff>
    </xdr:from>
    <xdr:to>
      <xdr:col>20</xdr:col>
      <xdr:colOff>38100</xdr:colOff>
      <xdr:row>75</xdr:row>
      <xdr:rowOff>117539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134066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4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166605</xdr:rowOff>
    </xdr:from>
    <xdr:to>
      <xdr:col>15</xdr:col>
      <xdr:colOff>101600</xdr:colOff>
      <xdr:row>75</xdr:row>
      <xdr:rowOff>96755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5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113282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2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102863</xdr:rowOff>
    </xdr:from>
    <xdr:to>
      <xdr:col>10</xdr:col>
      <xdr:colOff>165100</xdr:colOff>
      <xdr:row>77</xdr:row>
      <xdr:rowOff>33013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49540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54466</xdr:rowOff>
    </xdr:from>
    <xdr:to>
      <xdr:col>6</xdr:col>
      <xdr:colOff>38100</xdr:colOff>
      <xdr:row>76</xdr:row>
      <xdr:rowOff>156066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5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122501</xdr:rowOff>
    </xdr:from>
    <xdr:to>
      <xdr:col>24</xdr:col>
      <xdr:colOff>63500</xdr:colOff>
      <xdr:row>98</xdr:row>
      <xdr:rowOff>26456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53151"/>
          <a:ext cx="838200" cy="7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26456</xdr:rowOff>
    </xdr:from>
    <xdr:to>
      <xdr:col>19</xdr:col>
      <xdr:colOff>177800</xdr:colOff>
      <xdr:row>98</xdr:row>
      <xdr:rowOff>38224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28556"/>
          <a:ext cx="889000" cy="1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60412</xdr:rowOff>
    </xdr:from>
    <xdr:to>
      <xdr:col>20</xdr:col>
      <xdr:colOff>38100</xdr:colOff>
      <xdr:row>96</xdr:row>
      <xdr:rowOff>162012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7089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9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38224</xdr:rowOff>
    </xdr:from>
    <xdr:to>
      <xdr:col>15</xdr:col>
      <xdr:colOff>50800</xdr:colOff>
      <xdr:row>98</xdr:row>
      <xdr:rowOff>48217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40324"/>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96030</xdr:rowOff>
    </xdr:from>
    <xdr:to>
      <xdr:col>15</xdr:col>
      <xdr:colOff>101600</xdr:colOff>
      <xdr:row>97</xdr:row>
      <xdr:rowOff>26180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42707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36525</xdr:rowOff>
    </xdr:from>
    <xdr:to>
      <xdr:col>10</xdr:col>
      <xdr:colOff>114300</xdr:colOff>
      <xdr:row>98</xdr:row>
      <xdr:rowOff>48217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38625"/>
          <a:ext cx="8890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117770</xdr:rowOff>
    </xdr:from>
    <xdr:to>
      <xdr:col>10</xdr:col>
      <xdr:colOff>165100</xdr:colOff>
      <xdr:row>97</xdr:row>
      <xdr:rowOff>47920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64447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136623</xdr:rowOff>
    </xdr:from>
    <xdr:to>
      <xdr:col>6</xdr:col>
      <xdr:colOff>38100</xdr:colOff>
      <xdr:row>97</xdr:row>
      <xdr:rowOff>66773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83300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71701</xdr:rowOff>
    </xdr:from>
    <xdr:to>
      <xdr:col>24</xdr:col>
      <xdr:colOff>114300</xdr:colOff>
      <xdr:row>98</xdr:row>
      <xdr:rowOff>1851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158078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147106</xdr:rowOff>
    </xdr:from>
    <xdr:to>
      <xdr:col>20</xdr:col>
      <xdr:colOff>38100</xdr:colOff>
      <xdr:row>98</xdr:row>
      <xdr:rowOff>77256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68383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158874</xdr:rowOff>
    </xdr:from>
    <xdr:to>
      <xdr:col>15</xdr:col>
      <xdr:colOff>101600</xdr:colOff>
      <xdr:row>98</xdr:row>
      <xdr:rowOff>89024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8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80151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168867</xdr:rowOff>
    </xdr:from>
    <xdr:to>
      <xdr:col>10</xdr:col>
      <xdr:colOff>165100</xdr:colOff>
      <xdr:row>98</xdr:row>
      <xdr:rowOff>99017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90144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157175</xdr:rowOff>
    </xdr:from>
    <xdr:to>
      <xdr:col>6</xdr:col>
      <xdr:colOff>38100</xdr:colOff>
      <xdr:row>98</xdr:row>
      <xdr:rowOff>87325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78452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8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101981</xdr:rowOff>
    </xdr:from>
    <xdr:to>
      <xdr:col>55</xdr:col>
      <xdr:colOff>0</xdr:colOff>
      <xdr:row>38</xdr:row>
      <xdr:rowOff>109220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1708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109220</xdr:rowOff>
    </xdr:from>
    <xdr:to>
      <xdr:col>50</xdr:col>
      <xdr:colOff>114300</xdr:colOff>
      <xdr:row>38</xdr:row>
      <xdr:rowOff>134366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2432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159385</xdr:rowOff>
    </xdr:from>
    <xdr:to>
      <xdr:col>50</xdr:col>
      <xdr:colOff>165100</xdr:colOff>
      <xdr:row>37</xdr:row>
      <xdr:rowOff>89535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106062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134366</xdr:rowOff>
    </xdr:from>
    <xdr:to>
      <xdr:col>45</xdr:col>
      <xdr:colOff>177800</xdr:colOff>
      <xdr:row>38</xdr:row>
      <xdr:rowOff>134747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4946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66421</xdr:rowOff>
    </xdr:from>
    <xdr:to>
      <xdr:col>46</xdr:col>
      <xdr:colOff>38100</xdr:colOff>
      <xdr:row>37</xdr:row>
      <xdr:rowOff>168021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13098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134747</xdr:rowOff>
    </xdr:from>
    <xdr:to>
      <xdr:col>41</xdr:col>
      <xdr:colOff>50800</xdr:colOff>
      <xdr:row>38</xdr:row>
      <xdr:rowOff>148844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49847"/>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77089</xdr:rowOff>
    </xdr:from>
    <xdr:to>
      <xdr:col>41</xdr:col>
      <xdr:colOff>101600</xdr:colOff>
      <xdr:row>38</xdr:row>
      <xdr:rowOff>7239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23766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67183</xdr:rowOff>
    </xdr:from>
    <xdr:to>
      <xdr:col>36</xdr:col>
      <xdr:colOff>165100</xdr:colOff>
      <xdr:row>37</xdr:row>
      <xdr:rowOff>168783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13860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51181</xdr:rowOff>
    </xdr:from>
    <xdr:to>
      <xdr:col>55</xdr:col>
      <xdr:colOff>50800</xdr:colOff>
      <xdr:row>38</xdr:row>
      <xdr:rowOff>152781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137558</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81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58420</xdr:rowOff>
    </xdr:from>
    <xdr:to>
      <xdr:col>50</xdr:col>
      <xdr:colOff>165100</xdr:colOff>
      <xdr:row>38</xdr:row>
      <xdr:rowOff>160020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151147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83566</xdr:rowOff>
    </xdr:from>
    <xdr:to>
      <xdr:col>46</xdr:col>
      <xdr:colOff>38100</xdr:colOff>
      <xdr:row>39</xdr:row>
      <xdr:rowOff>13716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4843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83947</xdr:rowOff>
    </xdr:from>
    <xdr:to>
      <xdr:col>41</xdr:col>
      <xdr:colOff>101600</xdr:colOff>
      <xdr:row>39</xdr:row>
      <xdr:rowOff>14097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5224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98044</xdr:rowOff>
    </xdr:from>
    <xdr:to>
      <xdr:col>36</xdr:col>
      <xdr:colOff>165100</xdr:colOff>
      <xdr:row>39</xdr:row>
      <xdr:rowOff>28194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19321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150124</xdr:rowOff>
    </xdr:from>
    <xdr:to>
      <xdr:col>55</xdr:col>
      <xdr:colOff>0</xdr:colOff>
      <xdr:row>58</xdr:row>
      <xdr:rowOff>65428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22774"/>
          <a:ext cx="838200" cy="8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44579</xdr:rowOff>
    </xdr:from>
    <xdr:to>
      <xdr:col>50</xdr:col>
      <xdr:colOff>114300</xdr:colOff>
      <xdr:row>58</xdr:row>
      <xdr:rowOff>65428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88679"/>
          <a:ext cx="8890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48918</xdr:rowOff>
    </xdr:from>
    <xdr:to>
      <xdr:col>50</xdr:col>
      <xdr:colOff>165100</xdr:colOff>
      <xdr:row>55</xdr:row>
      <xdr:rowOff>150518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4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167045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2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160045</xdr:rowOff>
    </xdr:from>
    <xdr:to>
      <xdr:col>45</xdr:col>
      <xdr:colOff>177800</xdr:colOff>
      <xdr:row>58</xdr:row>
      <xdr:rowOff>44579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32695"/>
          <a:ext cx="8890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70132</xdr:rowOff>
    </xdr:from>
    <xdr:to>
      <xdr:col>46</xdr:col>
      <xdr:colOff>38100</xdr:colOff>
      <xdr:row>56</xdr:row>
      <xdr:rowOff>282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49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16809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27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155702</xdr:rowOff>
    </xdr:from>
    <xdr:to>
      <xdr:col>41</xdr:col>
      <xdr:colOff>50800</xdr:colOff>
      <xdr:row>57</xdr:row>
      <xdr:rowOff>160045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2835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65400</xdr:rowOff>
    </xdr:from>
    <xdr:to>
      <xdr:col>41</xdr:col>
      <xdr:colOff>101600</xdr:colOff>
      <xdr:row>55</xdr:row>
      <xdr:rowOff>167000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49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12077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2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37259</xdr:rowOff>
    </xdr:from>
    <xdr:to>
      <xdr:col>36</xdr:col>
      <xdr:colOff>165100</xdr:colOff>
      <xdr:row>55</xdr:row>
      <xdr:rowOff>138859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46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155386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2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99324</xdr:rowOff>
    </xdr:from>
    <xdr:to>
      <xdr:col>55</xdr:col>
      <xdr:colOff>50800</xdr:colOff>
      <xdr:row>58</xdr:row>
      <xdr:rowOff>29474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122201</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2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14628</xdr:rowOff>
    </xdr:from>
    <xdr:to>
      <xdr:col>50</xdr:col>
      <xdr:colOff>165100</xdr:colOff>
      <xdr:row>58</xdr:row>
      <xdr:rowOff>116228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5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107355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5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165229</xdr:rowOff>
    </xdr:from>
    <xdr:to>
      <xdr:col>46</xdr:col>
      <xdr:colOff>38100</xdr:colOff>
      <xdr:row>58</xdr:row>
      <xdr:rowOff>95379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3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86506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3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109245</xdr:rowOff>
    </xdr:from>
    <xdr:to>
      <xdr:col>41</xdr:col>
      <xdr:colOff>101600</xdr:colOff>
      <xdr:row>58</xdr:row>
      <xdr:rowOff>39395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30522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7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104902</xdr:rowOff>
    </xdr:from>
    <xdr:to>
      <xdr:col>36</xdr:col>
      <xdr:colOff>165100</xdr:colOff>
      <xdr:row>58</xdr:row>
      <xdr:rowOff>35052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26179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138054</xdr:rowOff>
    </xdr:from>
    <xdr:to>
      <xdr:col>55</xdr:col>
      <xdr:colOff>0</xdr:colOff>
      <xdr:row>78</xdr:row>
      <xdr:rowOff>96014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39704"/>
          <a:ext cx="838200" cy="12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138054</xdr:rowOff>
    </xdr:from>
    <xdr:to>
      <xdr:col>50</xdr:col>
      <xdr:colOff>114300</xdr:colOff>
      <xdr:row>78</xdr:row>
      <xdr:rowOff>79372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39704"/>
          <a:ext cx="889000" cy="1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44424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79372</xdr:rowOff>
    </xdr:from>
    <xdr:to>
      <xdr:col>45</xdr:col>
      <xdr:colOff>177800</xdr:colOff>
      <xdr:row>78</xdr:row>
      <xdr:rowOff>87694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52472"/>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87012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78138</xdr:rowOff>
    </xdr:from>
    <xdr:to>
      <xdr:col>41</xdr:col>
      <xdr:colOff>50800</xdr:colOff>
      <xdr:row>78</xdr:row>
      <xdr:rowOff>87694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51238"/>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85069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76611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9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45214</xdr:rowOff>
    </xdr:from>
    <xdr:to>
      <xdr:col>55</xdr:col>
      <xdr:colOff>50800</xdr:colOff>
      <xdr:row>78</xdr:row>
      <xdr:rowOff>146814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131591</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3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87254</xdr:rowOff>
    </xdr:from>
    <xdr:to>
      <xdr:col>50</xdr:col>
      <xdr:colOff>165100</xdr:colOff>
      <xdr:row>78</xdr:row>
      <xdr:rowOff>17404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8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8531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28572</xdr:rowOff>
    </xdr:from>
    <xdr:to>
      <xdr:col>46</xdr:col>
      <xdr:colOff>38100</xdr:colOff>
      <xdr:row>78</xdr:row>
      <xdr:rowOff>130172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121299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9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36894</xdr:rowOff>
    </xdr:from>
    <xdr:to>
      <xdr:col>41</xdr:col>
      <xdr:colOff>101600</xdr:colOff>
      <xdr:row>78</xdr:row>
      <xdr:rowOff>138494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129621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27338</xdr:rowOff>
    </xdr:from>
    <xdr:to>
      <xdr:col>36</xdr:col>
      <xdr:colOff>165100</xdr:colOff>
      <xdr:row>78</xdr:row>
      <xdr:rowOff>128938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120065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9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34086</xdr:rowOff>
    </xdr:from>
    <xdr:to>
      <xdr:col>55</xdr:col>
      <xdr:colOff>0</xdr:colOff>
      <xdr:row>97</xdr:row>
      <xdr:rowOff>48527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64736"/>
          <a:ext cx="8382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140297</xdr:rowOff>
    </xdr:from>
    <xdr:to>
      <xdr:col>50</xdr:col>
      <xdr:colOff>114300</xdr:colOff>
      <xdr:row>97</xdr:row>
      <xdr:rowOff>48527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99497"/>
          <a:ext cx="889000" cy="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28663</xdr:rowOff>
    </xdr:from>
    <xdr:to>
      <xdr:col>50</xdr:col>
      <xdr:colOff>165100</xdr:colOff>
      <xdr:row>95</xdr:row>
      <xdr:rowOff>130263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146790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140297</xdr:rowOff>
    </xdr:from>
    <xdr:to>
      <xdr:col>45</xdr:col>
      <xdr:colOff>177800</xdr:colOff>
      <xdr:row>97</xdr:row>
      <xdr:rowOff>15748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99497"/>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65976</xdr:rowOff>
    </xdr:from>
    <xdr:to>
      <xdr:col>46</xdr:col>
      <xdr:colOff>38100</xdr:colOff>
      <xdr:row>95</xdr:row>
      <xdr:rowOff>167576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12653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161976</xdr:rowOff>
    </xdr:from>
    <xdr:to>
      <xdr:col>41</xdr:col>
      <xdr:colOff>50800</xdr:colOff>
      <xdr:row>97</xdr:row>
      <xdr:rowOff>15748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21176"/>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61213</xdr:rowOff>
    </xdr:from>
    <xdr:to>
      <xdr:col>41</xdr:col>
      <xdr:colOff>101600</xdr:colOff>
      <xdr:row>95</xdr:row>
      <xdr:rowOff>162813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43701</xdr:rowOff>
    </xdr:from>
    <xdr:to>
      <xdr:col>36</xdr:col>
      <xdr:colOff>165100</xdr:colOff>
      <xdr:row>95</xdr:row>
      <xdr:rowOff>145301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161828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154736</xdr:rowOff>
    </xdr:from>
    <xdr:to>
      <xdr:col>55</xdr:col>
      <xdr:colOff>50800</xdr:colOff>
      <xdr:row>97</xdr:row>
      <xdr:rowOff>84886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133163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169177</xdr:rowOff>
    </xdr:from>
    <xdr:to>
      <xdr:col>50</xdr:col>
      <xdr:colOff>165100</xdr:colOff>
      <xdr:row>97</xdr:row>
      <xdr:rowOff>99327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90454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2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89497</xdr:rowOff>
    </xdr:from>
    <xdr:to>
      <xdr:col>46</xdr:col>
      <xdr:colOff>38100</xdr:colOff>
      <xdr:row>97</xdr:row>
      <xdr:rowOff>19647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10774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136398</xdr:rowOff>
    </xdr:from>
    <xdr:to>
      <xdr:col>41</xdr:col>
      <xdr:colOff>101600</xdr:colOff>
      <xdr:row>97</xdr:row>
      <xdr:rowOff>66548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57675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8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111176</xdr:rowOff>
    </xdr:from>
    <xdr:to>
      <xdr:col>36</xdr:col>
      <xdr:colOff>165100</xdr:colOff>
      <xdr:row>97</xdr:row>
      <xdr:rowOff>41326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32453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69520</xdr:rowOff>
    </xdr:from>
    <xdr:to>
      <xdr:col>85</xdr:col>
      <xdr:colOff>127000</xdr:colOff>
      <xdr:row>39</xdr:row>
      <xdr:rowOff>71028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756070"/>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47300</xdr:rowOff>
    </xdr:from>
    <xdr:to>
      <xdr:col>81</xdr:col>
      <xdr:colOff>50800</xdr:colOff>
      <xdr:row>39</xdr:row>
      <xdr:rowOff>69520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733850"/>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39829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47300</xdr:rowOff>
    </xdr:from>
    <xdr:to>
      <xdr:col>76</xdr:col>
      <xdr:colOff>114300</xdr:colOff>
      <xdr:row>39</xdr:row>
      <xdr:rowOff>55758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733850"/>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124000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122692</xdr:rowOff>
    </xdr:from>
    <xdr:to>
      <xdr:col>71</xdr:col>
      <xdr:colOff>177800</xdr:colOff>
      <xdr:row>39</xdr:row>
      <xdr:rowOff>55758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294892"/>
          <a:ext cx="889000" cy="44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137898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149557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20228</xdr:rowOff>
    </xdr:from>
    <xdr:to>
      <xdr:col>85</xdr:col>
      <xdr:colOff>177800</xdr:colOff>
      <xdr:row>39</xdr:row>
      <xdr:rowOff>121828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70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106605</xdr:rowOff>
    </xdr:from>
    <xdr:ext cx="469744"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62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18720</xdr:rowOff>
    </xdr:from>
    <xdr:to>
      <xdr:col>81</xdr:col>
      <xdr:colOff>101600</xdr:colOff>
      <xdr:row>39</xdr:row>
      <xdr:rowOff>120320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7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111447</xdr:rowOff>
    </xdr:from>
    <xdr:ext cx="469744"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46428" y="67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167950</xdr:rowOff>
    </xdr:from>
    <xdr:to>
      <xdr:col>76</xdr:col>
      <xdr:colOff>165100</xdr:colOff>
      <xdr:row>39</xdr:row>
      <xdr:rowOff>98100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89227</xdr:rowOff>
    </xdr:from>
    <xdr:ext cx="469744"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57428" y="677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4958</xdr:rowOff>
    </xdr:from>
    <xdr:to>
      <xdr:col>72</xdr:col>
      <xdr:colOff>38100</xdr:colOff>
      <xdr:row>39</xdr:row>
      <xdr:rowOff>106558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97685</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68428" y="678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71892</xdr:rowOff>
    </xdr:from>
    <xdr:to>
      <xdr:col>67</xdr:col>
      <xdr:colOff>101600</xdr:colOff>
      <xdr:row>37</xdr:row>
      <xdr:rowOff>2042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4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164619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3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94176</xdr:rowOff>
    </xdr:from>
    <xdr:to>
      <xdr:col>85</xdr:col>
      <xdr:colOff>127000</xdr:colOff>
      <xdr:row>56</xdr:row>
      <xdr:rowOff>145954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523926"/>
          <a:ext cx="838200" cy="2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165058</xdr:rowOff>
    </xdr:from>
    <xdr:to>
      <xdr:col>81</xdr:col>
      <xdr:colOff>50800</xdr:colOff>
      <xdr:row>55</xdr:row>
      <xdr:rowOff>94176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423358"/>
          <a:ext cx="889000" cy="10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165058</xdr:rowOff>
    </xdr:from>
    <xdr:to>
      <xdr:col>76</xdr:col>
      <xdr:colOff>114300</xdr:colOff>
      <xdr:row>55</xdr:row>
      <xdr:rowOff>21024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423358"/>
          <a:ext cx="889000" cy="2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157057</xdr:rowOff>
    </xdr:from>
    <xdr:to>
      <xdr:col>71</xdr:col>
      <xdr:colOff>177800</xdr:colOff>
      <xdr:row>55</xdr:row>
      <xdr:rowOff>21024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243907"/>
          <a:ext cx="889000" cy="20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95154</xdr:rowOff>
    </xdr:from>
    <xdr:to>
      <xdr:col>85</xdr:col>
      <xdr:colOff>177800</xdr:colOff>
      <xdr:row>57</xdr:row>
      <xdr:rowOff>25304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118031</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43376</xdr:rowOff>
    </xdr:from>
    <xdr:to>
      <xdr:col>81</xdr:col>
      <xdr:colOff>101600</xdr:colOff>
      <xdr:row>55</xdr:row>
      <xdr:rowOff>144976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47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161503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2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114258</xdr:rowOff>
    </xdr:from>
    <xdr:to>
      <xdr:col>76</xdr:col>
      <xdr:colOff>165100</xdr:colOff>
      <xdr:row>55</xdr:row>
      <xdr:rowOff>44408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37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60935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14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141674</xdr:rowOff>
    </xdr:from>
    <xdr:to>
      <xdr:col>72</xdr:col>
      <xdr:colOff>38100</xdr:colOff>
      <xdr:row>55</xdr:row>
      <xdr:rowOff>71824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88351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1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106257</xdr:rowOff>
    </xdr:from>
    <xdr:to>
      <xdr:col>67</xdr:col>
      <xdr:colOff>101600</xdr:colOff>
      <xdr:row>54</xdr:row>
      <xdr:rowOff>36407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1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52934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89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92903</xdr:rowOff>
    </xdr:from>
    <xdr:to>
      <xdr:col>85</xdr:col>
      <xdr:colOff>127000</xdr:colOff>
      <xdr:row>79</xdr:row>
      <xdr:rowOff>96788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37453"/>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96788</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41338"/>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136547</xdr:rowOff>
    </xdr:from>
    <xdr:to>
      <xdr:col>81</xdr:col>
      <xdr:colOff>101600</xdr:colOff>
      <xdr:row>78</xdr:row>
      <xdr:rowOff>66697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3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83224</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1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137592</xdr:rowOff>
    </xdr:from>
    <xdr:to>
      <xdr:col>76</xdr:col>
      <xdr:colOff>165100</xdr:colOff>
      <xdr:row>78</xdr:row>
      <xdr:rowOff>67742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3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84269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27243</xdr:rowOff>
    </xdr:from>
    <xdr:to>
      <xdr:col>72</xdr:col>
      <xdr:colOff>38100</xdr:colOff>
      <xdr:row>78</xdr:row>
      <xdr:rowOff>128843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145370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99056</xdr:rowOff>
    </xdr:from>
    <xdr:to>
      <xdr:col>67</xdr:col>
      <xdr:colOff>101600</xdr:colOff>
      <xdr:row>79</xdr:row>
      <xdr:rowOff>29206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45733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4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42103</xdr:rowOff>
    </xdr:from>
    <xdr:to>
      <xdr:col>85</xdr:col>
      <xdr:colOff>177800</xdr:colOff>
      <xdr:row>79</xdr:row>
      <xdr:rowOff>143703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162785</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35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45988</xdr:rowOff>
    </xdr:from>
    <xdr:to>
      <xdr:col>81</xdr:col>
      <xdr:colOff>101600</xdr:colOff>
      <xdr:row>79</xdr:row>
      <xdr:rowOff>147588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138715</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683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147562</xdr:rowOff>
    </xdr:from>
    <xdr:to>
      <xdr:col>85</xdr:col>
      <xdr:colOff>127000</xdr:colOff>
      <xdr:row>97</xdr:row>
      <xdr:rowOff>1308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06762"/>
          <a:ext cx="838200" cy="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152870</xdr:rowOff>
    </xdr:from>
    <xdr:to>
      <xdr:col>81</xdr:col>
      <xdr:colOff>50800</xdr:colOff>
      <xdr:row>97</xdr:row>
      <xdr:rowOff>1308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612070"/>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154229</xdr:rowOff>
    </xdr:from>
    <xdr:to>
      <xdr:col>81</xdr:col>
      <xdr:colOff>101600</xdr:colOff>
      <xdr:row>95</xdr:row>
      <xdr:rowOff>84379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100906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152870</xdr:rowOff>
    </xdr:from>
    <xdr:to>
      <xdr:col>76</xdr:col>
      <xdr:colOff>114300</xdr:colOff>
      <xdr:row>96</xdr:row>
      <xdr:rowOff>157962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12070"/>
          <a:ext cx="8890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158026</xdr:rowOff>
    </xdr:from>
    <xdr:to>
      <xdr:col>76</xdr:col>
      <xdr:colOff>165100</xdr:colOff>
      <xdr:row>95</xdr:row>
      <xdr:rowOff>88176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104703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157962</xdr:rowOff>
    </xdr:from>
    <xdr:to>
      <xdr:col>71</xdr:col>
      <xdr:colOff>177800</xdr:colOff>
      <xdr:row>97</xdr:row>
      <xdr:rowOff>2832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17162"/>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162280</xdr:rowOff>
    </xdr:from>
    <xdr:to>
      <xdr:col>72</xdr:col>
      <xdr:colOff>38100</xdr:colOff>
      <xdr:row>95</xdr:row>
      <xdr:rowOff>92430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108957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149783</xdr:rowOff>
    </xdr:from>
    <xdr:to>
      <xdr:col>67</xdr:col>
      <xdr:colOff>101600</xdr:colOff>
      <xdr:row>95</xdr:row>
      <xdr:rowOff>79933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96460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96762</xdr:rowOff>
    </xdr:from>
    <xdr:to>
      <xdr:col>85</xdr:col>
      <xdr:colOff>177800</xdr:colOff>
      <xdr:row>97</xdr:row>
      <xdr:rowOff>26912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5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75189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3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121958</xdr:rowOff>
    </xdr:from>
    <xdr:to>
      <xdr:col>81</xdr:col>
      <xdr:colOff>101600</xdr:colOff>
      <xdr:row>97</xdr:row>
      <xdr:rowOff>52108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43235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102070</xdr:rowOff>
    </xdr:from>
    <xdr:to>
      <xdr:col>76</xdr:col>
      <xdr:colOff>165100</xdr:colOff>
      <xdr:row>97</xdr:row>
      <xdr:rowOff>32220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23347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5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107162</xdr:rowOff>
    </xdr:from>
    <xdr:to>
      <xdr:col>72</xdr:col>
      <xdr:colOff>38100</xdr:colOff>
      <xdr:row>97</xdr:row>
      <xdr:rowOff>37312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28439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5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123482</xdr:rowOff>
    </xdr:from>
    <xdr:to>
      <xdr:col>67</xdr:col>
      <xdr:colOff>101600</xdr:colOff>
      <xdr:row>97</xdr:row>
      <xdr:rowOff>53632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44759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14278</xdr:rowOff>
    </xdr:from>
    <xdr:to>
      <xdr:col>112</xdr:col>
      <xdr:colOff>38100</xdr:colOff>
      <xdr:row>39</xdr:row>
      <xdr:rowOff>115878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132405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7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23749</xdr:rowOff>
    </xdr:from>
    <xdr:to>
      <xdr:col>107</xdr:col>
      <xdr:colOff>101600</xdr:colOff>
      <xdr:row>39</xdr:row>
      <xdr:rowOff>125349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141876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31914</xdr:rowOff>
    </xdr:from>
    <xdr:to>
      <xdr:col>102</xdr:col>
      <xdr:colOff>165100</xdr:colOff>
      <xdr:row>39</xdr:row>
      <xdr:rowOff>133514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150041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15258</xdr:rowOff>
    </xdr:from>
    <xdr:to>
      <xdr:col>98</xdr:col>
      <xdr:colOff>38100</xdr:colOff>
      <xdr:row>39</xdr:row>
      <xdr:rowOff>116858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133385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令和３年度の総務費は、前年度と比較すると大幅な減となっているが、特別定額給付金の皆減が大きな要因であり、全国的な傾向となっている。</a:t>
          </a:r>
          <a:endParaRPr lang="ja-JP" altLang="ja-JP" sz="1400">
            <a:effectLst/>
          </a:endParaRPr>
        </a:p>
        <a:p>
          <a:r>
            <a:rPr kumimoji="1" lang="ja-JP" altLang="ja-JP" sz="1100">
              <a:solidFill>
                <a:schemeClr val="dk1"/>
              </a:solidFill>
              <a:effectLst/>
              <a:latin typeface="+mn-lt"/>
              <a:ea typeface="+mn-ea"/>
              <a:cs typeface="+mn-cs"/>
            </a:rPr>
            <a:t>　民生費は、前年度より大幅に増加し、類似団体内より高い水準となっている。子育て世帯等臨時特別支援事業等の増による全国的な要因に加え、障がい福祉サービス費等給付費や生活保護関係事業費の増が大きな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今後も公債費の伸びは続くものと考えられる。現時点では類似団体内平均と同水準にあるものの、（仮称）豊崎中学校の分離新設を予定しているため、将来的には増加が見込まれることから、各事業の緊急性及び必要性を精査のうえ、将来の財政運営に影響を及ぼすことがないよう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実質収支額が前年度より</a:t>
          </a:r>
          <a:r>
            <a:rPr kumimoji="1" lang="en-US" altLang="ja-JP" sz="1100">
              <a:solidFill>
                <a:schemeClr val="dk1"/>
              </a:solidFill>
              <a:effectLst/>
              <a:latin typeface="+mn-lt"/>
              <a:ea typeface="+mn-ea"/>
              <a:cs typeface="+mn-cs"/>
            </a:rPr>
            <a:t>6.73</a:t>
          </a:r>
          <a:r>
            <a:rPr kumimoji="1" lang="ja-JP" altLang="ja-JP" sz="1100">
              <a:solidFill>
                <a:schemeClr val="dk1"/>
              </a:solidFill>
              <a:effectLst/>
              <a:latin typeface="+mn-lt"/>
              <a:ea typeface="+mn-ea"/>
              <a:cs typeface="+mn-cs"/>
            </a:rPr>
            <a:t>ポイント上回る要因は、扶助費や人件費等が前年度より増加したが、地方交付税や地方税、地方消費税交付金が前年度より大幅に増加し、歳出を上回る伸びとなったことによる。</a:t>
          </a:r>
          <a:endParaRPr lang="ja-JP" altLang="ja-JP" sz="1400">
            <a:effectLst/>
          </a:endParaRPr>
        </a:p>
        <a:p>
          <a:r>
            <a:rPr kumimoji="1" lang="ja-JP" altLang="ja-JP" sz="1100">
              <a:solidFill>
                <a:schemeClr val="dk1"/>
              </a:solidFill>
              <a:effectLst/>
              <a:latin typeface="+mn-lt"/>
              <a:ea typeface="+mn-ea"/>
              <a:cs typeface="+mn-cs"/>
            </a:rPr>
            <a:t>　財政調整基金残高は、前年度より</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ポイント改善したものの、人口増加に伴う扶助費の増加や地方債発行による公債費の増加の影響により、義務的経費の割合が増加傾向にあるため、基金の取崩しが続き、減少傾向にある。引き続き健全な財政運営となるよう事業の取捨選択を目指すことと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一般会計は、国県補助金の次年度精算金分及び市税・譲与税の上振れ等に伴い、実質収支が例年より増加している。</a:t>
          </a:r>
          <a:endParaRPr lang="ja-JP" altLang="ja-JP" sz="1400">
            <a:effectLst/>
          </a:endParaRPr>
        </a:p>
        <a:p>
          <a:r>
            <a:rPr kumimoji="1" lang="ja-JP" altLang="ja-JP" sz="1100">
              <a:solidFill>
                <a:schemeClr val="dk1"/>
              </a:solidFill>
              <a:effectLst/>
              <a:latin typeface="+mn-lt"/>
              <a:ea typeface="+mn-ea"/>
              <a:cs typeface="+mn-cs"/>
            </a:rPr>
            <a:t>　国民健康保険特別会計において、平成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年度までは実質収支が赤字となっていたが、令和元年度に旧庁舎等の財産売払いを行うことで累積赤字を解消したため、令和元年度から赤字額が発生していない状況である。</a:t>
          </a:r>
          <a:endParaRPr lang="ja-JP" altLang="ja-JP" sz="1400">
            <a:effectLst/>
          </a:endParaRPr>
        </a:p>
        <a:p>
          <a:r>
            <a:rPr kumimoji="1" lang="ja-JP" altLang="ja-JP" sz="1100">
              <a:solidFill>
                <a:schemeClr val="dk1"/>
              </a:solidFill>
              <a:effectLst/>
              <a:latin typeface="+mn-lt"/>
              <a:ea typeface="+mn-ea"/>
              <a:cs typeface="+mn-cs"/>
            </a:rPr>
            <a:t>　その他の特別会計及び公営企業会計については、一般会計からの繰入金が多額に上るため、今後も引き続き適正な料金体系の検討や経費削減を図り、一般会計からの繰入金をできる限り減らしていく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15&#25552;&#20986;&#20998;/&#22238;&#31572;&#12304;&#36001;&#25919;&#29366;&#27841;&#36039;&#26009;&#38598;&#12305;_472123_&#35914;&#35211;&#22478;&#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82.6</v>
          </cell>
          <cell r="BX51">
            <v>115</v>
          </cell>
          <cell r="CF51">
            <v>96.9</v>
          </cell>
          <cell r="CN51">
            <v>102.2</v>
          </cell>
          <cell r="CV51">
            <v>93</v>
          </cell>
        </row>
        <row r="53">
          <cell r="BP53">
            <v>39.700000000000003</v>
          </cell>
          <cell r="BX53">
            <v>37.5</v>
          </cell>
          <cell r="CF53">
            <v>38.4</v>
          </cell>
          <cell r="CN53">
            <v>39.6</v>
          </cell>
          <cell r="CV53">
            <v>41.2</v>
          </cell>
        </row>
        <row r="55">
          <cell r="AN55" t="str">
            <v>類似団体内平均値</v>
          </cell>
          <cell r="BP55">
            <v>30.2</v>
          </cell>
          <cell r="BX55">
            <v>25.4</v>
          </cell>
          <cell r="CF55">
            <v>23</v>
          </cell>
          <cell r="CN55">
            <v>28</v>
          </cell>
          <cell r="CV55">
            <v>11.2</v>
          </cell>
        </row>
        <row r="57">
          <cell r="BP57">
            <v>58.9</v>
          </cell>
          <cell r="BX57">
            <v>60</v>
          </cell>
          <cell r="CF57">
            <v>60.6</v>
          </cell>
          <cell r="CN57">
            <v>62.3</v>
          </cell>
          <cell r="CV57">
            <v>63.2</v>
          </cell>
        </row>
        <row r="72">
          <cell r="BP72" t="str">
            <v>H29</v>
          </cell>
          <cell r="BX72" t="str">
            <v>H30</v>
          </cell>
          <cell r="CF72" t="str">
            <v>R01</v>
          </cell>
          <cell r="CN72" t="str">
            <v>R02</v>
          </cell>
          <cell r="CV72" t="str">
            <v>R03</v>
          </cell>
        </row>
        <row r="73">
          <cell r="AN73" t="str">
            <v>当該団体値</v>
          </cell>
          <cell r="BP73">
            <v>82.6</v>
          </cell>
          <cell r="BX73">
            <v>115</v>
          </cell>
          <cell r="CF73">
            <v>96.9</v>
          </cell>
          <cell r="CN73">
            <v>102.2</v>
          </cell>
          <cell r="CV73">
            <v>93</v>
          </cell>
        </row>
        <row r="75">
          <cell r="BP75">
            <v>8.3000000000000007</v>
          </cell>
          <cell r="BX75">
            <v>8.9</v>
          </cell>
          <cell r="CF75">
            <v>9.5</v>
          </cell>
          <cell r="CN75">
            <v>9.4</v>
          </cell>
          <cell r="CV75">
            <v>9.1999999999999993</v>
          </cell>
        </row>
        <row r="77">
          <cell r="AN77" t="str">
            <v>類似団体内平均値</v>
          </cell>
          <cell r="BP77">
            <v>30.2</v>
          </cell>
          <cell r="BX77">
            <v>25.4</v>
          </cell>
          <cell r="CF77">
            <v>23</v>
          </cell>
          <cell r="CN77">
            <v>28</v>
          </cell>
          <cell r="CV77">
            <v>11.2</v>
          </cell>
        </row>
        <row r="79">
          <cell r="BP79">
            <v>8</v>
          </cell>
          <cell r="BX79">
            <v>7.8</v>
          </cell>
          <cell r="CF79">
            <v>7.7</v>
          </cell>
          <cell r="CN79">
            <v>7.5</v>
          </cell>
          <cell r="CV79">
            <v>5.7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4" zoomScale="130" zoomScaleNormal="130" workbookViewId="0">
      <selection activeCell="E54" sqref="E5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82</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83</v>
      </c>
      <c r="C2" s="179"/>
      <c r="D2" s="180"/>
    </row>
    <row r="3" spans="1:119" ht="18.75" customHeight="1" thickBot="1" x14ac:dyDescent="0.2">
      <c r="A3" s="178"/>
      <c r="B3" s="595" t="s">
        <v>84</v>
      </c>
      <c r="C3" s="596"/>
      <c r="D3" s="596"/>
      <c r="E3" s="597"/>
      <c r="F3" s="597"/>
      <c r="G3" s="597"/>
      <c r="H3" s="597"/>
      <c r="I3" s="597"/>
      <c r="J3" s="597"/>
      <c r="K3" s="597"/>
      <c r="L3" s="597" t="s">
        <v>85</v>
      </c>
      <c r="M3" s="597"/>
      <c r="N3" s="597"/>
      <c r="O3" s="597"/>
      <c r="P3" s="597"/>
      <c r="Q3" s="597"/>
      <c r="R3" s="600"/>
      <c r="S3" s="600"/>
      <c r="T3" s="600"/>
      <c r="U3" s="600"/>
      <c r="V3" s="601"/>
      <c r="W3" s="491" t="s">
        <v>86</v>
      </c>
      <c r="X3" s="492"/>
      <c r="Y3" s="492"/>
      <c r="Z3" s="492"/>
      <c r="AA3" s="492"/>
      <c r="AB3" s="596"/>
      <c r="AC3" s="600" t="s">
        <v>87</v>
      </c>
      <c r="AD3" s="492"/>
      <c r="AE3" s="492"/>
      <c r="AF3" s="492"/>
      <c r="AG3" s="492"/>
      <c r="AH3" s="492"/>
      <c r="AI3" s="492"/>
      <c r="AJ3" s="492"/>
      <c r="AK3" s="492"/>
      <c r="AL3" s="562"/>
      <c r="AM3" s="491" t="s">
        <v>88</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89</v>
      </c>
      <c r="BO3" s="492"/>
      <c r="BP3" s="492"/>
      <c r="BQ3" s="492"/>
      <c r="BR3" s="492"/>
      <c r="BS3" s="492"/>
      <c r="BT3" s="492"/>
      <c r="BU3" s="562"/>
      <c r="BV3" s="491" t="s">
        <v>90</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91</v>
      </c>
      <c r="CU3" s="492"/>
      <c r="CV3" s="492"/>
      <c r="CW3" s="492"/>
      <c r="CX3" s="492"/>
      <c r="CY3" s="492"/>
      <c r="CZ3" s="492"/>
      <c r="DA3" s="562"/>
      <c r="DB3" s="491" t="s">
        <v>92</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93</v>
      </c>
      <c r="AZ4" s="449"/>
      <c r="BA4" s="449"/>
      <c r="BB4" s="449"/>
      <c r="BC4" s="449"/>
      <c r="BD4" s="449"/>
      <c r="BE4" s="449"/>
      <c r="BF4" s="449"/>
      <c r="BG4" s="449"/>
      <c r="BH4" s="449"/>
      <c r="BI4" s="449"/>
      <c r="BJ4" s="449"/>
      <c r="BK4" s="449"/>
      <c r="BL4" s="449"/>
      <c r="BM4" s="450"/>
      <c r="BN4" s="451">
        <v>31619996</v>
      </c>
      <c r="BO4" s="452"/>
      <c r="BP4" s="452"/>
      <c r="BQ4" s="452"/>
      <c r="BR4" s="452"/>
      <c r="BS4" s="452"/>
      <c r="BT4" s="452"/>
      <c r="BU4" s="453"/>
      <c r="BV4" s="451">
        <v>34262537</v>
      </c>
      <c r="BW4" s="452"/>
      <c r="BX4" s="452"/>
      <c r="BY4" s="452"/>
      <c r="BZ4" s="452"/>
      <c r="CA4" s="452"/>
      <c r="CB4" s="452"/>
      <c r="CC4" s="453"/>
      <c r="CD4" s="588" t="s">
        <v>94</v>
      </c>
      <c r="CE4" s="589"/>
      <c r="CF4" s="589"/>
      <c r="CG4" s="589"/>
      <c r="CH4" s="589"/>
      <c r="CI4" s="589"/>
      <c r="CJ4" s="589"/>
      <c r="CK4" s="589"/>
      <c r="CL4" s="589"/>
      <c r="CM4" s="589"/>
      <c r="CN4" s="589"/>
      <c r="CO4" s="589"/>
      <c r="CP4" s="589"/>
      <c r="CQ4" s="589"/>
      <c r="CR4" s="589"/>
      <c r="CS4" s="590"/>
      <c r="CT4" s="591">
        <v>9.1</v>
      </c>
      <c r="CU4" s="592"/>
      <c r="CV4" s="592"/>
      <c r="CW4" s="592"/>
      <c r="CX4" s="592"/>
      <c r="CY4" s="592"/>
      <c r="CZ4" s="592"/>
      <c r="DA4" s="593"/>
      <c r="DB4" s="591">
        <v>2.4</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95</v>
      </c>
      <c r="AN5" s="379"/>
      <c r="AO5" s="379"/>
      <c r="AP5" s="379"/>
      <c r="AQ5" s="379"/>
      <c r="AR5" s="379"/>
      <c r="AS5" s="379"/>
      <c r="AT5" s="380"/>
      <c r="AU5" s="480" t="s">
        <v>96</v>
      </c>
      <c r="AV5" s="481"/>
      <c r="AW5" s="481"/>
      <c r="AX5" s="481"/>
      <c r="AY5" s="436" t="s">
        <v>97</v>
      </c>
      <c r="AZ5" s="437"/>
      <c r="BA5" s="437"/>
      <c r="BB5" s="437"/>
      <c r="BC5" s="437"/>
      <c r="BD5" s="437"/>
      <c r="BE5" s="437"/>
      <c r="BF5" s="437"/>
      <c r="BG5" s="437"/>
      <c r="BH5" s="437"/>
      <c r="BI5" s="437"/>
      <c r="BJ5" s="437"/>
      <c r="BK5" s="437"/>
      <c r="BL5" s="437"/>
      <c r="BM5" s="438"/>
      <c r="BN5" s="422">
        <v>29783428</v>
      </c>
      <c r="BO5" s="423"/>
      <c r="BP5" s="423"/>
      <c r="BQ5" s="423"/>
      <c r="BR5" s="423"/>
      <c r="BS5" s="423"/>
      <c r="BT5" s="423"/>
      <c r="BU5" s="424"/>
      <c r="BV5" s="422">
        <v>33739948</v>
      </c>
      <c r="BW5" s="423"/>
      <c r="BX5" s="423"/>
      <c r="BY5" s="423"/>
      <c r="BZ5" s="423"/>
      <c r="CA5" s="423"/>
      <c r="CB5" s="423"/>
      <c r="CC5" s="424"/>
      <c r="CD5" s="462" t="s">
        <v>98</v>
      </c>
      <c r="CE5" s="382"/>
      <c r="CF5" s="382"/>
      <c r="CG5" s="382"/>
      <c r="CH5" s="382"/>
      <c r="CI5" s="382"/>
      <c r="CJ5" s="382"/>
      <c r="CK5" s="382"/>
      <c r="CL5" s="382"/>
      <c r="CM5" s="382"/>
      <c r="CN5" s="382"/>
      <c r="CO5" s="382"/>
      <c r="CP5" s="382"/>
      <c r="CQ5" s="382"/>
      <c r="CR5" s="382"/>
      <c r="CS5" s="463"/>
      <c r="CT5" s="419">
        <v>83.4</v>
      </c>
      <c r="CU5" s="420"/>
      <c r="CV5" s="420"/>
      <c r="CW5" s="420"/>
      <c r="CX5" s="420"/>
      <c r="CY5" s="420"/>
      <c r="CZ5" s="420"/>
      <c r="DA5" s="421"/>
      <c r="DB5" s="419">
        <v>91</v>
      </c>
      <c r="DC5" s="420"/>
      <c r="DD5" s="420"/>
      <c r="DE5" s="420"/>
      <c r="DF5" s="420"/>
      <c r="DG5" s="420"/>
      <c r="DH5" s="420"/>
      <c r="DI5" s="421"/>
    </row>
    <row r="6" spans="1:119" ht="18.75" customHeight="1" x14ac:dyDescent="0.15">
      <c r="A6" s="178"/>
      <c r="B6" s="568" t="s">
        <v>99</v>
      </c>
      <c r="C6" s="409"/>
      <c r="D6" s="409"/>
      <c r="E6" s="569"/>
      <c r="F6" s="569"/>
      <c r="G6" s="569"/>
      <c r="H6" s="569"/>
      <c r="I6" s="569"/>
      <c r="J6" s="569"/>
      <c r="K6" s="569"/>
      <c r="L6" s="569" t="s">
        <v>100</v>
      </c>
      <c r="M6" s="569"/>
      <c r="N6" s="569"/>
      <c r="O6" s="569"/>
      <c r="P6" s="569"/>
      <c r="Q6" s="569"/>
      <c r="R6" s="407"/>
      <c r="S6" s="407"/>
      <c r="T6" s="407"/>
      <c r="U6" s="407"/>
      <c r="V6" s="575"/>
      <c r="W6" s="512" t="s">
        <v>101</v>
      </c>
      <c r="X6" s="408"/>
      <c r="Y6" s="408"/>
      <c r="Z6" s="408"/>
      <c r="AA6" s="408"/>
      <c r="AB6" s="409"/>
      <c r="AC6" s="580" t="s">
        <v>102</v>
      </c>
      <c r="AD6" s="581"/>
      <c r="AE6" s="581"/>
      <c r="AF6" s="581"/>
      <c r="AG6" s="581"/>
      <c r="AH6" s="581"/>
      <c r="AI6" s="581"/>
      <c r="AJ6" s="581"/>
      <c r="AK6" s="581"/>
      <c r="AL6" s="582"/>
      <c r="AM6" s="479" t="s">
        <v>103</v>
      </c>
      <c r="AN6" s="379"/>
      <c r="AO6" s="379"/>
      <c r="AP6" s="379"/>
      <c r="AQ6" s="379"/>
      <c r="AR6" s="379"/>
      <c r="AS6" s="379"/>
      <c r="AT6" s="380"/>
      <c r="AU6" s="480" t="s">
        <v>104</v>
      </c>
      <c r="AV6" s="481"/>
      <c r="AW6" s="481"/>
      <c r="AX6" s="481"/>
      <c r="AY6" s="436" t="s">
        <v>105</v>
      </c>
      <c r="AZ6" s="437"/>
      <c r="BA6" s="437"/>
      <c r="BB6" s="437"/>
      <c r="BC6" s="437"/>
      <c r="BD6" s="437"/>
      <c r="BE6" s="437"/>
      <c r="BF6" s="437"/>
      <c r="BG6" s="437"/>
      <c r="BH6" s="437"/>
      <c r="BI6" s="437"/>
      <c r="BJ6" s="437"/>
      <c r="BK6" s="437"/>
      <c r="BL6" s="437"/>
      <c r="BM6" s="438"/>
      <c r="BN6" s="422">
        <v>1836568</v>
      </c>
      <c r="BO6" s="423"/>
      <c r="BP6" s="423"/>
      <c r="BQ6" s="423"/>
      <c r="BR6" s="423"/>
      <c r="BS6" s="423"/>
      <c r="BT6" s="423"/>
      <c r="BU6" s="424"/>
      <c r="BV6" s="422">
        <v>522589</v>
      </c>
      <c r="BW6" s="423"/>
      <c r="BX6" s="423"/>
      <c r="BY6" s="423"/>
      <c r="BZ6" s="423"/>
      <c r="CA6" s="423"/>
      <c r="CB6" s="423"/>
      <c r="CC6" s="424"/>
      <c r="CD6" s="462" t="s">
        <v>106</v>
      </c>
      <c r="CE6" s="382"/>
      <c r="CF6" s="382"/>
      <c r="CG6" s="382"/>
      <c r="CH6" s="382"/>
      <c r="CI6" s="382"/>
      <c r="CJ6" s="382"/>
      <c r="CK6" s="382"/>
      <c r="CL6" s="382"/>
      <c r="CM6" s="382"/>
      <c r="CN6" s="382"/>
      <c r="CO6" s="382"/>
      <c r="CP6" s="382"/>
      <c r="CQ6" s="382"/>
      <c r="CR6" s="382"/>
      <c r="CS6" s="463"/>
      <c r="CT6" s="565">
        <v>88.9</v>
      </c>
      <c r="CU6" s="566"/>
      <c r="CV6" s="566"/>
      <c r="CW6" s="566"/>
      <c r="CX6" s="566"/>
      <c r="CY6" s="566"/>
      <c r="CZ6" s="566"/>
      <c r="DA6" s="567"/>
      <c r="DB6" s="565">
        <v>95.9</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107</v>
      </c>
      <c r="AN7" s="379"/>
      <c r="AO7" s="379"/>
      <c r="AP7" s="379"/>
      <c r="AQ7" s="379"/>
      <c r="AR7" s="379"/>
      <c r="AS7" s="379"/>
      <c r="AT7" s="380"/>
      <c r="AU7" s="480" t="s">
        <v>104</v>
      </c>
      <c r="AV7" s="481"/>
      <c r="AW7" s="481"/>
      <c r="AX7" s="481"/>
      <c r="AY7" s="436" t="s">
        <v>108</v>
      </c>
      <c r="AZ7" s="437"/>
      <c r="BA7" s="437"/>
      <c r="BB7" s="437"/>
      <c r="BC7" s="437"/>
      <c r="BD7" s="437"/>
      <c r="BE7" s="437"/>
      <c r="BF7" s="437"/>
      <c r="BG7" s="437"/>
      <c r="BH7" s="437"/>
      <c r="BI7" s="437"/>
      <c r="BJ7" s="437"/>
      <c r="BK7" s="437"/>
      <c r="BL7" s="437"/>
      <c r="BM7" s="438"/>
      <c r="BN7" s="422">
        <v>626802</v>
      </c>
      <c r="BO7" s="423"/>
      <c r="BP7" s="423"/>
      <c r="BQ7" s="423"/>
      <c r="BR7" s="423"/>
      <c r="BS7" s="423"/>
      <c r="BT7" s="423"/>
      <c r="BU7" s="424"/>
      <c r="BV7" s="422">
        <v>234837</v>
      </c>
      <c r="BW7" s="423"/>
      <c r="BX7" s="423"/>
      <c r="BY7" s="423"/>
      <c r="BZ7" s="423"/>
      <c r="CA7" s="423"/>
      <c r="CB7" s="423"/>
      <c r="CC7" s="424"/>
      <c r="CD7" s="462" t="s">
        <v>109</v>
      </c>
      <c r="CE7" s="382"/>
      <c r="CF7" s="382"/>
      <c r="CG7" s="382"/>
      <c r="CH7" s="382"/>
      <c r="CI7" s="382"/>
      <c r="CJ7" s="382"/>
      <c r="CK7" s="382"/>
      <c r="CL7" s="382"/>
      <c r="CM7" s="382"/>
      <c r="CN7" s="382"/>
      <c r="CO7" s="382"/>
      <c r="CP7" s="382"/>
      <c r="CQ7" s="382"/>
      <c r="CR7" s="382"/>
      <c r="CS7" s="463"/>
      <c r="CT7" s="422">
        <v>13326336</v>
      </c>
      <c r="CU7" s="423"/>
      <c r="CV7" s="423"/>
      <c r="CW7" s="423"/>
      <c r="CX7" s="423"/>
      <c r="CY7" s="423"/>
      <c r="CZ7" s="423"/>
      <c r="DA7" s="424"/>
      <c r="DB7" s="422">
        <v>12244653</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110</v>
      </c>
      <c r="AN8" s="379"/>
      <c r="AO8" s="379"/>
      <c r="AP8" s="379"/>
      <c r="AQ8" s="379"/>
      <c r="AR8" s="379"/>
      <c r="AS8" s="379"/>
      <c r="AT8" s="380"/>
      <c r="AU8" s="480" t="s">
        <v>111</v>
      </c>
      <c r="AV8" s="481"/>
      <c r="AW8" s="481"/>
      <c r="AX8" s="481"/>
      <c r="AY8" s="436" t="s">
        <v>112</v>
      </c>
      <c r="AZ8" s="437"/>
      <c r="BA8" s="437"/>
      <c r="BB8" s="437"/>
      <c r="BC8" s="437"/>
      <c r="BD8" s="437"/>
      <c r="BE8" s="437"/>
      <c r="BF8" s="437"/>
      <c r="BG8" s="437"/>
      <c r="BH8" s="437"/>
      <c r="BI8" s="437"/>
      <c r="BJ8" s="437"/>
      <c r="BK8" s="437"/>
      <c r="BL8" s="437"/>
      <c r="BM8" s="438"/>
      <c r="BN8" s="422">
        <v>1209766</v>
      </c>
      <c r="BO8" s="423"/>
      <c r="BP8" s="423"/>
      <c r="BQ8" s="423"/>
      <c r="BR8" s="423"/>
      <c r="BS8" s="423"/>
      <c r="BT8" s="423"/>
      <c r="BU8" s="424"/>
      <c r="BV8" s="422">
        <v>287752</v>
      </c>
      <c r="BW8" s="423"/>
      <c r="BX8" s="423"/>
      <c r="BY8" s="423"/>
      <c r="BZ8" s="423"/>
      <c r="CA8" s="423"/>
      <c r="CB8" s="423"/>
      <c r="CC8" s="424"/>
      <c r="CD8" s="462" t="s">
        <v>113</v>
      </c>
      <c r="CE8" s="382"/>
      <c r="CF8" s="382"/>
      <c r="CG8" s="382"/>
      <c r="CH8" s="382"/>
      <c r="CI8" s="382"/>
      <c r="CJ8" s="382"/>
      <c r="CK8" s="382"/>
      <c r="CL8" s="382"/>
      <c r="CM8" s="382"/>
      <c r="CN8" s="382"/>
      <c r="CO8" s="382"/>
      <c r="CP8" s="382"/>
      <c r="CQ8" s="382"/>
      <c r="CR8" s="382"/>
      <c r="CS8" s="463"/>
      <c r="CT8" s="525">
        <v>0.64</v>
      </c>
      <c r="CU8" s="526"/>
      <c r="CV8" s="526"/>
      <c r="CW8" s="526"/>
      <c r="CX8" s="526"/>
      <c r="CY8" s="526"/>
      <c r="CZ8" s="526"/>
      <c r="DA8" s="527"/>
      <c r="DB8" s="525">
        <v>0.65</v>
      </c>
      <c r="DC8" s="526"/>
      <c r="DD8" s="526"/>
      <c r="DE8" s="526"/>
      <c r="DF8" s="526"/>
      <c r="DG8" s="526"/>
      <c r="DH8" s="526"/>
      <c r="DI8" s="527"/>
    </row>
    <row r="9" spans="1:119" ht="18.75" customHeight="1" thickBot="1" x14ac:dyDescent="0.2">
      <c r="A9" s="178"/>
      <c r="B9" s="554" t="s">
        <v>114</v>
      </c>
      <c r="C9" s="555"/>
      <c r="D9" s="555"/>
      <c r="E9" s="555"/>
      <c r="F9" s="555"/>
      <c r="G9" s="555"/>
      <c r="H9" s="555"/>
      <c r="I9" s="555"/>
      <c r="J9" s="555"/>
      <c r="K9" s="473"/>
      <c r="L9" s="556" t="s">
        <v>115</v>
      </c>
      <c r="M9" s="557"/>
      <c r="N9" s="557"/>
      <c r="O9" s="557"/>
      <c r="P9" s="557"/>
      <c r="Q9" s="558"/>
      <c r="R9" s="559">
        <v>64612</v>
      </c>
      <c r="S9" s="560"/>
      <c r="T9" s="560"/>
      <c r="U9" s="560"/>
      <c r="V9" s="561"/>
      <c r="W9" s="491" t="s">
        <v>116</v>
      </c>
      <c r="X9" s="492"/>
      <c r="Y9" s="492"/>
      <c r="Z9" s="492"/>
      <c r="AA9" s="492"/>
      <c r="AB9" s="492"/>
      <c r="AC9" s="492"/>
      <c r="AD9" s="492"/>
      <c r="AE9" s="492"/>
      <c r="AF9" s="492"/>
      <c r="AG9" s="492"/>
      <c r="AH9" s="492"/>
      <c r="AI9" s="492"/>
      <c r="AJ9" s="492"/>
      <c r="AK9" s="492"/>
      <c r="AL9" s="562"/>
      <c r="AM9" s="479" t="s">
        <v>117</v>
      </c>
      <c r="AN9" s="379"/>
      <c r="AO9" s="379"/>
      <c r="AP9" s="379"/>
      <c r="AQ9" s="379"/>
      <c r="AR9" s="379"/>
      <c r="AS9" s="379"/>
      <c r="AT9" s="380"/>
      <c r="AU9" s="480" t="s">
        <v>118</v>
      </c>
      <c r="AV9" s="481"/>
      <c r="AW9" s="481"/>
      <c r="AX9" s="481"/>
      <c r="AY9" s="436" t="s">
        <v>119</v>
      </c>
      <c r="AZ9" s="437"/>
      <c r="BA9" s="437"/>
      <c r="BB9" s="437"/>
      <c r="BC9" s="437"/>
      <c r="BD9" s="437"/>
      <c r="BE9" s="437"/>
      <c r="BF9" s="437"/>
      <c r="BG9" s="437"/>
      <c r="BH9" s="437"/>
      <c r="BI9" s="437"/>
      <c r="BJ9" s="437"/>
      <c r="BK9" s="437"/>
      <c r="BL9" s="437"/>
      <c r="BM9" s="438"/>
      <c r="BN9" s="422">
        <v>922014</v>
      </c>
      <c r="BO9" s="423"/>
      <c r="BP9" s="423"/>
      <c r="BQ9" s="423"/>
      <c r="BR9" s="423"/>
      <c r="BS9" s="423"/>
      <c r="BT9" s="423"/>
      <c r="BU9" s="424"/>
      <c r="BV9" s="422">
        <v>-116623</v>
      </c>
      <c r="BW9" s="423"/>
      <c r="BX9" s="423"/>
      <c r="BY9" s="423"/>
      <c r="BZ9" s="423"/>
      <c r="CA9" s="423"/>
      <c r="CB9" s="423"/>
      <c r="CC9" s="424"/>
      <c r="CD9" s="462" t="s">
        <v>120</v>
      </c>
      <c r="CE9" s="382"/>
      <c r="CF9" s="382"/>
      <c r="CG9" s="382"/>
      <c r="CH9" s="382"/>
      <c r="CI9" s="382"/>
      <c r="CJ9" s="382"/>
      <c r="CK9" s="382"/>
      <c r="CL9" s="382"/>
      <c r="CM9" s="382"/>
      <c r="CN9" s="382"/>
      <c r="CO9" s="382"/>
      <c r="CP9" s="382"/>
      <c r="CQ9" s="382"/>
      <c r="CR9" s="382"/>
      <c r="CS9" s="463"/>
      <c r="CT9" s="419">
        <v>12.4</v>
      </c>
      <c r="CU9" s="420"/>
      <c r="CV9" s="420"/>
      <c r="CW9" s="420"/>
      <c r="CX9" s="420"/>
      <c r="CY9" s="420"/>
      <c r="CZ9" s="420"/>
      <c r="DA9" s="421"/>
      <c r="DB9" s="419">
        <v>12.3</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121</v>
      </c>
      <c r="M10" s="379"/>
      <c r="N10" s="379"/>
      <c r="O10" s="379"/>
      <c r="P10" s="379"/>
      <c r="Q10" s="380"/>
      <c r="R10" s="375">
        <v>61119</v>
      </c>
      <c r="S10" s="376"/>
      <c r="T10" s="376"/>
      <c r="U10" s="376"/>
      <c r="V10" s="435"/>
      <c r="W10" s="563"/>
      <c r="X10" s="373"/>
      <c r="Y10" s="373"/>
      <c r="Z10" s="373"/>
      <c r="AA10" s="373"/>
      <c r="AB10" s="373"/>
      <c r="AC10" s="373"/>
      <c r="AD10" s="373"/>
      <c r="AE10" s="373"/>
      <c r="AF10" s="373"/>
      <c r="AG10" s="373"/>
      <c r="AH10" s="373"/>
      <c r="AI10" s="373"/>
      <c r="AJ10" s="373"/>
      <c r="AK10" s="373"/>
      <c r="AL10" s="564"/>
      <c r="AM10" s="479" t="s">
        <v>122</v>
      </c>
      <c r="AN10" s="379"/>
      <c r="AO10" s="379"/>
      <c r="AP10" s="379"/>
      <c r="AQ10" s="379"/>
      <c r="AR10" s="379"/>
      <c r="AS10" s="379"/>
      <c r="AT10" s="380"/>
      <c r="AU10" s="480" t="s">
        <v>123</v>
      </c>
      <c r="AV10" s="481"/>
      <c r="AW10" s="481"/>
      <c r="AX10" s="481"/>
      <c r="AY10" s="436" t="s">
        <v>124</v>
      </c>
      <c r="AZ10" s="437"/>
      <c r="BA10" s="437"/>
      <c r="BB10" s="437"/>
      <c r="BC10" s="437"/>
      <c r="BD10" s="437"/>
      <c r="BE10" s="437"/>
      <c r="BF10" s="437"/>
      <c r="BG10" s="437"/>
      <c r="BH10" s="437"/>
      <c r="BI10" s="437"/>
      <c r="BJ10" s="437"/>
      <c r="BK10" s="437"/>
      <c r="BL10" s="437"/>
      <c r="BM10" s="438"/>
      <c r="BN10" s="422">
        <v>154313</v>
      </c>
      <c r="BO10" s="423"/>
      <c r="BP10" s="423"/>
      <c r="BQ10" s="423"/>
      <c r="BR10" s="423"/>
      <c r="BS10" s="423"/>
      <c r="BT10" s="423"/>
      <c r="BU10" s="424"/>
      <c r="BV10" s="422">
        <v>1729</v>
      </c>
      <c r="BW10" s="423"/>
      <c r="BX10" s="423"/>
      <c r="BY10" s="423"/>
      <c r="BZ10" s="423"/>
      <c r="CA10" s="423"/>
      <c r="CB10" s="423"/>
      <c r="CC10" s="424"/>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126</v>
      </c>
      <c r="M11" s="384"/>
      <c r="N11" s="384"/>
      <c r="O11" s="384"/>
      <c r="P11" s="384"/>
      <c r="Q11" s="385"/>
      <c r="R11" s="551" t="s">
        <v>127</v>
      </c>
      <c r="S11" s="552"/>
      <c r="T11" s="552"/>
      <c r="U11" s="552"/>
      <c r="V11" s="553"/>
      <c r="W11" s="563"/>
      <c r="X11" s="373"/>
      <c r="Y11" s="373"/>
      <c r="Z11" s="373"/>
      <c r="AA11" s="373"/>
      <c r="AB11" s="373"/>
      <c r="AC11" s="373"/>
      <c r="AD11" s="373"/>
      <c r="AE11" s="373"/>
      <c r="AF11" s="373"/>
      <c r="AG11" s="373"/>
      <c r="AH11" s="373"/>
      <c r="AI11" s="373"/>
      <c r="AJ11" s="373"/>
      <c r="AK11" s="373"/>
      <c r="AL11" s="564"/>
      <c r="AM11" s="479" t="s">
        <v>128</v>
      </c>
      <c r="AN11" s="379"/>
      <c r="AO11" s="379"/>
      <c r="AP11" s="379"/>
      <c r="AQ11" s="379"/>
      <c r="AR11" s="379"/>
      <c r="AS11" s="379"/>
      <c r="AT11" s="380"/>
      <c r="AU11" s="480" t="s">
        <v>123</v>
      </c>
      <c r="AV11" s="481"/>
      <c r="AW11" s="481"/>
      <c r="AX11" s="481"/>
      <c r="AY11" s="436" t="s">
        <v>129</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130</v>
      </c>
      <c r="CE11" s="382"/>
      <c r="CF11" s="382"/>
      <c r="CG11" s="382"/>
      <c r="CH11" s="382"/>
      <c r="CI11" s="382"/>
      <c r="CJ11" s="382"/>
      <c r="CK11" s="382"/>
      <c r="CL11" s="382"/>
      <c r="CM11" s="382"/>
      <c r="CN11" s="382"/>
      <c r="CO11" s="382"/>
      <c r="CP11" s="382"/>
      <c r="CQ11" s="382"/>
      <c r="CR11" s="382"/>
      <c r="CS11" s="463"/>
      <c r="CT11" s="525" t="s">
        <v>131</v>
      </c>
      <c r="CU11" s="526"/>
      <c r="CV11" s="526"/>
      <c r="CW11" s="526"/>
      <c r="CX11" s="526"/>
      <c r="CY11" s="526"/>
      <c r="CZ11" s="526"/>
      <c r="DA11" s="527"/>
      <c r="DB11" s="525" t="s">
        <v>131</v>
      </c>
      <c r="DC11" s="526"/>
      <c r="DD11" s="526"/>
      <c r="DE11" s="526"/>
      <c r="DF11" s="526"/>
      <c r="DG11" s="526"/>
      <c r="DH11" s="526"/>
      <c r="DI11" s="527"/>
    </row>
    <row r="12" spans="1:119" ht="18.75" customHeight="1" x14ac:dyDescent="0.15">
      <c r="A12" s="178"/>
      <c r="B12" s="528" t="s">
        <v>132</v>
      </c>
      <c r="C12" s="529"/>
      <c r="D12" s="529"/>
      <c r="E12" s="529"/>
      <c r="F12" s="529"/>
      <c r="G12" s="529"/>
      <c r="H12" s="529"/>
      <c r="I12" s="529"/>
      <c r="J12" s="529"/>
      <c r="K12" s="530"/>
      <c r="L12" s="537" t="s">
        <v>133</v>
      </c>
      <c r="M12" s="538"/>
      <c r="N12" s="538"/>
      <c r="O12" s="538"/>
      <c r="P12" s="538"/>
      <c r="Q12" s="539"/>
      <c r="R12" s="540">
        <v>65940</v>
      </c>
      <c r="S12" s="541"/>
      <c r="T12" s="541"/>
      <c r="U12" s="541"/>
      <c r="V12" s="542"/>
      <c r="W12" s="543" t="s">
        <v>1</v>
      </c>
      <c r="X12" s="481"/>
      <c r="Y12" s="481"/>
      <c r="Z12" s="481"/>
      <c r="AA12" s="481"/>
      <c r="AB12" s="544"/>
      <c r="AC12" s="545" t="s">
        <v>134</v>
      </c>
      <c r="AD12" s="546"/>
      <c r="AE12" s="546"/>
      <c r="AF12" s="546"/>
      <c r="AG12" s="547"/>
      <c r="AH12" s="545" t="s">
        <v>135</v>
      </c>
      <c r="AI12" s="546"/>
      <c r="AJ12" s="546"/>
      <c r="AK12" s="546"/>
      <c r="AL12" s="548"/>
      <c r="AM12" s="479" t="s">
        <v>136</v>
      </c>
      <c r="AN12" s="379"/>
      <c r="AO12" s="379"/>
      <c r="AP12" s="379"/>
      <c r="AQ12" s="379"/>
      <c r="AR12" s="379"/>
      <c r="AS12" s="379"/>
      <c r="AT12" s="380"/>
      <c r="AU12" s="480" t="s">
        <v>118</v>
      </c>
      <c r="AV12" s="481"/>
      <c r="AW12" s="481"/>
      <c r="AX12" s="481"/>
      <c r="AY12" s="436" t="s">
        <v>137</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780000</v>
      </c>
      <c r="BW12" s="423"/>
      <c r="BX12" s="423"/>
      <c r="BY12" s="423"/>
      <c r="BZ12" s="423"/>
      <c r="CA12" s="423"/>
      <c r="CB12" s="423"/>
      <c r="CC12" s="424"/>
      <c r="CD12" s="462" t="s">
        <v>138</v>
      </c>
      <c r="CE12" s="382"/>
      <c r="CF12" s="382"/>
      <c r="CG12" s="382"/>
      <c r="CH12" s="382"/>
      <c r="CI12" s="382"/>
      <c r="CJ12" s="382"/>
      <c r="CK12" s="382"/>
      <c r="CL12" s="382"/>
      <c r="CM12" s="382"/>
      <c r="CN12" s="382"/>
      <c r="CO12" s="382"/>
      <c r="CP12" s="382"/>
      <c r="CQ12" s="382"/>
      <c r="CR12" s="382"/>
      <c r="CS12" s="463"/>
      <c r="CT12" s="525" t="s">
        <v>139</v>
      </c>
      <c r="CU12" s="526"/>
      <c r="CV12" s="526"/>
      <c r="CW12" s="526"/>
      <c r="CX12" s="526"/>
      <c r="CY12" s="526"/>
      <c r="CZ12" s="526"/>
      <c r="DA12" s="527"/>
      <c r="DB12" s="525" t="s">
        <v>140</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141</v>
      </c>
      <c r="N13" s="507"/>
      <c r="O13" s="507"/>
      <c r="P13" s="507"/>
      <c r="Q13" s="508"/>
      <c r="R13" s="509">
        <v>65563</v>
      </c>
      <c r="S13" s="510"/>
      <c r="T13" s="510"/>
      <c r="U13" s="510"/>
      <c r="V13" s="511"/>
      <c r="W13" s="512" t="s">
        <v>142</v>
      </c>
      <c r="X13" s="408"/>
      <c r="Y13" s="408"/>
      <c r="Z13" s="408"/>
      <c r="AA13" s="408"/>
      <c r="AB13" s="409"/>
      <c r="AC13" s="375">
        <v>769</v>
      </c>
      <c r="AD13" s="376"/>
      <c r="AE13" s="376"/>
      <c r="AF13" s="376"/>
      <c r="AG13" s="377"/>
      <c r="AH13" s="375">
        <v>830</v>
      </c>
      <c r="AI13" s="376"/>
      <c r="AJ13" s="376"/>
      <c r="AK13" s="376"/>
      <c r="AL13" s="435"/>
      <c r="AM13" s="479" t="s">
        <v>143</v>
      </c>
      <c r="AN13" s="379"/>
      <c r="AO13" s="379"/>
      <c r="AP13" s="379"/>
      <c r="AQ13" s="379"/>
      <c r="AR13" s="379"/>
      <c r="AS13" s="379"/>
      <c r="AT13" s="380"/>
      <c r="AU13" s="480" t="s">
        <v>144</v>
      </c>
      <c r="AV13" s="481"/>
      <c r="AW13" s="481"/>
      <c r="AX13" s="481"/>
      <c r="AY13" s="436" t="s">
        <v>145</v>
      </c>
      <c r="AZ13" s="437"/>
      <c r="BA13" s="437"/>
      <c r="BB13" s="437"/>
      <c r="BC13" s="437"/>
      <c r="BD13" s="437"/>
      <c r="BE13" s="437"/>
      <c r="BF13" s="437"/>
      <c r="BG13" s="437"/>
      <c r="BH13" s="437"/>
      <c r="BI13" s="437"/>
      <c r="BJ13" s="437"/>
      <c r="BK13" s="437"/>
      <c r="BL13" s="437"/>
      <c r="BM13" s="438"/>
      <c r="BN13" s="422">
        <v>1076327</v>
      </c>
      <c r="BO13" s="423"/>
      <c r="BP13" s="423"/>
      <c r="BQ13" s="423"/>
      <c r="BR13" s="423"/>
      <c r="BS13" s="423"/>
      <c r="BT13" s="423"/>
      <c r="BU13" s="424"/>
      <c r="BV13" s="422">
        <v>-894894</v>
      </c>
      <c r="BW13" s="423"/>
      <c r="BX13" s="423"/>
      <c r="BY13" s="423"/>
      <c r="BZ13" s="423"/>
      <c r="CA13" s="423"/>
      <c r="CB13" s="423"/>
      <c r="CC13" s="424"/>
      <c r="CD13" s="462" t="s">
        <v>146</v>
      </c>
      <c r="CE13" s="382"/>
      <c r="CF13" s="382"/>
      <c r="CG13" s="382"/>
      <c r="CH13" s="382"/>
      <c r="CI13" s="382"/>
      <c r="CJ13" s="382"/>
      <c r="CK13" s="382"/>
      <c r="CL13" s="382"/>
      <c r="CM13" s="382"/>
      <c r="CN13" s="382"/>
      <c r="CO13" s="382"/>
      <c r="CP13" s="382"/>
      <c r="CQ13" s="382"/>
      <c r="CR13" s="382"/>
      <c r="CS13" s="463"/>
      <c r="CT13" s="419">
        <v>9.1999999999999993</v>
      </c>
      <c r="CU13" s="420"/>
      <c r="CV13" s="420"/>
      <c r="CW13" s="420"/>
      <c r="CX13" s="420"/>
      <c r="CY13" s="420"/>
      <c r="CZ13" s="420"/>
      <c r="DA13" s="421"/>
      <c r="DB13" s="419">
        <v>9.4</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147</v>
      </c>
      <c r="M14" s="549"/>
      <c r="N14" s="549"/>
      <c r="O14" s="549"/>
      <c r="P14" s="549"/>
      <c r="Q14" s="550"/>
      <c r="R14" s="509">
        <v>65766</v>
      </c>
      <c r="S14" s="510"/>
      <c r="T14" s="510"/>
      <c r="U14" s="510"/>
      <c r="V14" s="511"/>
      <c r="W14" s="513"/>
      <c r="X14" s="411"/>
      <c r="Y14" s="411"/>
      <c r="Z14" s="411"/>
      <c r="AA14" s="411"/>
      <c r="AB14" s="412"/>
      <c r="AC14" s="502">
        <v>3</v>
      </c>
      <c r="AD14" s="503"/>
      <c r="AE14" s="503"/>
      <c r="AF14" s="503"/>
      <c r="AG14" s="504"/>
      <c r="AH14" s="502">
        <v>3.7</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148</v>
      </c>
      <c r="CE14" s="460"/>
      <c r="CF14" s="460"/>
      <c r="CG14" s="460"/>
      <c r="CH14" s="460"/>
      <c r="CI14" s="460"/>
      <c r="CJ14" s="460"/>
      <c r="CK14" s="460"/>
      <c r="CL14" s="460"/>
      <c r="CM14" s="460"/>
      <c r="CN14" s="460"/>
      <c r="CO14" s="460"/>
      <c r="CP14" s="460"/>
      <c r="CQ14" s="460"/>
      <c r="CR14" s="460"/>
      <c r="CS14" s="461"/>
      <c r="CT14" s="519">
        <v>93</v>
      </c>
      <c r="CU14" s="520"/>
      <c r="CV14" s="520"/>
      <c r="CW14" s="520"/>
      <c r="CX14" s="520"/>
      <c r="CY14" s="520"/>
      <c r="CZ14" s="520"/>
      <c r="DA14" s="521"/>
      <c r="DB14" s="519">
        <v>102.2</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149</v>
      </c>
      <c r="N15" s="507"/>
      <c r="O15" s="507"/>
      <c r="P15" s="507"/>
      <c r="Q15" s="508"/>
      <c r="R15" s="509">
        <v>65392</v>
      </c>
      <c r="S15" s="510"/>
      <c r="T15" s="510"/>
      <c r="U15" s="510"/>
      <c r="V15" s="511"/>
      <c r="W15" s="512" t="s">
        <v>150</v>
      </c>
      <c r="X15" s="408"/>
      <c r="Y15" s="408"/>
      <c r="Z15" s="408"/>
      <c r="AA15" s="408"/>
      <c r="AB15" s="409"/>
      <c r="AC15" s="375">
        <v>3232</v>
      </c>
      <c r="AD15" s="376"/>
      <c r="AE15" s="376"/>
      <c r="AF15" s="376"/>
      <c r="AG15" s="377"/>
      <c r="AH15" s="375">
        <v>2962</v>
      </c>
      <c r="AI15" s="376"/>
      <c r="AJ15" s="376"/>
      <c r="AK15" s="376"/>
      <c r="AL15" s="435"/>
      <c r="AM15" s="479"/>
      <c r="AN15" s="379"/>
      <c r="AO15" s="379"/>
      <c r="AP15" s="379"/>
      <c r="AQ15" s="379"/>
      <c r="AR15" s="379"/>
      <c r="AS15" s="379"/>
      <c r="AT15" s="380"/>
      <c r="AU15" s="480"/>
      <c r="AV15" s="481"/>
      <c r="AW15" s="481"/>
      <c r="AX15" s="481"/>
      <c r="AY15" s="448" t="s">
        <v>151</v>
      </c>
      <c r="AZ15" s="449"/>
      <c r="BA15" s="449"/>
      <c r="BB15" s="449"/>
      <c r="BC15" s="449"/>
      <c r="BD15" s="449"/>
      <c r="BE15" s="449"/>
      <c r="BF15" s="449"/>
      <c r="BG15" s="449"/>
      <c r="BH15" s="449"/>
      <c r="BI15" s="449"/>
      <c r="BJ15" s="449"/>
      <c r="BK15" s="449"/>
      <c r="BL15" s="449"/>
      <c r="BM15" s="450"/>
      <c r="BN15" s="451">
        <v>6603304</v>
      </c>
      <c r="BO15" s="452"/>
      <c r="BP15" s="452"/>
      <c r="BQ15" s="452"/>
      <c r="BR15" s="452"/>
      <c r="BS15" s="452"/>
      <c r="BT15" s="452"/>
      <c r="BU15" s="453"/>
      <c r="BV15" s="451">
        <v>6538079</v>
      </c>
      <c r="BW15" s="452"/>
      <c r="BX15" s="452"/>
      <c r="BY15" s="452"/>
      <c r="BZ15" s="452"/>
      <c r="CA15" s="452"/>
      <c r="CB15" s="452"/>
      <c r="CC15" s="453"/>
      <c r="CD15" s="522" t="s">
        <v>152</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153</v>
      </c>
      <c r="M16" s="497"/>
      <c r="N16" s="497"/>
      <c r="O16" s="497"/>
      <c r="P16" s="497"/>
      <c r="Q16" s="498"/>
      <c r="R16" s="499" t="s">
        <v>154</v>
      </c>
      <c r="S16" s="500"/>
      <c r="T16" s="500"/>
      <c r="U16" s="500"/>
      <c r="V16" s="501"/>
      <c r="W16" s="513"/>
      <c r="X16" s="411"/>
      <c r="Y16" s="411"/>
      <c r="Z16" s="411"/>
      <c r="AA16" s="411"/>
      <c r="AB16" s="412"/>
      <c r="AC16" s="502">
        <v>12.8</v>
      </c>
      <c r="AD16" s="503"/>
      <c r="AE16" s="503"/>
      <c r="AF16" s="503"/>
      <c r="AG16" s="504"/>
      <c r="AH16" s="502">
        <v>13.1</v>
      </c>
      <c r="AI16" s="503"/>
      <c r="AJ16" s="503"/>
      <c r="AK16" s="503"/>
      <c r="AL16" s="505"/>
      <c r="AM16" s="479"/>
      <c r="AN16" s="379"/>
      <c r="AO16" s="379"/>
      <c r="AP16" s="379"/>
      <c r="AQ16" s="379"/>
      <c r="AR16" s="379"/>
      <c r="AS16" s="379"/>
      <c r="AT16" s="380"/>
      <c r="AU16" s="480"/>
      <c r="AV16" s="481"/>
      <c r="AW16" s="481"/>
      <c r="AX16" s="481"/>
      <c r="AY16" s="436" t="s">
        <v>155</v>
      </c>
      <c r="AZ16" s="437"/>
      <c r="BA16" s="437"/>
      <c r="BB16" s="437"/>
      <c r="BC16" s="437"/>
      <c r="BD16" s="437"/>
      <c r="BE16" s="437"/>
      <c r="BF16" s="437"/>
      <c r="BG16" s="437"/>
      <c r="BH16" s="437"/>
      <c r="BI16" s="437"/>
      <c r="BJ16" s="437"/>
      <c r="BK16" s="437"/>
      <c r="BL16" s="437"/>
      <c r="BM16" s="438"/>
      <c r="BN16" s="422">
        <v>10720394</v>
      </c>
      <c r="BO16" s="423"/>
      <c r="BP16" s="423"/>
      <c r="BQ16" s="423"/>
      <c r="BR16" s="423"/>
      <c r="BS16" s="423"/>
      <c r="BT16" s="423"/>
      <c r="BU16" s="424"/>
      <c r="BV16" s="422">
        <v>9928781</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156</v>
      </c>
      <c r="N17" s="516"/>
      <c r="O17" s="516"/>
      <c r="P17" s="516"/>
      <c r="Q17" s="517"/>
      <c r="R17" s="499" t="s">
        <v>154</v>
      </c>
      <c r="S17" s="500"/>
      <c r="T17" s="500"/>
      <c r="U17" s="500"/>
      <c r="V17" s="501"/>
      <c r="W17" s="512" t="s">
        <v>157</v>
      </c>
      <c r="X17" s="408"/>
      <c r="Y17" s="408"/>
      <c r="Z17" s="408"/>
      <c r="AA17" s="408"/>
      <c r="AB17" s="409"/>
      <c r="AC17" s="375">
        <v>21312</v>
      </c>
      <c r="AD17" s="376"/>
      <c r="AE17" s="376"/>
      <c r="AF17" s="376"/>
      <c r="AG17" s="377"/>
      <c r="AH17" s="375">
        <v>18846</v>
      </c>
      <c r="AI17" s="376"/>
      <c r="AJ17" s="376"/>
      <c r="AK17" s="376"/>
      <c r="AL17" s="435"/>
      <c r="AM17" s="479"/>
      <c r="AN17" s="379"/>
      <c r="AO17" s="379"/>
      <c r="AP17" s="379"/>
      <c r="AQ17" s="379"/>
      <c r="AR17" s="379"/>
      <c r="AS17" s="379"/>
      <c r="AT17" s="380"/>
      <c r="AU17" s="480"/>
      <c r="AV17" s="481"/>
      <c r="AW17" s="481"/>
      <c r="AX17" s="481"/>
      <c r="AY17" s="436" t="s">
        <v>158</v>
      </c>
      <c r="AZ17" s="437"/>
      <c r="BA17" s="437"/>
      <c r="BB17" s="437"/>
      <c r="BC17" s="437"/>
      <c r="BD17" s="437"/>
      <c r="BE17" s="437"/>
      <c r="BF17" s="437"/>
      <c r="BG17" s="437"/>
      <c r="BH17" s="437"/>
      <c r="BI17" s="437"/>
      <c r="BJ17" s="437"/>
      <c r="BK17" s="437"/>
      <c r="BL17" s="437"/>
      <c r="BM17" s="438"/>
      <c r="BN17" s="422">
        <v>8348930</v>
      </c>
      <c r="BO17" s="423"/>
      <c r="BP17" s="423"/>
      <c r="BQ17" s="423"/>
      <c r="BR17" s="423"/>
      <c r="BS17" s="423"/>
      <c r="BT17" s="423"/>
      <c r="BU17" s="424"/>
      <c r="BV17" s="422">
        <v>8288253</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159</v>
      </c>
      <c r="C18" s="473"/>
      <c r="D18" s="473"/>
      <c r="E18" s="474"/>
      <c r="F18" s="474"/>
      <c r="G18" s="474"/>
      <c r="H18" s="474"/>
      <c r="I18" s="474"/>
      <c r="J18" s="474"/>
      <c r="K18" s="474"/>
      <c r="L18" s="475">
        <v>19.34</v>
      </c>
      <c r="M18" s="475"/>
      <c r="N18" s="475"/>
      <c r="O18" s="475"/>
      <c r="P18" s="475"/>
      <c r="Q18" s="475"/>
      <c r="R18" s="476"/>
      <c r="S18" s="476"/>
      <c r="T18" s="476"/>
      <c r="U18" s="476"/>
      <c r="V18" s="477"/>
      <c r="W18" s="493"/>
      <c r="X18" s="494"/>
      <c r="Y18" s="494"/>
      <c r="Z18" s="494"/>
      <c r="AA18" s="494"/>
      <c r="AB18" s="518"/>
      <c r="AC18" s="392">
        <v>84.2</v>
      </c>
      <c r="AD18" s="393"/>
      <c r="AE18" s="393"/>
      <c r="AF18" s="393"/>
      <c r="AG18" s="478"/>
      <c r="AH18" s="392">
        <v>83.2</v>
      </c>
      <c r="AI18" s="393"/>
      <c r="AJ18" s="393"/>
      <c r="AK18" s="393"/>
      <c r="AL18" s="394"/>
      <c r="AM18" s="479"/>
      <c r="AN18" s="379"/>
      <c r="AO18" s="379"/>
      <c r="AP18" s="379"/>
      <c r="AQ18" s="379"/>
      <c r="AR18" s="379"/>
      <c r="AS18" s="379"/>
      <c r="AT18" s="380"/>
      <c r="AU18" s="480"/>
      <c r="AV18" s="481"/>
      <c r="AW18" s="481"/>
      <c r="AX18" s="481"/>
      <c r="AY18" s="436" t="s">
        <v>160</v>
      </c>
      <c r="AZ18" s="437"/>
      <c r="BA18" s="437"/>
      <c r="BB18" s="437"/>
      <c r="BC18" s="437"/>
      <c r="BD18" s="437"/>
      <c r="BE18" s="437"/>
      <c r="BF18" s="437"/>
      <c r="BG18" s="437"/>
      <c r="BH18" s="437"/>
      <c r="BI18" s="437"/>
      <c r="BJ18" s="437"/>
      <c r="BK18" s="437"/>
      <c r="BL18" s="437"/>
      <c r="BM18" s="438"/>
      <c r="BN18" s="422">
        <v>11547351</v>
      </c>
      <c r="BO18" s="423"/>
      <c r="BP18" s="423"/>
      <c r="BQ18" s="423"/>
      <c r="BR18" s="423"/>
      <c r="BS18" s="423"/>
      <c r="BT18" s="423"/>
      <c r="BU18" s="424"/>
      <c r="BV18" s="422">
        <v>11269106</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161</v>
      </c>
      <c r="C19" s="473"/>
      <c r="D19" s="473"/>
      <c r="E19" s="474"/>
      <c r="F19" s="474"/>
      <c r="G19" s="474"/>
      <c r="H19" s="474"/>
      <c r="I19" s="474"/>
      <c r="J19" s="474"/>
      <c r="K19" s="474"/>
      <c r="L19" s="482">
        <v>3341</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162</v>
      </c>
      <c r="AZ19" s="437"/>
      <c r="BA19" s="437"/>
      <c r="BB19" s="437"/>
      <c r="BC19" s="437"/>
      <c r="BD19" s="437"/>
      <c r="BE19" s="437"/>
      <c r="BF19" s="437"/>
      <c r="BG19" s="437"/>
      <c r="BH19" s="437"/>
      <c r="BI19" s="437"/>
      <c r="BJ19" s="437"/>
      <c r="BK19" s="437"/>
      <c r="BL19" s="437"/>
      <c r="BM19" s="438"/>
      <c r="BN19" s="422">
        <v>15821889</v>
      </c>
      <c r="BO19" s="423"/>
      <c r="BP19" s="423"/>
      <c r="BQ19" s="423"/>
      <c r="BR19" s="423"/>
      <c r="BS19" s="423"/>
      <c r="BT19" s="423"/>
      <c r="BU19" s="424"/>
      <c r="BV19" s="422">
        <v>14819381</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163</v>
      </c>
      <c r="C20" s="473"/>
      <c r="D20" s="473"/>
      <c r="E20" s="474"/>
      <c r="F20" s="474"/>
      <c r="G20" s="474"/>
      <c r="H20" s="474"/>
      <c r="I20" s="474"/>
      <c r="J20" s="474"/>
      <c r="K20" s="474"/>
      <c r="L20" s="482">
        <v>24580</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164</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165</v>
      </c>
      <c r="C22" s="399"/>
      <c r="D22" s="400"/>
      <c r="E22" s="407" t="s">
        <v>1</v>
      </c>
      <c r="F22" s="408"/>
      <c r="G22" s="408"/>
      <c r="H22" s="408"/>
      <c r="I22" s="408"/>
      <c r="J22" s="408"/>
      <c r="K22" s="409"/>
      <c r="L22" s="407" t="s">
        <v>166</v>
      </c>
      <c r="M22" s="408"/>
      <c r="N22" s="408"/>
      <c r="O22" s="408"/>
      <c r="P22" s="409"/>
      <c r="Q22" s="413" t="s">
        <v>167</v>
      </c>
      <c r="R22" s="414"/>
      <c r="S22" s="414"/>
      <c r="T22" s="414"/>
      <c r="U22" s="414"/>
      <c r="V22" s="415"/>
      <c r="W22" s="464" t="s">
        <v>168</v>
      </c>
      <c r="X22" s="399"/>
      <c r="Y22" s="400"/>
      <c r="Z22" s="407" t="s">
        <v>1</v>
      </c>
      <c r="AA22" s="408"/>
      <c r="AB22" s="408"/>
      <c r="AC22" s="408"/>
      <c r="AD22" s="408"/>
      <c r="AE22" s="408"/>
      <c r="AF22" s="408"/>
      <c r="AG22" s="409"/>
      <c r="AH22" s="425" t="s">
        <v>169</v>
      </c>
      <c r="AI22" s="408"/>
      <c r="AJ22" s="408"/>
      <c r="AK22" s="408"/>
      <c r="AL22" s="409"/>
      <c r="AM22" s="425" t="s">
        <v>170</v>
      </c>
      <c r="AN22" s="426"/>
      <c r="AO22" s="426"/>
      <c r="AP22" s="426"/>
      <c r="AQ22" s="426"/>
      <c r="AR22" s="427"/>
      <c r="AS22" s="413" t="s">
        <v>167</v>
      </c>
      <c r="AT22" s="414"/>
      <c r="AU22" s="414"/>
      <c r="AV22" s="414"/>
      <c r="AW22" s="414"/>
      <c r="AX22" s="431"/>
      <c r="AY22" s="448" t="s">
        <v>171</v>
      </c>
      <c r="AZ22" s="449"/>
      <c r="BA22" s="449"/>
      <c r="BB22" s="449"/>
      <c r="BC22" s="449"/>
      <c r="BD22" s="449"/>
      <c r="BE22" s="449"/>
      <c r="BF22" s="449"/>
      <c r="BG22" s="449"/>
      <c r="BH22" s="449"/>
      <c r="BI22" s="449"/>
      <c r="BJ22" s="449"/>
      <c r="BK22" s="449"/>
      <c r="BL22" s="449"/>
      <c r="BM22" s="450"/>
      <c r="BN22" s="451">
        <v>29636195</v>
      </c>
      <c r="BO22" s="452"/>
      <c r="BP22" s="452"/>
      <c r="BQ22" s="452"/>
      <c r="BR22" s="452"/>
      <c r="BS22" s="452"/>
      <c r="BT22" s="452"/>
      <c r="BU22" s="453"/>
      <c r="BV22" s="451">
        <v>30054649</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172</v>
      </c>
      <c r="AZ23" s="437"/>
      <c r="BA23" s="437"/>
      <c r="BB23" s="437"/>
      <c r="BC23" s="437"/>
      <c r="BD23" s="437"/>
      <c r="BE23" s="437"/>
      <c r="BF23" s="437"/>
      <c r="BG23" s="437"/>
      <c r="BH23" s="437"/>
      <c r="BI23" s="437"/>
      <c r="BJ23" s="437"/>
      <c r="BK23" s="437"/>
      <c r="BL23" s="437"/>
      <c r="BM23" s="438"/>
      <c r="BN23" s="422">
        <v>26351892</v>
      </c>
      <c r="BO23" s="423"/>
      <c r="BP23" s="423"/>
      <c r="BQ23" s="423"/>
      <c r="BR23" s="423"/>
      <c r="BS23" s="423"/>
      <c r="BT23" s="423"/>
      <c r="BU23" s="424"/>
      <c r="BV23" s="422">
        <v>26576645</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173</v>
      </c>
      <c r="F24" s="379"/>
      <c r="G24" s="379"/>
      <c r="H24" s="379"/>
      <c r="I24" s="379"/>
      <c r="J24" s="379"/>
      <c r="K24" s="380"/>
      <c r="L24" s="375">
        <v>1</v>
      </c>
      <c r="M24" s="376"/>
      <c r="N24" s="376"/>
      <c r="O24" s="376"/>
      <c r="P24" s="377"/>
      <c r="Q24" s="375">
        <v>8300</v>
      </c>
      <c r="R24" s="376"/>
      <c r="S24" s="376"/>
      <c r="T24" s="376"/>
      <c r="U24" s="376"/>
      <c r="V24" s="377"/>
      <c r="W24" s="465"/>
      <c r="X24" s="402"/>
      <c r="Y24" s="403"/>
      <c r="Z24" s="378" t="s">
        <v>174</v>
      </c>
      <c r="AA24" s="379"/>
      <c r="AB24" s="379"/>
      <c r="AC24" s="379"/>
      <c r="AD24" s="379"/>
      <c r="AE24" s="379"/>
      <c r="AF24" s="379"/>
      <c r="AG24" s="380"/>
      <c r="AH24" s="375">
        <v>392</v>
      </c>
      <c r="AI24" s="376"/>
      <c r="AJ24" s="376"/>
      <c r="AK24" s="376"/>
      <c r="AL24" s="377"/>
      <c r="AM24" s="375">
        <v>1115240</v>
      </c>
      <c r="AN24" s="376"/>
      <c r="AO24" s="376"/>
      <c r="AP24" s="376"/>
      <c r="AQ24" s="376"/>
      <c r="AR24" s="377"/>
      <c r="AS24" s="375">
        <v>2845</v>
      </c>
      <c r="AT24" s="376"/>
      <c r="AU24" s="376"/>
      <c r="AV24" s="376"/>
      <c r="AW24" s="376"/>
      <c r="AX24" s="435"/>
      <c r="AY24" s="395" t="s">
        <v>175</v>
      </c>
      <c r="AZ24" s="396"/>
      <c r="BA24" s="396"/>
      <c r="BB24" s="396"/>
      <c r="BC24" s="396"/>
      <c r="BD24" s="396"/>
      <c r="BE24" s="396"/>
      <c r="BF24" s="396"/>
      <c r="BG24" s="396"/>
      <c r="BH24" s="396"/>
      <c r="BI24" s="396"/>
      <c r="BJ24" s="396"/>
      <c r="BK24" s="396"/>
      <c r="BL24" s="396"/>
      <c r="BM24" s="397"/>
      <c r="BN24" s="422">
        <v>21975728</v>
      </c>
      <c r="BO24" s="423"/>
      <c r="BP24" s="423"/>
      <c r="BQ24" s="423"/>
      <c r="BR24" s="423"/>
      <c r="BS24" s="423"/>
      <c r="BT24" s="423"/>
      <c r="BU24" s="424"/>
      <c r="BV24" s="422">
        <v>22618196</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176</v>
      </c>
      <c r="F25" s="379"/>
      <c r="G25" s="379"/>
      <c r="H25" s="379"/>
      <c r="I25" s="379"/>
      <c r="J25" s="379"/>
      <c r="K25" s="380"/>
      <c r="L25" s="375">
        <v>1</v>
      </c>
      <c r="M25" s="376"/>
      <c r="N25" s="376"/>
      <c r="O25" s="376"/>
      <c r="P25" s="377"/>
      <c r="Q25" s="375">
        <v>6840</v>
      </c>
      <c r="R25" s="376"/>
      <c r="S25" s="376"/>
      <c r="T25" s="376"/>
      <c r="U25" s="376"/>
      <c r="V25" s="377"/>
      <c r="W25" s="465"/>
      <c r="X25" s="402"/>
      <c r="Y25" s="403"/>
      <c r="Z25" s="378" t="s">
        <v>177</v>
      </c>
      <c r="AA25" s="379"/>
      <c r="AB25" s="379"/>
      <c r="AC25" s="379"/>
      <c r="AD25" s="379"/>
      <c r="AE25" s="379"/>
      <c r="AF25" s="379"/>
      <c r="AG25" s="380"/>
      <c r="AH25" s="375">
        <v>64</v>
      </c>
      <c r="AI25" s="376"/>
      <c r="AJ25" s="376"/>
      <c r="AK25" s="376"/>
      <c r="AL25" s="377"/>
      <c r="AM25" s="375">
        <v>174080</v>
      </c>
      <c r="AN25" s="376"/>
      <c r="AO25" s="376"/>
      <c r="AP25" s="376"/>
      <c r="AQ25" s="376"/>
      <c r="AR25" s="377"/>
      <c r="AS25" s="375">
        <v>2720</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v>6277273</v>
      </c>
      <c r="BO25" s="452"/>
      <c r="BP25" s="452"/>
      <c r="BQ25" s="452"/>
      <c r="BR25" s="452"/>
      <c r="BS25" s="452"/>
      <c r="BT25" s="452"/>
      <c r="BU25" s="453"/>
      <c r="BV25" s="451">
        <v>2929671</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179</v>
      </c>
      <c r="F26" s="379"/>
      <c r="G26" s="379"/>
      <c r="H26" s="379"/>
      <c r="I26" s="379"/>
      <c r="J26" s="379"/>
      <c r="K26" s="380"/>
      <c r="L26" s="375">
        <v>1</v>
      </c>
      <c r="M26" s="376"/>
      <c r="N26" s="376"/>
      <c r="O26" s="376"/>
      <c r="P26" s="377"/>
      <c r="Q26" s="375">
        <v>6260</v>
      </c>
      <c r="R26" s="376"/>
      <c r="S26" s="376"/>
      <c r="T26" s="376"/>
      <c r="U26" s="376"/>
      <c r="V26" s="377"/>
      <c r="W26" s="465"/>
      <c r="X26" s="402"/>
      <c r="Y26" s="403"/>
      <c r="Z26" s="378" t="s">
        <v>180</v>
      </c>
      <c r="AA26" s="433"/>
      <c r="AB26" s="433"/>
      <c r="AC26" s="433"/>
      <c r="AD26" s="433"/>
      <c r="AE26" s="433"/>
      <c r="AF26" s="433"/>
      <c r="AG26" s="434"/>
      <c r="AH26" s="375" t="s">
        <v>140</v>
      </c>
      <c r="AI26" s="376"/>
      <c r="AJ26" s="376"/>
      <c r="AK26" s="376"/>
      <c r="AL26" s="377"/>
      <c r="AM26" s="375" t="s">
        <v>140</v>
      </c>
      <c r="AN26" s="376"/>
      <c r="AO26" s="376"/>
      <c r="AP26" s="376"/>
      <c r="AQ26" s="376"/>
      <c r="AR26" s="377"/>
      <c r="AS26" s="375" t="s">
        <v>140</v>
      </c>
      <c r="AT26" s="376"/>
      <c r="AU26" s="376"/>
      <c r="AV26" s="376"/>
      <c r="AW26" s="376"/>
      <c r="AX26" s="435"/>
      <c r="AY26" s="462" t="s">
        <v>181</v>
      </c>
      <c r="AZ26" s="382"/>
      <c r="BA26" s="382"/>
      <c r="BB26" s="382"/>
      <c r="BC26" s="382"/>
      <c r="BD26" s="382"/>
      <c r="BE26" s="382"/>
      <c r="BF26" s="382"/>
      <c r="BG26" s="382"/>
      <c r="BH26" s="382"/>
      <c r="BI26" s="382"/>
      <c r="BJ26" s="382"/>
      <c r="BK26" s="382"/>
      <c r="BL26" s="382"/>
      <c r="BM26" s="463"/>
      <c r="BN26" s="422" t="s">
        <v>140</v>
      </c>
      <c r="BO26" s="423"/>
      <c r="BP26" s="423"/>
      <c r="BQ26" s="423"/>
      <c r="BR26" s="423"/>
      <c r="BS26" s="423"/>
      <c r="BT26" s="423"/>
      <c r="BU26" s="424"/>
      <c r="BV26" s="422" t="s">
        <v>140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182</v>
      </c>
      <c r="F27" s="379"/>
      <c r="G27" s="379"/>
      <c r="H27" s="379"/>
      <c r="I27" s="379"/>
      <c r="J27" s="379"/>
      <c r="K27" s="380"/>
      <c r="L27" s="375">
        <v>1</v>
      </c>
      <c r="M27" s="376"/>
      <c r="N27" s="376"/>
      <c r="O27" s="376"/>
      <c r="P27" s="377"/>
      <c r="Q27" s="375">
        <v>4420</v>
      </c>
      <c r="R27" s="376"/>
      <c r="S27" s="376"/>
      <c r="T27" s="376"/>
      <c r="U27" s="376"/>
      <c r="V27" s="377"/>
      <c r="W27" s="465"/>
      <c r="X27" s="402"/>
      <c r="Y27" s="403"/>
      <c r="Z27" s="378" t="s">
        <v>183</v>
      </c>
      <c r="AA27" s="379"/>
      <c r="AB27" s="379"/>
      <c r="AC27" s="379"/>
      <c r="AD27" s="379"/>
      <c r="AE27" s="379"/>
      <c r="AF27" s="379"/>
      <c r="AG27" s="380"/>
      <c r="AH27" s="375">
        <v>22</v>
      </c>
      <c r="AI27" s="376"/>
      <c r="AJ27" s="376"/>
      <c r="AK27" s="376"/>
      <c r="AL27" s="377"/>
      <c r="AM27" s="375">
        <v>62388</v>
      </c>
      <c r="AN27" s="376"/>
      <c r="AO27" s="376"/>
      <c r="AP27" s="376"/>
      <c r="AQ27" s="376"/>
      <c r="AR27" s="377"/>
      <c r="AS27" s="375">
        <v>2836</v>
      </c>
      <c r="AT27" s="376"/>
      <c r="AU27" s="376"/>
      <c r="AV27" s="376"/>
      <c r="AW27" s="376"/>
      <c r="AX27" s="435"/>
      <c r="AY27" s="459" t="s">
        <v>184</v>
      </c>
      <c r="AZ27" s="460"/>
      <c r="BA27" s="460"/>
      <c r="BB27" s="460"/>
      <c r="BC27" s="460"/>
      <c r="BD27" s="460"/>
      <c r="BE27" s="460"/>
      <c r="BF27" s="460"/>
      <c r="BG27" s="460"/>
      <c r="BH27" s="460"/>
      <c r="BI27" s="460"/>
      <c r="BJ27" s="460"/>
      <c r="BK27" s="460"/>
      <c r="BL27" s="460"/>
      <c r="BM27" s="461"/>
      <c r="BN27" s="456">
        <v>6389</v>
      </c>
      <c r="BO27" s="457"/>
      <c r="BP27" s="457"/>
      <c r="BQ27" s="457"/>
      <c r="BR27" s="457"/>
      <c r="BS27" s="457"/>
      <c r="BT27" s="457"/>
      <c r="BU27" s="458"/>
      <c r="BV27" s="456">
        <v>6389</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185</v>
      </c>
      <c r="F28" s="379"/>
      <c r="G28" s="379"/>
      <c r="H28" s="379"/>
      <c r="I28" s="379"/>
      <c r="J28" s="379"/>
      <c r="K28" s="380"/>
      <c r="L28" s="375">
        <v>1</v>
      </c>
      <c r="M28" s="376"/>
      <c r="N28" s="376"/>
      <c r="O28" s="376"/>
      <c r="P28" s="377"/>
      <c r="Q28" s="375">
        <v>3950</v>
      </c>
      <c r="R28" s="376"/>
      <c r="S28" s="376"/>
      <c r="T28" s="376"/>
      <c r="U28" s="376"/>
      <c r="V28" s="377"/>
      <c r="W28" s="465"/>
      <c r="X28" s="402"/>
      <c r="Y28" s="403"/>
      <c r="Z28" s="378" t="s">
        <v>186</v>
      </c>
      <c r="AA28" s="379"/>
      <c r="AB28" s="379"/>
      <c r="AC28" s="379"/>
      <c r="AD28" s="379"/>
      <c r="AE28" s="379"/>
      <c r="AF28" s="379"/>
      <c r="AG28" s="380"/>
      <c r="AH28" s="375" t="s">
        <v>140</v>
      </c>
      <c r="AI28" s="376"/>
      <c r="AJ28" s="376"/>
      <c r="AK28" s="376"/>
      <c r="AL28" s="377"/>
      <c r="AM28" s="375" t="s">
        <v>140</v>
      </c>
      <c r="AN28" s="376"/>
      <c r="AO28" s="376"/>
      <c r="AP28" s="376"/>
      <c r="AQ28" s="376"/>
      <c r="AR28" s="377"/>
      <c r="AS28" s="375" t="s">
        <v>140</v>
      </c>
      <c r="AT28" s="376"/>
      <c r="AU28" s="376"/>
      <c r="AV28" s="376"/>
      <c r="AW28" s="376"/>
      <c r="AX28" s="435"/>
      <c r="AY28" s="439" t="s">
        <v>187</v>
      </c>
      <c r="AZ28" s="440"/>
      <c r="BA28" s="440"/>
      <c r="BB28" s="441"/>
      <c r="BC28" s="448" t="s">
        <v>48</v>
      </c>
      <c r="BD28" s="449"/>
      <c r="BE28" s="449"/>
      <c r="BF28" s="449"/>
      <c r="BG28" s="449"/>
      <c r="BH28" s="449"/>
      <c r="BI28" s="449"/>
      <c r="BJ28" s="449"/>
      <c r="BK28" s="449"/>
      <c r="BL28" s="449"/>
      <c r="BM28" s="450"/>
      <c r="BN28" s="451">
        <v>1505115</v>
      </c>
      <c r="BO28" s="452"/>
      <c r="BP28" s="452"/>
      <c r="BQ28" s="452"/>
      <c r="BR28" s="452"/>
      <c r="BS28" s="452"/>
      <c r="BT28" s="452"/>
      <c r="BU28" s="453"/>
      <c r="BV28" s="451">
        <v>1200802</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188</v>
      </c>
      <c r="F29" s="379"/>
      <c r="G29" s="379"/>
      <c r="H29" s="379"/>
      <c r="I29" s="379"/>
      <c r="J29" s="379"/>
      <c r="K29" s="380"/>
      <c r="L29" s="375">
        <v>20</v>
      </c>
      <c r="M29" s="376"/>
      <c r="N29" s="376"/>
      <c r="O29" s="376"/>
      <c r="P29" s="377"/>
      <c r="Q29" s="375">
        <v>3710</v>
      </c>
      <c r="R29" s="376"/>
      <c r="S29" s="376"/>
      <c r="T29" s="376"/>
      <c r="U29" s="376"/>
      <c r="V29" s="377"/>
      <c r="W29" s="466"/>
      <c r="X29" s="467"/>
      <c r="Y29" s="468"/>
      <c r="Z29" s="378" t="s">
        <v>189</v>
      </c>
      <c r="AA29" s="379"/>
      <c r="AB29" s="379"/>
      <c r="AC29" s="379"/>
      <c r="AD29" s="379"/>
      <c r="AE29" s="379"/>
      <c r="AF29" s="379"/>
      <c r="AG29" s="380"/>
      <c r="AH29" s="375">
        <v>414</v>
      </c>
      <c r="AI29" s="376"/>
      <c r="AJ29" s="376"/>
      <c r="AK29" s="376"/>
      <c r="AL29" s="377"/>
      <c r="AM29" s="375">
        <v>1177628</v>
      </c>
      <c r="AN29" s="376"/>
      <c r="AO29" s="376"/>
      <c r="AP29" s="376"/>
      <c r="AQ29" s="376"/>
      <c r="AR29" s="377"/>
      <c r="AS29" s="375">
        <v>2845</v>
      </c>
      <c r="AT29" s="376"/>
      <c r="AU29" s="376"/>
      <c r="AV29" s="376"/>
      <c r="AW29" s="376"/>
      <c r="AX29" s="435"/>
      <c r="AY29" s="442"/>
      <c r="AZ29" s="443"/>
      <c r="BA29" s="443"/>
      <c r="BB29" s="444"/>
      <c r="BC29" s="436" t="s">
        <v>190</v>
      </c>
      <c r="BD29" s="437"/>
      <c r="BE29" s="437"/>
      <c r="BF29" s="437"/>
      <c r="BG29" s="437"/>
      <c r="BH29" s="437"/>
      <c r="BI29" s="437"/>
      <c r="BJ29" s="437"/>
      <c r="BK29" s="437"/>
      <c r="BL29" s="437"/>
      <c r="BM29" s="438"/>
      <c r="BN29" s="422">
        <v>717349</v>
      </c>
      <c r="BO29" s="423"/>
      <c r="BP29" s="423"/>
      <c r="BQ29" s="423"/>
      <c r="BR29" s="423"/>
      <c r="BS29" s="423"/>
      <c r="BT29" s="423"/>
      <c r="BU29" s="424"/>
      <c r="BV29" s="422">
        <v>571616</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191</v>
      </c>
      <c r="X30" s="390"/>
      <c r="Y30" s="390"/>
      <c r="Z30" s="390"/>
      <c r="AA30" s="390"/>
      <c r="AB30" s="390"/>
      <c r="AC30" s="390"/>
      <c r="AD30" s="390"/>
      <c r="AE30" s="390"/>
      <c r="AF30" s="390"/>
      <c r="AG30" s="391"/>
      <c r="AH30" s="392">
        <v>97.7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1404678</v>
      </c>
      <c r="BO30" s="457"/>
      <c r="BP30" s="457"/>
      <c r="BQ30" s="457"/>
      <c r="BR30" s="457"/>
      <c r="BS30" s="457"/>
      <c r="BT30" s="457"/>
      <c r="BU30" s="458"/>
      <c r="BV30" s="456">
        <v>1506639</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192</v>
      </c>
      <c r="D32" s="381"/>
      <c r="E32" s="381"/>
      <c r="F32" s="381"/>
      <c r="G32" s="381"/>
      <c r="H32" s="381"/>
      <c r="I32" s="381"/>
      <c r="J32" s="381"/>
      <c r="K32" s="381"/>
      <c r="L32" s="381"/>
      <c r="M32" s="381"/>
      <c r="N32" s="381"/>
      <c r="O32" s="381"/>
      <c r="P32" s="381"/>
      <c r="Q32" s="381"/>
      <c r="R32" s="381"/>
      <c r="S32" s="381"/>
      <c r="U32" s="382" t="s">
        <v>193</v>
      </c>
      <c r="V32" s="382"/>
      <c r="W32" s="382"/>
      <c r="X32" s="382"/>
      <c r="Y32" s="382"/>
      <c r="Z32" s="382"/>
      <c r="AA32" s="382"/>
      <c r="AB32" s="382"/>
      <c r="AC32" s="382"/>
      <c r="AD32" s="382"/>
      <c r="AE32" s="382"/>
      <c r="AF32" s="382"/>
      <c r="AG32" s="382"/>
      <c r="AH32" s="382"/>
      <c r="AI32" s="382"/>
      <c r="AJ32" s="382"/>
      <c r="AK32" s="382"/>
      <c r="AM32" s="382" t="s">
        <v>194</v>
      </c>
      <c r="AN32" s="382"/>
      <c r="AO32" s="382"/>
      <c r="AP32" s="382"/>
      <c r="AQ32" s="382"/>
      <c r="AR32" s="382"/>
      <c r="AS32" s="382"/>
      <c r="AT32" s="382"/>
      <c r="AU32" s="382"/>
      <c r="AV32" s="382"/>
      <c r="AW32" s="382"/>
      <c r="AX32" s="382"/>
      <c r="AY32" s="382"/>
      <c r="AZ32" s="382"/>
      <c r="BA32" s="382"/>
      <c r="BB32" s="382"/>
      <c r="BC32" s="382"/>
      <c r="BE32" s="382" t="s">
        <v>195</v>
      </c>
      <c r="BF32" s="382"/>
      <c r="BG32" s="382"/>
      <c r="BH32" s="382"/>
      <c r="BI32" s="382"/>
      <c r="BJ32" s="382"/>
      <c r="BK32" s="382"/>
      <c r="BL32" s="382"/>
      <c r="BM32" s="382"/>
      <c r="BN32" s="382"/>
      <c r="BO32" s="382"/>
      <c r="BP32" s="382"/>
      <c r="BQ32" s="382"/>
      <c r="BR32" s="382"/>
      <c r="BS32" s="382"/>
      <c r="BT32" s="382"/>
      <c r="BU32" s="382"/>
      <c r="BW32" s="382" t="s">
        <v>196</v>
      </c>
      <c r="BX32" s="382"/>
      <c r="BY32" s="382"/>
      <c r="BZ32" s="382"/>
      <c r="CA32" s="382"/>
      <c r="CB32" s="382"/>
      <c r="CC32" s="382"/>
      <c r="CD32" s="382"/>
      <c r="CE32" s="382"/>
      <c r="CF32" s="382"/>
      <c r="CG32" s="382"/>
      <c r="CH32" s="382"/>
      <c r="CI32" s="382"/>
      <c r="CJ32" s="382"/>
      <c r="CK32" s="382"/>
      <c r="CL32" s="382"/>
      <c r="CM32" s="382"/>
      <c r="CO32" s="382" t="s">
        <v>197</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198</v>
      </c>
      <c r="D33" s="374"/>
      <c r="E33" s="373" t="s">
        <v>199</v>
      </c>
      <c r="F33" s="373"/>
      <c r="G33" s="373"/>
      <c r="H33" s="373"/>
      <c r="I33" s="373"/>
      <c r="J33" s="373"/>
      <c r="K33" s="373"/>
      <c r="L33" s="373"/>
      <c r="M33" s="373"/>
      <c r="N33" s="373"/>
      <c r="O33" s="373"/>
      <c r="P33" s="373"/>
      <c r="Q33" s="373"/>
      <c r="R33" s="373"/>
      <c r="S33" s="373"/>
      <c r="T33" s="203"/>
      <c r="U33" s="374" t="s">
        <v>198</v>
      </c>
      <c r="V33" s="374"/>
      <c r="W33" s="373" t="s">
        <v>199</v>
      </c>
      <c r="X33" s="373"/>
      <c r="Y33" s="373"/>
      <c r="Z33" s="373"/>
      <c r="AA33" s="373"/>
      <c r="AB33" s="373"/>
      <c r="AC33" s="373"/>
      <c r="AD33" s="373"/>
      <c r="AE33" s="373"/>
      <c r="AF33" s="373"/>
      <c r="AG33" s="373"/>
      <c r="AH33" s="373"/>
      <c r="AI33" s="373"/>
      <c r="AJ33" s="373"/>
      <c r="AK33" s="373"/>
      <c r="AL33" s="203"/>
      <c r="AM33" s="374" t="s">
        <v>198</v>
      </c>
      <c r="AN33" s="374"/>
      <c r="AO33" s="373" t="s">
        <v>200</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198</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IF('各会計、関係団体の財政状況及び健全化判断比率'!B30="","",'各会計、関係団体の財政状況及び健全化判断比率'!B30)</f>
        <v>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t="str">
        <f>IF(BY34="","",MAX(C34:D43,U34:V43,AM34:AN43,BE34:BF43)+1)</f>
        <v/>
      </c>
      <c r="BX34" s="370"/>
      <c r="BY34" s="371" t="str">
        <f>IF('各会計、関係団体の財政状況及び健全化判断比率'!B68="","",'各会計、関係団体の財政状況及び健全化判断比率'!B68)</f>
        <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育英会特別会計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f t="shared" ref="AM35:AM43" si="0">IF(AO35="","",AM34+1)</f>
        <v>7</v>
      </c>
      <c r="AN35" s="370"/>
      <c r="AO35" s="371" t="str">
        <f>IF('各会計、関係団体の財政状況及び健全化判断比率'!B31="","",'各会計、関係団体の財政状況及び健全化判断比率'!B31)</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t="str">
        <f t="shared" ref="BW35:BW43" si="2">IF(BY35="","",BW34+1)</f>
        <v/>
      </c>
      <c r="BX35" s="370"/>
      <c r="BY35" s="371" t="str">
        <f>IF('各会計、関係団体の財政状況及び健全化判断比率'!B69="","",'各会計、関係団体の財政状況及び健全化判断比率'!B69)</f>
        <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f>IF(E36="","",C35+1)</f>
        <v>3</v>
      </c>
      <c r="D36" s="370"/>
      <c r="E36" s="371" t="str">
        <f>IF('各会計、関係団体の財政状況及び健全化判断比率'!B9="","",'各会計、関係団体の財政状況及び健全化判断比率'!B9)</f>
        <v>公営墓地事業特別会計</v>
      </c>
      <c r="F36" s="371"/>
      <c r="G36" s="371"/>
      <c r="H36" s="371"/>
      <c r="I36" s="371"/>
      <c r="J36" s="371"/>
      <c r="K36" s="371"/>
      <c r="L36" s="371"/>
      <c r="M36" s="371"/>
      <c r="N36" s="371"/>
      <c r="O36" s="371"/>
      <c r="P36" s="371"/>
      <c r="Q36" s="371"/>
      <c r="R36" s="371"/>
      <c r="S36" s="371"/>
      <c r="T36" s="178"/>
      <c r="U36" s="370" t="str">
        <f t="shared" ref="U36:U43" si="4">IF(W36="","",U35+1)</f>
        <v/>
      </c>
      <c r="V36" s="370"/>
      <c r="W36" s="371"/>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t="str">
        <f t="shared" si="2"/>
        <v/>
      </c>
      <c r="BX36" s="370"/>
      <c r="BY36" s="371" t="str">
        <f>IF('各会計、関係団体の財政状況及び健全化判断比率'!B70="","",'各会計、関係団体の財政状況及び健全化判断比率'!B70)</f>
        <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t="str">
        <f t="shared" si="2"/>
        <v/>
      </c>
      <c r="BX37" s="370"/>
      <c r="BY37" s="371" t="str">
        <f>IF('各会計、関係団体の財政状況及び健全化判断比率'!B71="","",'各会計、関係団体の財政状況及び健全化判断比率'!B71)</f>
        <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367" t="s">
        <v>591</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7"/>
      <c r="CY53" s="367"/>
      <c r="CZ53" s="367"/>
      <c r="DA53" s="367"/>
      <c r="DB53" s="367"/>
      <c r="DC53" s="367"/>
      <c r="DD53" s="367"/>
      <c r="DE53" s="367"/>
      <c r="DF53" s="367"/>
      <c r="DG53" s="367"/>
      <c r="DH53" s="367"/>
      <c r="DI53" s="367"/>
    </row>
    <row r="54" spans="5:113" x14ac:dyDescent="0.15"/>
    <row r="55" spans="5:113" x14ac:dyDescent="0.15"/>
    <row r="56" spans="5:113" x14ac:dyDescent="0.15"/>
  </sheetData>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79" t="s">
        <v>574</v>
      </c>
      <c r="D34" s="1179"/>
      <c r="E34" s="1180"/>
      <c r="F34" s="32">
        <v>12.39</v>
      </c>
      <c r="G34" s="33">
        <v>11.91</v>
      </c>
      <c r="H34" s="33">
        <v>11.5</v>
      </c>
      <c r="I34" s="33">
        <v>11.23</v>
      </c>
      <c r="J34" s="34">
        <v>11.35</v>
      </c>
      <c r="K34" s="22"/>
      <c r="L34" s="22"/>
      <c r="M34" s="22"/>
      <c r="N34" s="22"/>
      <c r="O34" s="22"/>
      <c r="P34" s="22"/>
    </row>
    <row r="35" spans="1:16" ht="39" customHeight="1" x14ac:dyDescent="0.15">
      <c r="A35" s="22"/>
      <c r="B35" s="35"/>
      <c r="C35" s="1173" t="s">
        <v>575</v>
      </c>
      <c r="D35" s="1174"/>
      <c r="E35" s="1175"/>
      <c r="F35" s="36">
        <v>0.98</v>
      </c>
      <c r="G35" s="37">
        <v>4.6500000000000004</v>
      </c>
      <c r="H35" s="37">
        <v>3.43</v>
      </c>
      <c r="I35" s="37">
        <v>2.3199999999999998</v>
      </c>
      <c r="J35" s="38">
        <v>9.0299999999999994</v>
      </c>
      <c r="K35" s="22"/>
      <c r="L35" s="22"/>
      <c r="M35" s="22"/>
      <c r="N35" s="22"/>
      <c r="O35" s="22"/>
      <c r="P35" s="22"/>
    </row>
    <row r="36" spans="1:16" ht="39" customHeight="1" x14ac:dyDescent="0.15">
      <c r="A36" s="22"/>
      <c r="B36" s="35"/>
      <c r="C36" s="1173" t="s">
        <v>576</v>
      </c>
      <c r="D36" s="1174"/>
      <c r="E36" s="1175"/>
      <c r="F36" s="36" t="s">
        <v>525</v>
      </c>
      <c r="G36" s="37" t="s">
        <v>525</v>
      </c>
      <c r="H36" s="37" t="s">
        <v>525</v>
      </c>
      <c r="I36" s="37" t="s">
        <v>525</v>
      </c>
      <c r="J36" s="38">
        <v>1.87</v>
      </c>
      <c r="K36" s="22"/>
      <c r="L36" s="22"/>
      <c r="M36" s="22"/>
      <c r="N36" s="22"/>
      <c r="O36" s="22"/>
      <c r="P36" s="22"/>
    </row>
    <row r="37" spans="1:16" ht="39" customHeight="1" x14ac:dyDescent="0.15">
      <c r="A37" s="22"/>
      <c r="B37" s="35"/>
      <c r="C37" s="1173" t="s">
        <v>577</v>
      </c>
      <c r="D37" s="1174"/>
      <c r="E37" s="1175"/>
      <c r="F37" s="36" t="s">
        <v>578</v>
      </c>
      <c r="G37" s="37" t="s">
        <v>579</v>
      </c>
      <c r="H37" s="37">
        <v>0.15</v>
      </c>
      <c r="I37" s="37">
        <v>0.24</v>
      </c>
      <c r="J37" s="38">
        <v>0.11</v>
      </c>
      <c r="K37" s="22"/>
      <c r="L37" s="22"/>
      <c r="M37" s="22"/>
      <c r="N37" s="22"/>
      <c r="O37" s="22"/>
      <c r="P37" s="22"/>
    </row>
    <row r="38" spans="1:16" ht="39" customHeight="1" x14ac:dyDescent="0.15">
      <c r="A38" s="22"/>
      <c r="B38" s="35"/>
      <c r="C38" s="1173" t="s">
        <v>580</v>
      </c>
      <c r="D38" s="1174"/>
      <c r="E38" s="1175"/>
      <c r="F38" s="36">
        <v>0</v>
      </c>
      <c r="G38" s="37">
        <v>0</v>
      </c>
      <c r="H38" s="37">
        <v>0.03</v>
      </c>
      <c r="I38" s="37">
        <v>0.01</v>
      </c>
      <c r="J38" s="38">
        <v>0.04</v>
      </c>
      <c r="K38" s="22"/>
      <c r="L38" s="22"/>
      <c r="M38" s="22"/>
      <c r="N38" s="22"/>
      <c r="O38" s="22"/>
      <c r="P38" s="22"/>
    </row>
    <row r="39" spans="1:16" ht="39" customHeight="1" x14ac:dyDescent="0.15">
      <c r="A39" s="22"/>
      <c r="B39" s="35"/>
      <c r="C39" s="1173" t="s">
        <v>581</v>
      </c>
      <c r="D39" s="1174"/>
      <c r="E39" s="1175"/>
      <c r="F39" s="36">
        <v>0</v>
      </c>
      <c r="G39" s="37">
        <v>0.03</v>
      </c>
      <c r="H39" s="37">
        <v>0.03</v>
      </c>
      <c r="I39" s="37">
        <v>0.02</v>
      </c>
      <c r="J39" s="38">
        <v>0.01</v>
      </c>
      <c r="K39" s="22"/>
      <c r="L39" s="22"/>
      <c r="M39" s="22"/>
      <c r="N39" s="22"/>
      <c r="O39" s="22"/>
      <c r="P39" s="22"/>
    </row>
    <row r="40" spans="1:16" ht="39" customHeight="1" x14ac:dyDescent="0.15">
      <c r="A40" s="22"/>
      <c r="B40" s="35"/>
      <c r="C40" s="1173" t="s">
        <v>582</v>
      </c>
      <c r="D40" s="1174"/>
      <c r="E40" s="1175"/>
      <c r="F40" s="36" t="s">
        <v>525</v>
      </c>
      <c r="G40" s="37">
        <v>0</v>
      </c>
      <c r="H40" s="37">
        <v>0</v>
      </c>
      <c r="I40" s="37">
        <v>0</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583</v>
      </c>
      <c r="D42" s="1174"/>
      <c r="E42" s="1175"/>
      <c r="F42" s="36" t="s">
        <v>525</v>
      </c>
      <c r="G42" s="37" t="s">
        <v>525</v>
      </c>
      <c r="H42" s="37" t="s">
        <v>525</v>
      </c>
      <c r="I42" s="37" t="s">
        <v>525</v>
      </c>
      <c r="J42" s="38" t="s">
        <v>525</v>
      </c>
      <c r="K42" s="22"/>
      <c r="L42" s="22"/>
      <c r="M42" s="22"/>
      <c r="N42" s="22"/>
      <c r="O42" s="22"/>
      <c r="P42" s="22"/>
    </row>
    <row r="43" spans="1:16" ht="39" customHeight="1" thickBot="1" x14ac:dyDescent="0.2">
      <c r="A43" s="22"/>
      <c r="B43" s="40"/>
      <c r="C43" s="1176" t="s">
        <v>584</v>
      </c>
      <c r="D43" s="1177"/>
      <c r="E43" s="1178"/>
      <c r="F43" s="41">
        <v>0.19</v>
      </c>
      <c r="G43" s="42">
        <v>0.84</v>
      </c>
      <c r="H43" s="42">
        <v>2.11</v>
      </c>
      <c r="I43" s="42">
        <v>1.56</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1934</v>
      </c>
      <c r="L45" s="60">
        <v>2032</v>
      </c>
      <c r="M45" s="60">
        <v>2074</v>
      </c>
      <c r="N45" s="60">
        <v>1998</v>
      </c>
      <c r="O45" s="61">
        <v>2134</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525</v>
      </c>
      <c r="L46" s="64" t="s">
        <v>525</v>
      </c>
      <c r="M46" s="64" t="s">
        <v>525</v>
      </c>
      <c r="N46" s="64" t="s">
        <v>525</v>
      </c>
      <c r="O46" s="65" t="s">
        <v>525</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525</v>
      </c>
      <c r="L47" s="64" t="s">
        <v>525</v>
      </c>
      <c r="M47" s="64" t="s">
        <v>525</v>
      </c>
      <c r="N47" s="64" t="s">
        <v>525</v>
      </c>
      <c r="O47" s="65" t="s">
        <v>525</v>
      </c>
      <c r="P47" s="48"/>
      <c r="Q47" s="48"/>
      <c r="R47" s="48"/>
      <c r="S47" s="48"/>
      <c r="T47" s="48"/>
      <c r="U47" s="48"/>
    </row>
    <row r="48" spans="1:21" ht="30.75" customHeight="1" x14ac:dyDescent="0.15">
      <c r="A48" s="48"/>
      <c r="B48" s="1201"/>
      <c r="C48" s="1202"/>
      <c r="D48" s="62"/>
      <c r="E48" s="1183" t="s">
        <v>15</v>
      </c>
      <c r="F48" s="1183"/>
      <c r="G48" s="1183"/>
      <c r="H48" s="1183"/>
      <c r="I48" s="1183"/>
      <c r="J48" s="1184"/>
      <c r="K48" s="63">
        <v>195</v>
      </c>
      <c r="L48" s="64">
        <v>266</v>
      </c>
      <c r="M48" s="64">
        <v>251</v>
      </c>
      <c r="N48" s="64">
        <v>259</v>
      </c>
      <c r="O48" s="65">
        <v>250</v>
      </c>
      <c r="P48" s="48"/>
      <c r="Q48" s="48"/>
      <c r="R48" s="48"/>
      <c r="S48" s="48"/>
      <c r="T48" s="48"/>
      <c r="U48" s="48"/>
    </row>
    <row r="49" spans="1:21" ht="30.75" customHeight="1" x14ac:dyDescent="0.15">
      <c r="A49" s="48"/>
      <c r="B49" s="1201"/>
      <c r="C49" s="1202"/>
      <c r="D49" s="62"/>
      <c r="E49" s="1183" t="s">
        <v>16</v>
      </c>
      <c r="F49" s="1183"/>
      <c r="G49" s="1183"/>
      <c r="H49" s="1183"/>
      <c r="I49" s="1183"/>
      <c r="J49" s="1184"/>
      <c r="K49" s="63">
        <v>71</v>
      </c>
      <c r="L49" s="64">
        <v>65</v>
      </c>
      <c r="M49" s="64">
        <v>75</v>
      </c>
      <c r="N49" s="64">
        <v>91</v>
      </c>
      <c r="O49" s="65">
        <v>109</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525</v>
      </c>
      <c r="L50" s="64" t="s">
        <v>525</v>
      </c>
      <c r="M50" s="64" t="s">
        <v>525</v>
      </c>
      <c r="N50" s="64" t="s">
        <v>525</v>
      </c>
      <c r="O50" s="65" t="s">
        <v>525</v>
      </c>
      <c r="P50" s="48"/>
      <c r="Q50" s="48"/>
      <c r="R50" s="48"/>
      <c r="S50" s="48"/>
      <c r="T50" s="48"/>
      <c r="U50" s="48"/>
    </row>
    <row r="51" spans="1:21" ht="30.75" customHeight="1" x14ac:dyDescent="0.15">
      <c r="A51" s="48"/>
      <c r="B51" s="1203"/>
      <c r="C51" s="1204"/>
      <c r="D51" s="66"/>
      <c r="E51" s="1183" t="s">
        <v>18</v>
      </c>
      <c r="F51" s="1183"/>
      <c r="G51" s="1183"/>
      <c r="H51" s="1183"/>
      <c r="I51" s="1183"/>
      <c r="J51" s="1184"/>
      <c r="K51" s="63">
        <v>3</v>
      </c>
      <c r="L51" s="64">
        <v>1</v>
      </c>
      <c r="M51" s="64">
        <v>2</v>
      </c>
      <c r="N51" s="64">
        <v>1</v>
      </c>
      <c r="O51" s="65">
        <v>1</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1337</v>
      </c>
      <c r="L52" s="64">
        <v>1358</v>
      </c>
      <c r="M52" s="64">
        <v>1325</v>
      </c>
      <c r="N52" s="64">
        <v>1412</v>
      </c>
      <c r="O52" s="65">
        <v>1402</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866</v>
      </c>
      <c r="L53" s="69">
        <v>1006</v>
      </c>
      <c r="M53" s="69">
        <v>1077</v>
      </c>
      <c r="N53" s="69">
        <v>937</v>
      </c>
      <c r="O53" s="70">
        <v>1092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19" t="s">
        <v>30</v>
      </c>
      <c r="C41" s="1220"/>
      <c r="D41" s="102"/>
      <c r="E41" s="1221" t="s">
        <v>31</v>
      </c>
      <c r="F41" s="1221"/>
      <c r="G41" s="1221"/>
      <c r="H41" s="1222"/>
      <c r="I41" s="358">
        <v>27569</v>
      </c>
      <c r="J41" s="359">
        <v>29891</v>
      </c>
      <c r="K41" s="359">
        <v>30285</v>
      </c>
      <c r="L41" s="359">
        <v>30055</v>
      </c>
      <c r="M41" s="360">
        <v>29636</v>
      </c>
    </row>
    <row r="42" spans="2:13" ht="27.75" customHeight="1" x14ac:dyDescent="0.15">
      <c r="B42" s="1209"/>
      <c r="C42" s="1210"/>
      <c r="D42" s="103"/>
      <c r="E42" s="1213" t="s">
        <v>32</v>
      </c>
      <c r="F42" s="1213"/>
      <c r="G42" s="1213"/>
      <c r="H42" s="1214"/>
      <c r="I42" s="361" t="s">
        <v>525</v>
      </c>
      <c r="J42" s="362" t="s">
        <v>525</v>
      </c>
      <c r="K42" s="362" t="s">
        <v>525</v>
      </c>
      <c r="L42" s="362" t="s">
        <v>525</v>
      </c>
      <c r="M42" s="363" t="s">
        <v>525</v>
      </c>
    </row>
    <row r="43" spans="2:13" ht="27.75" customHeight="1" x14ac:dyDescent="0.15">
      <c r="B43" s="1209"/>
      <c r="C43" s="1210"/>
      <c r="D43" s="103"/>
      <c r="E43" s="1213" t="s">
        <v>33</v>
      </c>
      <c r="F43" s="1213"/>
      <c r="G43" s="1213"/>
      <c r="H43" s="1214"/>
      <c r="I43" s="361">
        <v>2872</v>
      </c>
      <c r="J43" s="362">
        <v>2609</v>
      </c>
      <c r="K43" s="362">
        <v>2226</v>
      </c>
      <c r="L43" s="362">
        <v>2242</v>
      </c>
      <c r="M43" s="363">
        <v>2296</v>
      </c>
    </row>
    <row r="44" spans="2:13" ht="27.75" customHeight="1" x14ac:dyDescent="0.15">
      <c r="B44" s="1209"/>
      <c r="C44" s="1210"/>
      <c r="D44" s="103"/>
      <c r="E44" s="1213" t="s">
        <v>34</v>
      </c>
      <c r="F44" s="1213"/>
      <c r="G44" s="1213"/>
      <c r="H44" s="1214"/>
      <c r="I44" s="361">
        <v>1045</v>
      </c>
      <c r="J44" s="362">
        <v>1013</v>
      </c>
      <c r="K44" s="362">
        <v>983</v>
      </c>
      <c r="L44" s="362">
        <v>907</v>
      </c>
      <c r="M44" s="363">
        <v>782</v>
      </c>
    </row>
    <row r="45" spans="2:13" ht="27.75" customHeight="1" x14ac:dyDescent="0.15">
      <c r="B45" s="1209"/>
      <c r="C45" s="1210"/>
      <c r="D45" s="103"/>
      <c r="E45" s="1213" t="s">
        <v>35</v>
      </c>
      <c r="F45" s="1213"/>
      <c r="G45" s="1213"/>
      <c r="H45" s="1214"/>
      <c r="I45" s="361">
        <v>631</v>
      </c>
      <c r="J45" s="362">
        <v>578</v>
      </c>
      <c r="K45" s="362">
        <v>534</v>
      </c>
      <c r="L45" s="362">
        <v>546</v>
      </c>
      <c r="M45" s="363">
        <v>361</v>
      </c>
    </row>
    <row r="46" spans="2:13" ht="27.75" customHeight="1" x14ac:dyDescent="0.15">
      <c r="B46" s="1209"/>
      <c r="C46" s="1210"/>
      <c r="D46" s="104"/>
      <c r="E46" s="1213" t="s">
        <v>36</v>
      </c>
      <c r="F46" s="1213"/>
      <c r="G46" s="1213"/>
      <c r="H46" s="1214"/>
      <c r="I46" s="361" t="s">
        <v>525</v>
      </c>
      <c r="J46" s="362" t="s">
        <v>525</v>
      </c>
      <c r="K46" s="362" t="s">
        <v>525</v>
      </c>
      <c r="L46" s="362" t="s">
        <v>525</v>
      </c>
      <c r="M46" s="363" t="s">
        <v>525</v>
      </c>
    </row>
    <row r="47" spans="2:13" ht="27.75" customHeight="1" x14ac:dyDescent="0.15">
      <c r="B47" s="1209"/>
      <c r="C47" s="1210"/>
      <c r="D47" s="105"/>
      <c r="E47" s="1223" t="s">
        <v>37</v>
      </c>
      <c r="F47" s="1224"/>
      <c r="G47" s="1224"/>
      <c r="H47" s="1225"/>
      <c r="I47" s="361" t="s">
        <v>525</v>
      </c>
      <c r="J47" s="362" t="s">
        <v>525</v>
      </c>
      <c r="K47" s="362" t="s">
        <v>525</v>
      </c>
      <c r="L47" s="362" t="s">
        <v>525</v>
      </c>
      <c r="M47" s="363" t="s">
        <v>525</v>
      </c>
    </row>
    <row r="48" spans="2:13" ht="27.75" customHeight="1" x14ac:dyDescent="0.15">
      <c r="B48" s="1209"/>
      <c r="C48" s="1210"/>
      <c r="D48" s="103"/>
      <c r="E48" s="1213" t="s">
        <v>38</v>
      </c>
      <c r="F48" s="1213"/>
      <c r="G48" s="1213"/>
      <c r="H48" s="1214"/>
      <c r="I48" s="361" t="s">
        <v>525</v>
      </c>
      <c r="J48" s="362" t="s">
        <v>525</v>
      </c>
      <c r="K48" s="362" t="s">
        <v>525</v>
      </c>
      <c r="L48" s="362" t="s">
        <v>525</v>
      </c>
      <c r="M48" s="363" t="s">
        <v>525</v>
      </c>
    </row>
    <row r="49" spans="2:13" ht="27.75" customHeight="1" x14ac:dyDescent="0.15">
      <c r="B49" s="1211"/>
      <c r="C49" s="1212"/>
      <c r="D49" s="103"/>
      <c r="E49" s="1213" t="s">
        <v>39</v>
      </c>
      <c r="F49" s="1213"/>
      <c r="G49" s="1213"/>
      <c r="H49" s="1214"/>
      <c r="I49" s="361" t="s">
        <v>525</v>
      </c>
      <c r="J49" s="362" t="s">
        <v>525</v>
      </c>
      <c r="K49" s="362" t="s">
        <v>525</v>
      </c>
      <c r="L49" s="362" t="s">
        <v>525</v>
      </c>
      <c r="M49" s="363" t="s">
        <v>525</v>
      </c>
    </row>
    <row r="50" spans="2:13" ht="27.75" customHeight="1" x14ac:dyDescent="0.15">
      <c r="B50" s="1207" t="s">
        <v>40</v>
      </c>
      <c r="C50" s="1208"/>
      <c r="D50" s="106"/>
      <c r="E50" s="1213" t="s">
        <v>41</v>
      </c>
      <c r="F50" s="1213"/>
      <c r="G50" s="1213"/>
      <c r="H50" s="1214"/>
      <c r="I50" s="361">
        <v>3622</v>
      </c>
      <c r="J50" s="362">
        <v>3317</v>
      </c>
      <c r="K50" s="362">
        <v>4124</v>
      </c>
      <c r="L50" s="362">
        <v>3152</v>
      </c>
      <c r="M50" s="363">
        <v>3027</v>
      </c>
    </row>
    <row r="51" spans="2:13" ht="27.75" customHeight="1" x14ac:dyDescent="0.15">
      <c r="B51" s="1209"/>
      <c r="C51" s="1210"/>
      <c r="D51" s="103"/>
      <c r="E51" s="1213" t="s">
        <v>42</v>
      </c>
      <c r="F51" s="1213"/>
      <c r="G51" s="1213"/>
      <c r="H51" s="1214"/>
      <c r="I51" s="361">
        <v>2491</v>
      </c>
      <c r="J51" s="362">
        <v>2345</v>
      </c>
      <c r="K51" s="362">
        <v>2197</v>
      </c>
      <c r="L51" s="362">
        <v>2046</v>
      </c>
      <c r="M51" s="363">
        <v>1893</v>
      </c>
    </row>
    <row r="52" spans="2:13" ht="27.75" customHeight="1" x14ac:dyDescent="0.15">
      <c r="B52" s="1211"/>
      <c r="C52" s="1212"/>
      <c r="D52" s="103"/>
      <c r="E52" s="1213" t="s">
        <v>43</v>
      </c>
      <c r="F52" s="1213"/>
      <c r="G52" s="1213"/>
      <c r="H52" s="1214"/>
      <c r="I52" s="361">
        <v>17637</v>
      </c>
      <c r="J52" s="362">
        <v>16515</v>
      </c>
      <c r="K52" s="362">
        <v>17535</v>
      </c>
      <c r="L52" s="362">
        <v>17291</v>
      </c>
      <c r="M52" s="363">
        <v>16899</v>
      </c>
    </row>
    <row r="53" spans="2:13" ht="27.75" customHeight="1" thickBot="1" x14ac:dyDescent="0.2">
      <c r="B53" s="1215" t="s">
        <v>44</v>
      </c>
      <c r="C53" s="1216"/>
      <c r="D53" s="107"/>
      <c r="E53" s="1217" t="s">
        <v>45</v>
      </c>
      <c r="F53" s="1217"/>
      <c r="G53" s="1217"/>
      <c r="H53" s="1218"/>
      <c r="I53" s="364">
        <v>8368</v>
      </c>
      <c r="J53" s="365">
        <v>11914</v>
      </c>
      <c r="K53" s="365">
        <v>10172</v>
      </c>
      <c r="L53" s="365">
        <v>11261</v>
      </c>
      <c r="M53" s="366">
        <v>11256</v>
      </c>
    </row>
    <row r="54" spans="2:13" ht="27.75" customHeight="1" x14ac:dyDescent="0.15">
      <c r="B54" s="108" t="s">
        <v>46</v>
      </c>
      <c r="C54" s="109"/>
      <c r="D54" s="109"/>
      <c r="E54" s="110"/>
      <c r="F54" s="110"/>
      <c r="G54" s="110"/>
      <c r="H54" s="110"/>
      <c r="I54" s="111"/>
      <c r="J54" s="111"/>
      <c r="K54" s="111"/>
      <c r="L54" s="111"/>
      <c r="M54" s="111"/>
    </row>
    <row r="55" spans="2:13" x14ac:dyDescent="0.15"/>
  </sheetData>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34" t="s">
        <v>48</v>
      </c>
      <c r="D55" s="1234"/>
      <c r="E55" s="1235"/>
      <c r="F55" s="119">
        <v>1599</v>
      </c>
      <c r="G55" s="119">
        <v>1201</v>
      </c>
      <c r="H55" s="120">
        <v>1505</v>
      </c>
    </row>
    <row r="56" spans="2:8" ht="52.5" customHeight="1" x14ac:dyDescent="0.15">
      <c r="B56" s="121"/>
      <c r="C56" s="1236" t="s">
        <v>49</v>
      </c>
      <c r="D56" s="1236"/>
      <c r="E56" s="1237"/>
      <c r="F56" s="122">
        <v>561</v>
      </c>
      <c r="G56" s="122">
        <v>572</v>
      </c>
      <c r="H56" s="123">
        <v>717</v>
      </c>
    </row>
    <row r="57" spans="2:8" ht="53.25" customHeight="1" x14ac:dyDescent="0.15">
      <c r="B57" s="121"/>
      <c r="C57" s="1238" t="s">
        <v>50</v>
      </c>
      <c r="D57" s="1238"/>
      <c r="E57" s="1239"/>
      <c r="F57" s="124">
        <v>1533</v>
      </c>
      <c r="G57" s="124">
        <v>1507</v>
      </c>
      <c r="H57" s="125">
        <v>1405</v>
      </c>
    </row>
    <row r="58" spans="2:8" ht="45.75" customHeight="1" x14ac:dyDescent="0.15">
      <c r="B58" s="126"/>
      <c r="C58" s="1226" t="s">
        <v>51</v>
      </c>
      <c r="D58" s="1227"/>
      <c r="E58" s="1228"/>
      <c r="F58" s="127"/>
      <c r="G58" s="127"/>
      <c r="H58" s="128"/>
    </row>
    <row r="59" spans="2:8" ht="45.75" customHeight="1" x14ac:dyDescent="0.15">
      <c r="B59" s="126"/>
      <c r="C59" s="1226" t="s">
        <v>51</v>
      </c>
      <c r="D59" s="1227"/>
      <c r="E59" s="1228"/>
      <c r="F59" s="127"/>
      <c r="G59" s="127"/>
      <c r="H59" s="128"/>
    </row>
    <row r="60" spans="2:8" ht="45.75" customHeight="1" x14ac:dyDescent="0.15">
      <c r="B60" s="126"/>
      <c r="C60" s="1226" t="s">
        <v>52</v>
      </c>
      <c r="D60" s="1227"/>
      <c r="E60" s="1228"/>
      <c r="F60" s="127"/>
      <c r="G60" s="127"/>
      <c r="H60" s="128"/>
    </row>
    <row r="61" spans="2:8" ht="45.75" customHeight="1" x14ac:dyDescent="0.15">
      <c r="B61" s="126"/>
      <c r="C61" s="1226" t="s">
        <v>51</v>
      </c>
      <c r="D61" s="1227"/>
      <c r="E61" s="1228"/>
      <c r="F61" s="127"/>
      <c r="G61" s="127"/>
      <c r="H61" s="128"/>
    </row>
    <row r="62" spans="2:8" ht="45.75" customHeight="1" thickBot="1" x14ac:dyDescent="0.2">
      <c r="B62" s="129"/>
      <c r="C62" s="1229" t="s">
        <v>52</v>
      </c>
      <c r="D62" s="1230"/>
      <c r="E62" s="1231"/>
      <c r="F62" s="130"/>
      <c r="G62" s="130"/>
      <c r="H62" s="131"/>
    </row>
    <row r="63" spans="2:8" ht="52.5" customHeight="1" thickBot="1" x14ac:dyDescent="0.2">
      <c r="B63" s="132"/>
      <c r="C63" s="1232" t="s">
        <v>53</v>
      </c>
      <c r="D63" s="1232"/>
      <c r="E63" s="1233"/>
      <c r="F63" s="133">
        <v>3694</v>
      </c>
      <c r="G63" s="133">
        <v>3279</v>
      </c>
      <c r="H63" s="134">
        <v>3627</v>
      </c>
    </row>
    <row r="64" spans="2:8" x14ac:dyDescent="0.15"/>
  </sheetData>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N1" zoomScaleNormal="100" zoomScaleSheetLayoutView="55" workbookViewId="0">
      <selection activeCell="AN65" sqref="AN65:DC69"/>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592</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593</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594</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595</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566</v>
      </c>
      <c r="BQ50" s="1273"/>
      <c r="BR50" s="1273"/>
      <c r="BS50" s="1273"/>
      <c r="BT50" s="1273"/>
      <c r="BU50" s="1273"/>
      <c r="BV50" s="1273"/>
      <c r="BW50" s="1273"/>
      <c r="BX50" s="1273" t="s">
        <v>567</v>
      </c>
      <c r="BY50" s="1273"/>
      <c r="BZ50" s="1273"/>
      <c r="CA50" s="1273"/>
      <c r="CB50" s="1273"/>
      <c r="CC50" s="1273"/>
      <c r="CD50" s="1273"/>
      <c r="CE50" s="1273"/>
      <c r="CF50" s="1273" t="s">
        <v>568</v>
      </c>
      <c r="CG50" s="1273"/>
      <c r="CH50" s="1273"/>
      <c r="CI50" s="1273"/>
      <c r="CJ50" s="1273"/>
      <c r="CK50" s="1273"/>
      <c r="CL50" s="1273"/>
      <c r="CM50" s="1273"/>
      <c r="CN50" s="1273" t="s">
        <v>569</v>
      </c>
      <c r="CO50" s="1273"/>
      <c r="CP50" s="1273"/>
      <c r="CQ50" s="1273"/>
      <c r="CR50" s="1273"/>
      <c r="CS50" s="1273"/>
      <c r="CT50" s="1273"/>
      <c r="CU50" s="1273"/>
      <c r="CV50" s="1273" t="s">
        <v>570</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596</v>
      </c>
      <c r="AO51" s="1277"/>
      <c r="AP51" s="1277"/>
      <c r="AQ51" s="1277"/>
      <c r="AR51" s="1277"/>
      <c r="AS51" s="1277"/>
      <c r="AT51" s="1277"/>
      <c r="AU51" s="1277"/>
      <c r="AV51" s="1277"/>
      <c r="AW51" s="1277"/>
      <c r="AX51" s="1277"/>
      <c r="AY51" s="1277"/>
      <c r="AZ51" s="1277"/>
      <c r="BA51" s="1277"/>
      <c r="BB51" s="1277" t="s">
        <v>597</v>
      </c>
      <c r="BC51" s="1277"/>
      <c r="BD51" s="1277"/>
      <c r="BE51" s="1277"/>
      <c r="BF51" s="1277"/>
      <c r="BG51" s="1277"/>
      <c r="BH51" s="1277"/>
      <c r="BI51" s="1277"/>
      <c r="BJ51" s="1277"/>
      <c r="BK51" s="1277"/>
      <c r="BL51" s="1277"/>
      <c r="BM51" s="1277"/>
      <c r="BN51" s="1277"/>
      <c r="BO51" s="1277"/>
      <c r="BP51" s="1278">
        <v>82.6</v>
      </c>
      <c r="BQ51" s="1278"/>
      <c r="BR51" s="1278"/>
      <c r="BS51" s="1278"/>
      <c r="BT51" s="1278"/>
      <c r="BU51" s="1278"/>
      <c r="BV51" s="1278"/>
      <c r="BW51" s="1278"/>
      <c r="BX51" s="1278">
        <v>115</v>
      </c>
      <c r="BY51" s="1278"/>
      <c r="BZ51" s="1278"/>
      <c r="CA51" s="1278"/>
      <c r="CB51" s="1278"/>
      <c r="CC51" s="1278"/>
      <c r="CD51" s="1278"/>
      <c r="CE51" s="1278"/>
      <c r="CF51" s="1278">
        <v>96.9</v>
      </c>
      <c r="CG51" s="1278"/>
      <c r="CH51" s="1278"/>
      <c r="CI51" s="1278"/>
      <c r="CJ51" s="1278"/>
      <c r="CK51" s="1278"/>
      <c r="CL51" s="1278"/>
      <c r="CM51" s="1278"/>
      <c r="CN51" s="1278">
        <v>102.2</v>
      </c>
      <c r="CO51" s="1278"/>
      <c r="CP51" s="1278"/>
      <c r="CQ51" s="1278"/>
      <c r="CR51" s="1278"/>
      <c r="CS51" s="1278"/>
      <c r="CT51" s="1278"/>
      <c r="CU51" s="1278"/>
      <c r="CV51" s="1278">
        <v>93</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598</v>
      </c>
      <c r="BC53" s="1277"/>
      <c r="BD53" s="1277"/>
      <c r="BE53" s="1277"/>
      <c r="BF53" s="1277"/>
      <c r="BG53" s="1277"/>
      <c r="BH53" s="1277"/>
      <c r="BI53" s="1277"/>
      <c r="BJ53" s="1277"/>
      <c r="BK53" s="1277"/>
      <c r="BL53" s="1277"/>
      <c r="BM53" s="1277"/>
      <c r="BN53" s="1277"/>
      <c r="BO53" s="1277"/>
      <c r="BP53" s="1278">
        <v>39.700000000000003</v>
      </c>
      <c r="BQ53" s="1278"/>
      <c r="BR53" s="1278"/>
      <c r="BS53" s="1278"/>
      <c r="BT53" s="1278"/>
      <c r="BU53" s="1278"/>
      <c r="BV53" s="1278"/>
      <c r="BW53" s="1278"/>
      <c r="BX53" s="1278">
        <v>37.5</v>
      </c>
      <c r="BY53" s="1278"/>
      <c r="BZ53" s="1278"/>
      <c r="CA53" s="1278"/>
      <c r="CB53" s="1278"/>
      <c r="CC53" s="1278"/>
      <c r="CD53" s="1278"/>
      <c r="CE53" s="1278"/>
      <c r="CF53" s="1278">
        <v>38.4</v>
      </c>
      <c r="CG53" s="1278"/>
      <c r="CH53" s="1278"/>
      <c r="CI53" s="1278"/>
      <c r="CJ53" s="1278"/>
      <c r="CK53" s="1278"/>
      <c r="CL53" s="1278"/>
      <c r="CM53" s="1278"/>
      <c r="CN53" s="1278">
        <v>39.6</v>
      </c>
      <c r="CO53" s="1278"/>
      <c r="CP53" s="1278"/>
      <c r="CQ53" s="1278"/>
      <c r="CR53" s="1278"/>
      <c r="CS53" s="1278"/>
      <c r="CT53" s="1278"/>
      <c r="CU53" s="1278"/>
      <c r="CV53" s="1278">
        <v>41.2</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599</v>
      </c>
      <c r="AO55" s="1273"/>
      <c r="AP55" s="1273"/>
      <c r="AQ55" s="1273"/>
      <c r="AR55" s="1273"/>
      <c r="AS55" s="1273"/>
      <c r="AT55" s="1273"/>
      <c r="AU55" s="1273"/>
      <c r="AV55" s="1273"/>
      <c r="AW55" s="1273"/>
      <c r="AX55" s="1273"/>
      <c r="AY55" s="1273"/>
      <c r="AZ55" s="1273"/>
      <c r="BA55" s="1273"/>
      <c r="BB55" s="1277" t="s">
        <v>597</v>
      </c>
      <c r="BC55" s="1277"/>
      <c r="BD55" s="1277"/>
      <c r="BE55" s="1277"/>
      <c r="BF55" s="1277"/>
      <c r="BG55" s="1277"/>
      <c r="BH55" s="1277"/>
      <c r="BI55" s="1277"/>
      <c r="BJ55" s="1277"/>
      <c r="BK55" s="1277"/>
      <c r="BL55" s="1277"/>
      <c r="BM55" s="1277"/>
      <c r="BN55" s="1277"/>
      <c r="BO55" s="1277"/>
      <c r="BP55" s="1278">
        <v>30.2</v>
      </c>
      <c r="BQ55" s="1278"/>
      <c r="BR55" s="1278"/>
      <c r="BS55" s="1278"/>
      <c r="BT55" s="1278"/>
      <c r="BU55" s="1278"/>
      <c r="BV55" s="1278"/>
      <c r="BW55" s="1278"/>
      <c r="BX55" s="1278">
        <v>25.4</v>
      </c>
      <c r="BY55" s="1278"/>
      <c r="BZ55" s="1278"/>
      <c r="CA55" s="1278"/>
      <c r="CB55" s="1278"/>
      <c r="CC55" s="1278"/>
      <c r="CD55" s="1278"/>
      <c r="CE55" s="1278"/>
      <c r="CF55" s="1278">
        <v>23</v>
      </c>
      <c r="CG55" s="1278"/>
      <c r="CH55" s="1278"/>
      <c r="CI55" s="1278"/>
      <c r="CJ55" s="1278"/>
      <c r="CK55" s="1278"/>
      <c r="CL55" s="1278"/>
      <c r="CM55" s="1278"/>
      <c r="CN55" s="1278">
        <v>28</v>
      </c>
      <c r="CO55" s="1278"/>
      <c r="CP55" s="1278"/>
      <c r="CQ55" s="1278"/>
      <c r="CR55" s="1278"/>
      <c r="CS55" s="1278"/>
      <c r="CT55" s="1278"/>
      <c r="CU55" s="1278"/>
      <c r="CV55" s="1278">
        <v>11.2</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598</v>
      </c>
      <c r="BC57" s="1277"/>
      <c r="BD57" s="1277"/>
      <c r="BE57" s="1277"/>
      <c r="BF57" s="1277"/>
      <c r="BG57" s="1277"/>
      <c r="BH57" s="1277"/>
      <c r="BI57" s="1277"/>
      <c r="BJ57" s="1277"/>
      <c r="BK57" s="1277"/>
      <c r="BL57" s="1277"/>
      <c r="BM57" s="1277"/>
      <c r="BN57" s="1277"/>
      <c r="BO57" s="1277"/>
      <c r="BP57" s="1278">
        <v>58.9</v>
      </c>
      <c r="BQ57" s="1278"/>
      <c r="BR57" s="1278"/>
      <c r="BS57" s="1278"/>
      <c r="BT57" s="1278"/>
      <c r="BU57" s="1278"/>
      <c r="BV57" s="1278"/>
      <c r="BW57" s="1278"/>
      <c r="BX57" s="1278">
        <v>60</v>
      </c>
      <c r="BY57" s="1278"/>
      <c r="BZ57" s="1278"/>
      <c r="CA57" s="1278"/>
      <c r="CB57" s="1278"/>
      <c r="CC57" s="1278"/>
      <c r="CD57" s="1278"/>
      <c r="CE57" s="1278"/>
      <c r="CF57" s="1278">
        <v>60.6</v>
      </c>
      <c r="CG57" s="1278"/>
      <c r="CH57" s="1278"/>
      <c r="CI57" s="1278"/>
      <c r="CJ57" s="1278"/>
      <c r="CK57" s="1278"/>
      <c r="CL57" s="1278"/>
      <c r="CM57" s="1278"/>
      <c r="CN57" s="1278">
        <v>62.3</v>
      </c>
      <c r="CO57" s="1278"/>
      <c r="CP57" s="1278"/>
      <c r="CQ57" s="1278"/>
      <c r="CR57" s="1278"/>
      <c r="CS57" s="1278"/>
      <c r="CT57" s="1278"/>
      <c r="CU57" s="1278"/>
      <c r="CV57" s="1278">
        <v>63.2</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600</v>
      </c>
    </row>
    <row r="64" spans="1:109" x14ac:dyDescent="0.15">
      <c r="B64" s="1248"/>
      <c r="G64" s="1255"/>
      <c r="I64" s="1288"/>
      <c r="J64" s="1288"/>
      <c r="K64" s="1288"/>
      <c r="L64" s="1288"/>
      <c r="M64" s="1288"/>
      <c r="N64" s="1289"/>
      <c r="AM64" s="1255"/>
      <c r="AN64" s="1255" t="s">
        <v>593</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601</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595</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566</v>
      </c>
      <c r="BQ72" s="1273"/>
      <c r="BR72" s="1273"/>
      <c r="BS72" s="1273"/>
      <c r="BT72" s="1273"/>
      <c r="BU72" s="1273"/>
      <c r="BV72" s="1273"/>
      <c r="BW72" s="1273"/>
      <c r="BX72" s="1273" t="s">
        <v>567</v>
      </c>
      <c r="BY72" s="1273"/>
      <c r="BZ72" s="1273"/>
      <c r="CA72" s="1273"/>
      <c r="CB72" s="1273"/>
      <c r="CC72" s="1273"/>
      <c r="CD72" s="1273"/>
      <c r="CE72" s="1273"/>
      <c r="CF72" s="1273" t="s">
        <v>568</v>
      </c>
      <c r="CG72" s="1273"/>
      <c r="CH72" s="1273"/>
      <c r="CI72" s="1273"/>
      <c r="CJ72" s="1273"/>
      <c r="CK72" s="1273"/>
      <c r="CL72" s="1273"/>
      <c r="CM72" s="1273"/>
      <c r="CN72" s="1273" t="s">
        <v>569</v>
      </c>
      <c r="CO72" s="1273"/>
      <c r="CP72" s="1273"/>
      <c r="CQ72" s="1273"/>
      <c r="CR72" s="1273"/>
      <c r="CS72" s="1273"/>
      <c r="CT72" s="1273"/>
      <c r="CU72" s="1273"/>
      <c r="CV72" s="1273" t="s">
        <v>570</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596</v>
      </c>
      <c r="AO73" s="1277"/>
      <c r="AP73" s="1277"/>
      <c r="AQ73" s="1277"/>
      <c r="AR73" s="1277"/>
      <c r="AS73" s="1277"/>
      <c r="AT73" s="1277"/>
      <c r="AU73" s="1277"/>
      <c r="AV73" s="1277"/>
      <c r="AW73" s="1277"/>
      <c r="AX73" s="1277"/>
      <c r="AY73" s="1277"/>
      <c r="AZ73" s="1277"/>
      <c r="BA73" s="1277"/>
      <c r="BB73" s="1277" t="s">
        <v>597</v>
      </c>
      <c r="BC73" s="1277"/>
      <c r="BD73" s="1277"/>
      <c r="BE73" s="1277"/>
      <c r="BF73" s="1277"/>
      <c r="BG73" s="1277"/>
      <c r="BH73" s="1277"/>
      <c r="BI73" s="1277"/>
      <c r="BJ73" s="1277"/>
      <c r="BK73" s="1277"/>
      <c r="BL73" s="1277"/>
      <c r="BM73" s="1277"/>
      <c r="BN73" s="1277"/>
      <c r="BO73" s="1277"/>
      <c r="BP73" s="1278">
        <v>82.6</v>
      </c>
      <c r="BQ73" s="1278"/>
      <c r="BR73" s="1278"/>
      <c r="BS73" s="1278"/>
      <c r="BT73" s="1278"/>
      <c r="BU73" s="1278"/>
      <c r="BV73" s="1278"/>
      <c r="BW73" s="1278"/>
      <c r="BX73" s="1278">
        <v>115</v>
      </c>
      <c r="BY73" s="1278"/>
      <c r="BZ73" s="1278"/>
      <c r="CA73" s="1278"/>
      <c r="CB73" s="1278"/>
      <c r="CC73" s="1278"/>
      <c r="CD73" s="1278"/>
      <c r="CE73" s="1278"/>
      <c r="CF73" s="1278">
        <v>96.9</v>
      </c>
      <c r="CG73" s="1278"/>
      <c r="CH73" s="1278"/>
      <c r="CI73" s="1278"/>
      <c r="CJ73" s="1278"/>
      <c r="CK73" s="1278"/>
      <c r="CL73" s="1278"/>
      <c r="CM73" s="1278"/>
      <c r="CN73" s="1278">
        <v>102.2</v>
      </c>
      <c r="CO73" s="1278"/>
      <c r="CP73" s="1278"/>
      <c r="CQ73" s="1278"/>
      <c r="CR73" s="1278"/>
      <c r="CS73" s="1278"/>
      <c r="CT73" s="1278"/>
      <c r="CU73" s="1278"/>
      <c r="CV73" s="1278">
        <v>93</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602</v>
      </c>
      <c r="BC75" s="1277"/>
      <c r="BD75" s="1277"/>
      <c r="BE75" s="1277"/>
      <c r="BF75" s="1277"/>
      <c r="BG75" s="1277"/>
      <c r="BH75" s="1277"/>
      <c r="BI75" s="1277"/>
      <c r="BJ75" s="1277"/>
      <c r="BK75" s="1277"/>
      <c r="BL75" s="1277"/>
      <c r="BM75" s="1277"/>
      <c r="BN75" s="1277"/>
      <c r="BO75" s="1277"/>
      <c r="BP75" s="1278">
        <v>8.3000000000000007</v>
      </c>
      <c r="BQ75" s="1278"/>
      <c r="BR75" s="1278"/>
      <c r="BS75" s="1278"/>
      <c r="BT75" s="1278"/>
      <c r="BU75" s="1278"/>
      <c r="BV75" s="1278"/>
      <c r="BW75" s="1278"/>
      <c r="BX75" s="1278">
        <v>8.9</v>
      </c>
      <c r="BY75" s="1278"/>
      <c r="BZ75" s="1278"/>
      <c r="CA75" s="1278"/>
      <c r="CB75" s="1278"/>
      <c r="CC75" s="1278"/>
      <c r="CD75" s="1278"/>
      <c r="CE75" s="1278"/>
      <c r="CF75" s="1278">
        <v>9.5</v>
      </c>
      <c r="CG75" s="1278"/>
      <c r="CH75" s="1278"/>
      <c r="CI75" s="1278"/>
      <c r="CJ75" s="1278"/>
      <c r="CK75" s="1278"/>
      <c r="CL75" s="1278"/>
      <c r="CM75" s="1278"/>
      <c r="CN75" s="1278">
        <v>9.4</v>
      </c>
      <c r="CO75" s="1278"/>
      <c r="CP75" s="1278"/>
      <c r="CQ75" s="1278"/>
      <c r="CR75" s="1278"/>
      <c r="CS75" s="1278"/>
      <c r="CT75" s="1278"/>
      <c r="CU75" s="1278"/>
      <c r="CV75" s="1278">
        <v>9.1999999999999993</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599</v>
      </c>
      <c r="AO77" s="1273"/>
      <c r="AP77" s="1273"/>
      <c r="AQ77" s="1273"/>
      <c r="AR77" s="1273"/>
      <c r="AS77" s="1273"/>
      <c r="AT77" s="1273"/>
      <c r="AU77" s="1273"/>
      <c r="AV77" s="1273"/>
      <c r="AW77" s="1273"/>
      <c r="AX77" s="1273"/>
      <c r="AY77" s="1273"/>
      <c r="AZ77" s="1273"/>
      <c r="BA77" s="1273"/>
      <c r="BB77" s="1277" t="s">
        <v>597</v>
      </c>
      <c r="BC77" s="1277"/>
      <c r="BD77" s="1277"/>
      <c r="BE77" s="1277"/>
      <c r="BF77" s="1277"/>
      <c r="BG77" s="1277"/>
      <c r="BH77" s="1277"/>
      <c r="BI77" s="1277"/>
      <c r="BJ77" s="1277"/>
      <c r="BK77" s="1277"/>
      <c r="BL77" s="1277"/>
      <c r="BM77" s="1277"/>
      <c r="BN77" s="1277"/>
      <c r="BO77" s="1277"/>
      <c r="BP77" s="1278">
        <v>30.2</v>
      </c>
      <c r="BQ77" s="1278"/>
      <c r="BR77" s="1278"/>
      <c r="BS77" s="1278"/>
      <c r="BT77" s="1278"/>
      <c r="BU77" s="1278"/>
      <c r="BV77" s="1278"/>
      <c r="BW77" s="1278"/>
      <c r="BX77" s="1278">
        <v>25.4</v>
      </c>
      <c r="BY77" s="1278"/>
      <c r="BZ77" s="1278"/>
      <c r="CA77" s="1278"/>
      <c r="CB77" s="1278"/>
      <c r="CC77" s="1278"/>
      <c r="CD77" s="1278"/>
      <c r="CE77" s="1278"/>
      <c r="CF77" s="1278">
        <v>23</v>
      </c>
      <c r="CG77" s="1278"/>
      <c r="CH77" s="1278"/>
      <c r="CI77" s="1278"/>
      <c r="CJ77" s="1278"/>
      <c r="CK77" s="1278"/>
      <c r="CL77" s="1278"/>
      <c r="CM77" s="1278"/>
      <c r="CN77" s="1278">
        <v>28</v>
      </c>
      <c r="CO77" s="1278"/>
      <c r="CP77" s="1278"/>
      <c r="CQ77" s="1278"/>
      <c r="CR77" s="1278"/>
      <c r="CS77" s="1278"/>
      <c r="CT77" s="1278"/>
      <c r="CU77" s="1278"/>
      <c r="CV77" s="1278">
        <v>11.2</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602</v>
      </c>
      <c r="BC79" s="1277"/>
      <c r="BD79" s="1277"/>
      <c r="BE79" s="1277"/>
      <c r="BF79" s="1277"/>
      <c r="BG79" s="1277"/>
      <c r="BH79" s="1277"/>
      <c r="BI79" s="1277"/>
      <c r="BJ79" s="1277"/>
      <c r="BK79" s="1277"/>
      <c r="BL79" s="1277"/>
      <c r="BM79" s="1277"/>
      <c r="BN79" s="1277"/>
      <c r="BO79" s="1277"/>
      <c r="BP79" s="1278">
        <v>8</v>
      </c>
      <c r="BQ79" s="1278"/>
      <c r="BR79" s="1278"/>
      <c r="BS79" s="1278"/>
      <c r="BT79" s="1278"/>
      <c r="BU79" s="1278"/>
      <c r="BV79" s="1278"/>
      <c r="BW79" s="1278"/>
      <c r="BX79" s="1278">
        <v>7.8</v>
      </c>
      <c r="BY79" s="1278"/>
      <c r="BZ79" s="1278"/>
      <c r="CA79" s="1278"/>
      <c r="CB79" s="1278"/>
      <c r="CC79" s="1278"/>
      <c r="CD79" s="1278"/>
      <c r="CE79" s="1278"/>
      <c r="CF79" s="1278">
        <v>7.7</v>
      </c>
      <c r="CG79" s="1278"/>
      <c r="CH79" s="1278"/>
      <c r="CI79" s="1278"/>
      <c r="CJ79" s="1278"/>
      <c r="CK79" s="1278"/>
      <c r="CL79" s="1278"/>
      <c r="CM79" s="1278"/>
      <c r="CN79" s="1278">
        <v>7.5</v>
      </c>
      <c r="CO79" s="1278"/>
      <c r="CP79" s="1278"/>
      <c r="CQ79" s="1278"/>
      <c r="CR79" s="1278"/>
      <c r="CS79" s="1278"/>
      <c r="CT79" s="1278"/>
      <c r="CU79" s="1278"/>
      <c r="CV79" s="1278">
        <v>5.7</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N0w+gcEKjYlkkW4wHS38DLTYkHAPw0MknKOOeI/HcTtkoXXWHUaLOL15DufLd1tbMNO3u0AgZWh+HMZXsY6RyQ==" saltValue="ztKpU9RenzI0NMwduaQK4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K10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513</v>
      </c>
    </row>
  </sheetData>
  <sheetProtection algorithmName="SHA-512" hashValue="zYeUHiB3SCl4y1B18Axe4NmsLLVGr/mcIgqCipBuJNds7rqyFwTW85/+V9mXCoW44esTlNrWO29rT4hH0IQtiQ==" saltValue="CLs1ZaGTd/MZKAvZV/sO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513</v>
      </c>
    </row>
  </sheetData>
  <sheetProtection algorithmName="SHA-512" hashValue="zMY5bR7yGMtPHd1f5l0JNuecH9fUgGc2UK53+1PvKN4rSz3VImkdDAWxdlMEX/zsZjVCmU3wRKjSk1osV6uTkQ==" saltValue="AQpVmXYp1cbKNWsx+bop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563</v>
      </c>
      <c r="G2" s="148"/>
      <c r="H2" s="149"/>
    </row>
    <row r="3" spans="1:8" x14ac:dyDescent="0.15">
      <c r="A3" s="145" t="s">
        <v>556</v>
      </c>
      <c r="B3" s="150"/>
      <c r="C3" s="151"/>
      <c r="D3" s="152">
        <v>112354</v>
      </c>
      <c r="E3" s="153"/>
      <c r="F3" s="154">
        <v>70615</v>
      </c>
      <c r="G3" s="155"/>
      <c r="H3" s="156"/>
    </row>
    <row r="4" spans="1:8" x14ac:dyDescent="0.15">
      <c r="A4" s="157"/>
      <c r="B4" s="158"/>
      <c r="C4" s="159"/>
      <c r="D4" s="160">
        <v>50958</v>
      </c>
      <c r="E4" s="161"/>
      <c r="F4" s="162">
        <v>37382</v>
      </c>
      <c r="G4" s="163"/>
      <c r="H4" s="164"/>
    </row>
    <row r="5" spans="1:8" x14ac:dyDescent="0.15">
      <c r="A5" s="145" t="s">
        <v>558</v>
      </c>
      <c r="B5" s="150"/>
      <c r="C5" s="151"/>
      <c r="D5" s="152">
        <v>104038</v>
      </c>
      <c r="E5" s="153"/>
      <c r="F5" s="154">
        <v>69185</v>
      </c>
      <c r="G5" s="155"/>
      <c r="H5" s="156"/>
    </row>
    <row r="6" spans="1:8" x14ac:dyDescent="0.15">
      <c r="A6" s="157"/>
      <c r="B6" s="158"/>
      <c r="C6" s="159"/>
      <c r="D6" s="160">
        <v>53767</v>
      </c>
      <c r="E6" s="161"/>
      <c r="F6" s="162">
        <v>38519</v>
      </c>
      <c r="G6" s="163"/>
      <c r="H6" s="164"/>
    </row>
    <row r="7" spans="1:8" x14ac:dyDescent="0.15">
      <c r="A7" s="145" t="s">
        <v>559</v>
      </c>
      <c r="B7" s="150"/>
      <c r="C7" s="151"/>
      <c r="D7" s="152">
        <v>61027</v>
      </c>
      <c r="E7" s="153"/>
      <c r="F7" s="154">
        <v>70166</v>
      </c>
      <c r="G7" s="155"/>
      <c r="H7" s="156"/>
    </row>
    <row r="8" spans="1:8" x14ac:dyDescent="0.15">
      <c r="A8" s="157"/>
      <c r="B8" s="158"/>
      <c r="C8" s="159"/>
      <c r="D8" s="160">
        <v>20059</v>
      </c>
      <c r="E8" s="161"/>
      <c r="F8" s="162">
        <v>36115</v>
      </c>
      <c r="G8" s="163"/>
      <c r="H8" s="164"/>
    </row>
    <row r="9" spans="1:8" x14ac:dyDescent="0.15">
      <c r="A9" s="145" t="s">
        <v>560</v>
      </c>
      <c r="B9" s="150"/>
      <c r="C9" s="151"/>
      <c r="D9" s="152">
        <v>42278</v>
      </c>
      <c r="E9" s="153"/>
      <c r="F9" s="154">
        <v>70329</v>
      </c>
      <c r="G9" s="155"/>
      <c r="H9" s="156"/>
    </row>
    <row r="10" spans="1:8" x14ac:dyDescent="0.15">
      <c r="A10" s="157"/>
      <c r="B10" s="158"/>
      <c r="C10" s="159"/>
      <c r="D10" s="160">
        <v>11583</v>
      </c>
      <c r="E10" s="161"/>
      <c r="F10" s="162">
        <v>39403</v>
      </c>
      <c r="G10" s="163"/>
      <c r="H10" s="164"/>
    </row>
    <row r="11" spans="1:8" x14ac:dyDescent="0.15">
      <c r="A11" s="145" t="s">
        <v>561</v>
      </c>
      <c r="B11" s="150"/>
      <c r="C11" s="151"/>
      <c r="D11" s="152">
        <v>42487</v>
      </c>
      <c r="E11" s="153"/>
      <c r="F11" s="154">
        <v>45945</v>
      </c>
      <c r="G11" s="155"/>
      <c r="H11" s="156"/>
    </row>
    <row r="12" spans="1:8" x14ac:dyDescent="0.15">
      <c r="A12" s="157"/>
      <c r="B12" s="158"/>
      <c r="C12" s="165"/>
      <c r="D12" s="160">
        <v>8849</v>
      </c>
      <c r="E12" s="161"/>
      <c r="F12" s="162">
        <v>25180</v>
      </c>
      <c r="G12" s="163"/>
      <c r="H12" s="164"/>
    </row>
    <row r="13" spans="1:8" x14ac:dyDescent="0.15">
      <c r="A13" s="145"/>
      <c r="B13" s="150"/>
      <c r="C13" s="166"/>
      <c r="D13" s="167">
        <v>72437</v>
      </c>
      <c r="E13" s="168"/>
      <c r="F13" s="169">
        <v>65248</v>
      </c>
      <c r="G13" s="170"/>
      <c r="H13" s="156"/>
    </row>
    <row r="14" spans="1:8" x14ac:dyDescent="0.15">
      <c r="A14" s="157"/>
      <c r="B14" s="158"/>
      <c r="C14" s="159"/>
      <c r="D14" s="160">
        <v>29043</v>
      </c>
      <c r="E14" s="161"/>
      <c r="F14" s="162">
        <v>35320</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0.99</v>
      </c>
      <c r="C19" s="171">
        <f>ROUND(VALUE(SUBSTITUTE(実質収支比率等に係る経年分析!G$48,"▲","-")),2)</f>
        <v>4.66</v>
      </c>
      <c r="D19" s="171">
        <f>ROUND(VALUE(SUBSTITUTE(実質収支比率等に係る経年分析!H$48,"▲","-")),2)</f>
        <v>3.47</v>
      </c>
      <c r="E19" s="171">
        <f>ROUND(VALUE(SUBSTITUTE(実質収支比率等に係る経年分析!I$48,"▲","-")),2)</f>
        <v>2.35</v>
      </c>
      <c r="F19" s="171">
        <f>ROUND(VALUE(SUBSTITUTE(実質収支比率等に係る経年分析!J$48,"▲","-")),2)</f>
        <v>9.08</v>
      </c>
    </row>
    <row r="20" spans="1:11" x14ac:dyDescent="0.15">
      <c r="A20" s="171" t="s">
        <v>57</v>
      </c>
      <c r="B20" s="171">
        <f>ROUND(VALUE(SUBSTITUTE(実質収支比率等に係る経年分析!F$47,"▲","-")),2)</f>
        <v>14.92</v>
      </c>
      <c r="C20" s="171">
        <f>ROUND(VALUE(SUBSTITUTE(実質収支比率等に係る経年分析!G$47,"▲","-")),2)</f>
        <v>15.15</v>
      </c>
      <c r="D20" s="171">
        <f>ROUND(VALUE(SUBSTITUTE(実質収支比率等に係る経年分析!H$47,"▲","-")),2)</f>
        <v>13.72</v>
      </c>
      <c r="E20" s="171">
        <f>ROUND(VALUE(SUBSTITUTE(実質収支比率等に係る経年分析!I$47,"▲","-")),2)</f>
        <v>9.81</v>
      </c>
      <c r="F20" s="171">
        <f>ROUND(VALUE(SUBSTITUTE(実質収支比率等に係る経年分析!J$47,"▲","-")),2)</f>
        <v>11.29</v>
      </c>
    </row>
    <row r="21" spans="1:11" x14ac:dyDescent="0.15">
      <c r="A21" s="171" t="s">
        <v>58</v>
      </c>
      <c r="B21" s="171">
        <f>IF(ISNUMBER(VALUE(SUBSTITUTE(実質収支比率等に係る経年分析!F$49,"▲","-"))),ROUND(VALUE(SUBSTITUTE(実質収支比率等に係る経年分析!F$49,"▲","-")),2),NA())</f>
        <v>-3.91</v>
      </c>
      <c r="C21" s="171">
        <f>IF(ISNUMBER(VALUE(SUBSTITUTE(実質収支比率等に係る経年分析!G$49,"▲","-"))),ROUND(VALUE(SUBSTITUTE(実質収支比率等に係る経年分析!G$49,"▲","-")),2),NA())</f>
        <v>3.72</v>
      </c>
      <c r="D21" s="171">
        <f>IF(ISNUMBER(VALUE(SUBSTITUTE(実質収支比率等に係る経年分析!H$49,"▲","-"))),ROUND(VALUE(SUBSTITUTE(実質収支比率等に係る経年分析!H$49,"▲","-")),2),NA())</f>
        <v>-4.99</v>
      </c>
      <c r="E21" s="171">
        <f>IF(ISNUMBER(VALUE(SUBSTITUTE(実質収支比率等に係る経年分析!I$49,"▲","-"))),ROUND(VALUE(SUBSTITUTE(実質収支比率等に係る経年分析!I$49,"▲","-")),2),NA())</f>
        <v>-7.31</v>
      </c>
      <c r="F21" s="171">
        <f>IF(ISNUMBER(VALUE(SUBSTITUTE(実質収支比率等に係る経年分析!J$49,"▲","-"))),ROUND(VALUE(SUBSTITUTE(実質収支比率等に係る経年分析!J$49,"▲","-")),2),NA())</f>
        <v>8.08</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2.11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1.56</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公営墓地事業特別会計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育英会特別会計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国民健康保険特別会計</v>
      </c>
      <c r="B33" s="172">
        <f>IF(ROUND(VALUE(SUBSTITUTE(連結実質赤字比率に係る赤字・黒字の構成分析!F$37,"▲", "-")), 2) &lt; 0, ABS(ROUND(VALUE(SUBSTITUTE(連結実質赤字比率に係る赤字・黒字の構成分析!F$37,"▲", "-")), 2)), NA())</f>
        <v>6.25</v>
      </c>
      <c r="C33" s="172" t="e">
        <f>IF(ROUND(VALUE(SUBSTITUTE(連結実質赤字比率に係る赤字・黒字の構成分析!F$37,"▲", "-")), 2) &gt;= 0, ABS(ROUND(VALUE(SUBSTITUTE(連結実質赤字比率に係る赤字・黒字の構成分析!F$37,"▲", "-")), 2)), NA())</f>
        <v>#N/A</v>
      </c>
      <c r="D33" s="172">
        <f>IF(ROUND(VALUE(SUBSTITUTE(連結実質赤字比率に係る赤字・黒字の構成分析!G$37,"▲", "-")), 2) &lt; 0, ABS(ROUND(VALUE(SUBSTITUTE(連結実質赤字比率に係る赤字・黒字の構成分析!G$37,"▲", "-")), 2)), NA())</f>
        <v>6.29</v>
      </c>
      <c r="E33" s="172" t="e">
        <f>IF(ROUND(VALUE(SUBSTITUTE(連結実質赤字比率に係る赤字・黒字の構成分析!G$37,"▲", "-")), 2) &gt;= 0, ABS(ROUND(VALUE(SUBSTITUTE(連結実質赤字比率に係る赤字・黒字の構成分析!G$37,"▲", "-")), 2)), NA())</f>
        <v>#N/A</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0.11</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#VALUE!</v>
      </c>
      <c r="I34" s="172" t="e">
        <f>IF(ROUND(VALUE(SUBSTITUTE(連結実質赤字比率に係る赤字・黒字の構成分析!I$36,"▲", "-")), 2) &gt;= 0, ABS(ROUND(VALUE(SUBSTITUTE(連結実質赤字比率に係る赤字・黒字の構成分析!I$36,"▲", "-")), 2)), NA())</f>
        <v>#VALUE!</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4.6500000000000004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3.43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2.3199999999999998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9.0299999999999994</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11.91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11.23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11.35</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1337</v>
      </c>
      <c r="E42" s="173"/>
      <c r="F42" s="173"/>
      <c r="G42" s="173">
        <f>'実質公債費比率（分子）の構造'!L$52</f>
        <v>1358</v>
      </c>
      <c r="H42" s="173"/>
      <c r="I42" s="173"/>
      <c r="J42" s="173">
        <f>'実質公債費比率（分子）の構造'!M$52</f>
        <v>1325</v>
      </c>
      <c r="K42" s="173"/>
      <c r="L42" s="173"/>
      <c r="M42" s="173">
        <f>'実質公債費比率（分子）の構造'!N$52</f>
        <v>1412</v>
      </c>
      <c r="N42" s="173"/>
      <c r="O42" s="173"/>
      <c r="P42" s="173">
        <f>'実質公債費比率（分子）の構造'!O$52</f>
        <v>1402</v>
      </c>
    </row>
    <row r="43" spans="1:16" x14ac:dyDescent="0.15">
      <c r="A43" s="173" t="s">
        <v>66</v>
      </c>
      <c r="B43" s="173">
        <f>'実質公債費比率（分子）の構造'!K$51</f>
        <v>3</v>
      </c>
      <c r="C43" s="173"/>
      <c r="D43" s="173"/>
      <c r="E43" s="173">
        <f>'実質公債費比率（分子）の構造'!L$51</f>
        <v>1</v>
      </c>
      <c r="F43" s="173"/>
      <c r="G43" s="173"/>
      <c r="H43" s="173">
        <f>'実質公債費比率（分子）の構造'!M$51</f>
        <v>2</v>
      </c>
      <c r="I43" s="173"/>
      <c r="J43" s="173"/>
      <c r="K43" s="173">
        <f>'実質公債費比率（分子）の構造'!N$51</f>
        <v>1</v>
      </c>
      <c r="L43" s="173"/>
      <c r="M43" s="173"/>
      <c r="N43" s="173">
        <f>'実質公債費比率（分子）の構造'!O$51</f>
        <v>1</v>
      </c>
      <c r="O43" s="173"/>
      <c r="P43" s="173"/>
    </row>
    <row r="44" spans="1:16" x14ac:dyDescent="0.15">
      <c r="A44" s="173" t="s">
        <v>67</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68</v>
      </c>
      <c r="B45" s="173">
        <f>'実質公債費比率（分子）の構造'!K$49</f>
        <v>71</v>
      </c>
      <c r="C45" s="173"/>
      <c r="D45" s="173"/>
      <c r="E45" s="173">
        <f>'実質公債費比率（分子）の構造'!L$49</f>
        <v>65</v>
      </c>
      <c r="F45" s="173"/>
      <c r="G45" s="173"/>
      <c r="H45" s="173">
        <f>'実質公債費比率（分子）の構造'!M$49</f>
        <v>75</v>
      </c>
      <c r="I45" s="173"/>
      <c r="J45" s="173"/>
      <c r="K45" s="173">
        <f>'実質公債費比率（分子）の構造'!N$49</f>
        <v>91</v>
      </c>
      <c r="L45" s="173"/>
      <c r="M45" s="173"/>
      <c r="N45" s="173">
        <f>'実質公債費比率（分子）の構造'!O$49</f>
        <v>109</v>
      </c>
      <c r="O45" s="173"/>
      <c r="P45" s="173"/>
    </row>
    <row r="46" spans="1:16" x14ac:dyDescent="0.15">
      <c r="A46" s="173" t="s">
        <v>69</v>
      </c>
      <c r="B46" s="173">
        <f>'実質公債費比率（分子）の構造'!K$48</f>
        <v>195</v>
      </c>
      <c r="C46" s="173"/>
      <c r="D46" s="173"/>
      <c r="E46" s="173">
        <f>'実質公債費比率（分子）の構造'!L$48</f>
        <v>266</v>
      </c>
      <c r="F46" s="173"/>
      <c r="G46" s="173"/>
      <c r="H46" s="173">
        <f>'実質公債費比率（分子）の構造'!M$48</f>
        <v>251</v>
      </c>
      <c r="I46" s="173"/>
      <c r="J46" s="173"/>
      <c r="K46" s="173">
        <f>'実質公債費比率（分子）の構造'!N$48</f>
        <v>259</v>
      </c>
      <c r="L46" s="173"/>
      <c r="M46" s="173"/>
      <c r="N46" s="173">
        <f>'実質公債費比率（分子）の構造'!O$48</f>
        <v>250</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1934</v>
      </c>
      <c r="C49" s="173"/>
      <c r="D49" s="173"/>
      <c r="E49" s="173">
        <f>'実質公債費比率（分子）の構造'!L$45</f>
        <v>2032</v>
      </c>
      <c r="F49" s="173"/>
      <c r="G49" s="173"/>
      <c r="H49" s="173">
        <f>'実質公債費比率（分子）の構造'!M$45</f>
        <v>2074</v>
      </c>
      <c r="I49" s="173"/>
      <c r="J49" s="173"/>
      <c r="K49" s="173">
        <f>'実質公債費比率（分子）の構造'!N$45</f>
        <v>1998</v>
      </c>
      <c r="L49" s="173"/>
      <c r="M49" s="173"/>
      <c r="N49" s="173">
        <f>'実質公債費比率（分子）の構造'!O$45</f>
        <v>2134</v>
      </c>
      <c r="O49" s="173"/>
      <c r="P49" s="173"/>
    </row>
    <row r="50" spans="1:16" x14ac:dyDescent="0.15">
      <c r="A50" s="173" t="s">
        <v>73</v>
      </c>
      <c r="B50" s="173" t="e">
        <f>NA()</f>
        <v>#N/A</v>
      </c>
      <c r="C50" s="173">
        <f>IF(ISNUMBER('実質公債費比率（分子）の構造'!K$53),'実質公債費比率（分子）の構造'!K$53,NA())</f>
        <v>866</v>
      </c>
      <c r="D50" s="173" t="e">
        <f>NA()</f>
        <v>#N/A</v>
      </c>
      <c r="E50" s="173" t="e">
        <f>NA()</f>
        <v>#N/A</v>
      </c>
      <c r="F50" s="173">
        <f>IF(ISNUMBER('実質公債費比率（分子）の構造'!L$53),'実質公債費比率（分子）の構造'!L$53,NA())</f>
        <v>1006</v>
      </c>
      <c r="G50" s="173" t="e">
        <f>NA()</f>
        <v>#N/A</v>
      </c>
      <c r="H50" s="173" t="e">
        <f>NA()</f>
        <v>#N/A</v>
      </c>
      <c r="I50" s="173">
        <f>IF(ISNUMBER('実質公債費比率（分子）の構造'!M$53),'実質公債費比率（分子）の構造'!M$53,NA())</f>
        <v>1077</v>
      </c>
      <c r="J50" s="173" t="e">
        <f>NA()</f>
        <v>#N/A</v>
      </c>
      <c r="K50" s="173" t="e">
        <f>NA()</f>
        <v>#N/A</v>
      </c>
      <c r="L50" s="173">
        <f>IF(ISNUMBER('実質公債費比率（分子）の構造'!N$53),'実質公債費比率（分子）の構造'!N$53,NA())</f>
        <v>937</v>
      </c>
      <c r="M50" s="173" t="e">
        <f>NA()</f>
        <v>#N/A</v>
      </c>
      <c r="N50" s="173" t="e">
        <f>NA()</f>
        <v>#N/A</v>
      </c>
      <c r="O50" s="173">
        <f>IF(ISNUMBER('実質公債費比率（分子）の構造'!O$53),'実質公債費比率（分子）の構造'!O$53,NA())</f>
        <v>1092</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43</v>
      </c>
      <c r="B56" s="172"/>
      <c r="C56" s="172"/>
      <c r="D56" s="172">
        <f>'将来負担比率（分子）の構造'!I$52</f>
        <v>17637</v>
      </c>
      <c r="E56" s="172"/>
      <c r="F56" s="172"/>
      <c r="G56" s="172">
        <f>'将来負担比率（分子）の構造'!J$52</f>
        <v>16515</v>
      </c>
      <c r="H56" s="172"/>
      <c r="I56" s="172"/>
      <c r="J56" s="172">
        <f>'将来負担比率（分子）の構造'!K$52</f>
        <v>17535</v>
      </c>
      <c r="K56" s="172"/>
      <c r="L56" s="172"/>
      <c r="M56" s="172">
        <f>'将来負担比率（分子）の構造'!L$52</f>
        <v>17291</v>
      </c>
      <c r="N56" s="172"/>
      <c r="O56" s="172"/>
      <c r="P56" s="172">
        <f>'将来負担比率（分子）の構造'!M$52</f>
        <v>16899</v>
      </c>
    </row>
    <row r="57" spans="1:16" x14ac:dyDescent="0.15">
      <c r="A57" s="172" t="s">
        <v>42</v>
      </c>
      <c r="B57" s="172"/>
      <c r="C57" s="172"/>
      <c r="D57" s="172">
        <f>'将来負担比率（分子）の構造'!I$51</f>
        <v>2491</v>
      </c>
      <c r="E57" s="172"/>
      <c r="F57" s="172"/>
      <c r="G57" s="172">
        <f>'将来負担比率（分子）の構造'!J$51</f>
        <v>2345</v>
      </c>
      <c r="H57" s="172"/>
      <c r="I57" s="172"/>
      <c r="J57" s="172">
        <f>'将来負担比率（分子）の構造'!K$51</f>
        <v>2197</v>
      </c>
      <c r="K57" s="172"/>
      <c r="L57" s="172"/>
      <c r="M57" s="172">
        <f>'将来負担比率（分子）の構造'!L$51</f>
        <v>2046</v>
      </c>
      <c r="N57" s="172"/>
      <c r="O57" s="172"/>
      <c r="P57" s="172">
        <f>'将来負担比率（分子）の構造'!M$51</f>
        <v>1893</v>
      </c>
    </row>
    <row r="58" spans="1:16" x14ac:dyDescent="0.15">
      <c r="A58" s="172" t="s">
        <v>41</v>
      </c>
      <c r="B58" s="172"/>
      <c r="C58" s="172"/>
      <c r="D58" s="172">
        <f>'将来負担比率（分子）の構造'!I$50</f>
        <v>3622</v>
      </c>
      <c r="E58" s="172"/>
      <c r="F58" s="172"/>
      <c r="G58" s="172">
        <f>'将来負担比率（分子）の構造'!J$50</f>
        <v>3317</v>
      </c>
      <c r="H58" s="172"/>
      <c r="I58" s="172"/>
      <c r="J58" s="172">
        <f>'将来負担比率（分子）の構造'!K$50</f>
        <v>4124</v>
      </c>
      <c r="K58" s="172"/>
      <c r="L58" s="172"/>
      <c r="M58" s="172">
        <f>'将来負担比率（分子）の構造'!L$50</f>
        <v>3152</v>
      </c>
      <c r="N58" s="172"/>
      <c r="O58" s="172"/>
      <c r="P58" s="172">
        <f>'将来負担比率（分子）の構造'!M$50</f>
        <v>3027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631</v>
      </c>
      <c r="C62" s="172"/>
      <c r="D62" s="172"/>
      <c r="E62" s="172">
        <f>'将来負担比率（分子）の構造'!J$45</f>
        <v>578</v>
      </c>
      <c r="F62" s="172"/>
      <c r="G62" s="172"/>
      <c r="H62" s="172">
        <f>'将来負担比率（分子）の構造'!K$45</f>
        <v>534</v>
      </c>
      <c r="I62" s="172"/>
      <c r="J62" s="172"/>
      <c r="K62" s="172">
        <f>'将来負担比率（分子）の構造'!L$45</f>
        <v>546</v>
      </c>
      <c r="L62" s="172"/>
      <c r="M62" s="172"/>
      <c r="N62" s="172">
        <f>'将来負担比率（分子）の構造'!M$45</f>
        <v>361</v>
      </c>
      <c r="O62" s="172"/>
      <c r="P62" s="172"/>
    </row>
    <row r="63" spans="1:16" x14ac:dyDescent="0.15">
      <c r="A63" s="172" t="s">
        <v>34</v>
      </c>
      <c r="B63" s="172">
        <f>'将来負担比率（分子）の構造'!I$44</f>
        <v>1045</v>
      </c>
      <c r="C63" s="172"/>
      <c r="D63" s="172"/>
      <c r="E63" s="172">
        <f>'将来負担比率（分子）の構造'!J$44</f>
        <v>1013</v>
      </c>
      <c r="F63" s="172"/>
      <c r="G63" s="172"/>
      <c r="H63" s="172">
        <f>'将来負担比率（分子）の構造'!K$44</f>
        <v>983</v>
      </c>
      <c r="I63" s="172"/>
      <c r="J63" s="172"/>
      <c r="K63" s="172">
        <f>'将来負担比率（分子）の構造'!L$44</f>
        <v>907</v>
      </c>
      <c r="L63" s="172"/>
      <c r="M63" s="172"/>
      <c r="N63" s="172">
        <f>'将来負担比率（分子）の構造'!M$44</f>
        <v>782</v>
      </c>
      <c r="O63" s="172"/>
      <c r="P63" s="172"/>
    </row>
    <row r="64" spans="1:16" x14ac:dyDescent="0.15">
      <c r="A64" s="172" t="s">
        <v>33</v>
      </c>
      <c r="B64" s="172">
        <f>'将来負担比率（分子）の構造'!I$43</f>
        <v>2872</v>
      </c>
      <c r="C64" s="172"/>
      <c r="D64" s="172"/>
      <c r="E64" s="172">
        <f>'将来負担比率（分子）の構造'!J$43</f>
        <v>2609</v>
      </c>
      <c r="F64" s="172"/>
      <c r="G64" s="172"/>
      <c r="H64" s="172">
        <f>'将来負担比率（分子）の構造'!K$43</f>
        <v>2226</v>
      </c>
      <c r="I64" s="172"/>
      <c r="J64" s="172"/>
      <c r="K64" s="172">
        <f>'将来負担比率（分子）の構造'!L$43</f>
        <v>2242</v>
      </c>
      <c r="L64" s="172"/>
      <c r="M64" s="172"/>
      <c r="N64" s="172">
        <f>'将来負担比率（分子）の構造'!M$43</f>
        <v>2296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27569</v>
      </c>
      <c r="C66" s="172"/>
      <c r="D66" s="172"/>
      <c r="E66" s="172">
        <f>'将来負担比率（分子）の構造'!J$41</f>
        <v>29891</v>
      </c>
      <c r="F66" s="172"/>
      <c r="G66" s="172"/>
      <c r="H66" s="172">
        <f>'将来負担比率（分子）の構造'!K$41</f>
        <v>30285</v>
      </c>
      <c r="I66" s="172"/>
      <c r="J66" s="172"/>
      <c r="K66" s="172">
        <f>'将来負担比率（分子）の構造'!L$41</f>
        <v>30055</v>
      </c>
      <c r="L66" s="172"/>
      <c r="M66" s="172"/>
      <c r="N66" s="172">
        <f>'将来負担比率（分子）の構造'!M$41</f>
        <v>29636</v>
      </c>
      <c r="O66" s="172"/>
      <c r="P66" s="172"/>
    </row>
    <row r="67" spans="1:16" x14ac:dyDescent="0.15">
      <c r="A67" s="172" t="s">
        <v>77</v>
      </c>
      <c r="B67" s="172" t="e">
        <f>NA()</f>
        <v>#N/A</v>
      </c>
      <c r="C67" s="172">
        <f>IF(ISNUMBER('将来負担比率（分子）の構造'!I$53), IF('将来負担比率（分子）の構造'!I$53 &lt; 0, 0, '将来負担比率（分子）の構造'!I$53), NA())</f>
        <v>8368</v>
      </c>
      <c r="D67" s="172" t="e">
        <f>NA()</f>
        <v>#N/A</v>
      </c>
      <c r="E67" s="172" t="e">
        <f>NA()</f>
        <v>#N/A</v>
      </c>
      <c r="F67" s="172">
        <f>IF(ISNUMBER('将来負担比率（分子）の構造'!J$53), IF('将来負担比率（分子）の構造'!J$53 &lt; 0, 0, '将来負担比率（分子）の構造'!J$53), NA())</f>
        <v>11914</v>
      </c>
      <c r="G67" s="172" t="e">
        <f>NA()</f>
        <v>#N/A</v>
      </c>
      <c r="H67" s="172" t="e">
        <f>NA()</f>
        <v>#N/A</v>
      </c>
      <c r="I67" s="172">
        <f>IF(ISNUMBER('将来負担比率（分子）の構造'!K$53), IF('将来負担比率（分子）の構造'!K$53 &lt; 0, 0, '将来負担比率（分子）の構造'!K$53), NA())</f>
        <v>10172</v>
      </c>
      <c r="J67" s="172" t="e">
        <f>NA()</f>
        <v>#N/A</v>
      </c>
      <c r="K67" s="172" t="e">
        <f>NA()</f>
        <v>#N/A</v>
      </c>
      <c r="L67" s="172">
        <f>IF(ISNUMBER('将来負担比率（分子）の構造'!L$53), IF('将来負担比率（分子）の構造'!L$53 &lt; 0, 0, '将来負担比率（分子）の構造'!L$53), NA())</f>
        <v>11261</v>
      </c>
      <c r="M67" s="172" t="e">
        <f>NA()</f>
        <v>#N/A</v>
      </c>
      <c r="N67" s="172" t="e">
        <f>NA()</f>
        <v>#N/A</v>
      </c>
      <c r="O67" s="172">
        <f>IF(ISNUMBER('将来負担比率（分子）の構造'!M$53), IF('将来負担比率（分子）の構造'!M$53 &lt; 0, 0, '将来負担比率（分子）の構造'!M$53), NA())</f>
        <v>11256</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1599</v>
      </c>
      <c r="C72" s="176">
        <f>基金残高に係る経年分析!G55</f>
        <v>1201</v>
      </c>
      <c r="D72" s="176">
        <f>基金残高に係る経年分析!H55</f>
        <v>1505</v>
      </c>
    </row>
    <row r="73" spans="1:16" x14ac:dyDescent="0.15">
      <c r="A73" s="175" t="s">
        <v>80</v>
      </c>
      <c r="B73" s="176">
        <f>基金残高に係る経年分析!F56</f>
        <v>561</v>
      </c>
      <c r="C73" s="176">
        <f>基金残高に係る経年分析!G56</f>
        <v>572</v>
      </c>
      <c r="D73" s="176">
        <f>基金残高に係る経年分析!H56</f>
        <v>717</v>
      </c>
    </row>
    <row r="74" spans="1:16" x14ac:dyDescent="0.15">
      <c r="A74" s="175" t="s">
        <v>81</v>
      </c>
      <c r="B74" s="176">
        <f>基金残高に係る経年分析!F57</f>
        <v>1533</v>
      </c>
      <c r="C74" s="176">
        <f>基金残高に係る経年分析!G57</f>
        <v>1507</v>
      </c>
      <c r="D74" s="176">
        <f>基金残高に係る経年分析!H57</f>
        <v>1405</v>
      </c>
    </row>
  </sheetData>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L22" sqref="AL22:AO2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227</v>
      </c>
      <c r="C5" s="695"/>
      <c r="D5" s="695"/>
      <c r="E5" s="695"/>
      <c r="F5" s="695"/>
      <c r="G5" s="695"/>
      <c r="H5" s="695"/>
      <c r="I5" s="695"/>
      <c r="J5" s="695"/>
      <c r="K5" s="695"/>
      <c r="L5" s="695"/>
      <c r="M5" s="695"/>
      <c r="N5" s="695"/>
      <c r="O5" s="695"/>
      <c r="P5" s="695"/>
      <c r="Q5" s="696"/>
      <c r="R5" s="681">
        <v>7003802</v>
      </c>
      <c r="S5" s="682"/>
      <c r="T5" s="682"/>
      <c r="U5" s="682"/>
      <c r="V5" s="682"/>
      <c r="W5" s="682"/>
      <c r="X5" s="682"/>
      <c r="Y5" s="725"/>
      <c r="Z5" s="743">
        <v>22.1</v>
      </c>
      <c r="AA5" s="743"/>
      <c r="AB5" s="743"/>
      <c r="AC5" s="743"/>
      <c r="AD5" s="744">
        <v>7003802</v>
      </c>
      <c r="AE5" s="744"/>
      <c r="AF5" s="744"/>
      <c r="AG5" s="744"/>
      <c r="AH5" s="744"/>
      <c r="AI5" s="744"/>
      <c r="AJ5" s="744"/>
      <c r="AK5" s="744"/>
      <c r="AL5" s="726">
        <v>53.9</v>
      </c>
      <c r="AM5" s="699"/>
      <c r="AN5" s="699"/>
      <c r="AO5" s="727"/>
      <c r="AP5" s="694" t="s">
        <v>228</v>
      </c>
      <c r="AQ5" s="695"/>
      <c r="AR5" s="695"/>
      <c r="AS5" s="695"/>
      <c r="AT5" s="695"/>
      <c r="AU5" s="695"/>
      <c r="AV5" s="695"/>
      <c r="AW5" s="695"/>
      <c r="AX5" s="695"/>
      <c r="AY5" s="695"/>
      <c r="AZ5" s="695"/>
      <c r="BA5" s="695"/>
      <c r="BB5" s="695"/>
      <c r="BC5" s="695"/>
      <c r="BD5" s="695"/>
      <c r="BE5" s="695"/>
      <c r="BF5" s="696"/>
      <c r="BG5" s="628">
        <v>6979917</v>
      </c>
      <c r="BH5" s="629"/>
      <c r="BI5" s="629"/>
      <c r="BJ5" s="629"/>
      <c r="BK5" s="629"/>
      <c r="BL5" s="629"/>
      <c r="BM5" s="629"/>
      <c r="BN5" s="630"/>
      <c r="BO5" s="655">
        <v>99.7</v>
      </c>
      <c r="BP5" s="655"/>
      <c r="BQ5" s="655"/>
      <c r="BR5" s="655"/>
      <c r="BS5" s="656" t="s">
        <v>229</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221</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x14ac:dyDescent="0.15">
      <c r="B6" s="625" t="s">
        <v>233</v>
      </c>
      <c r="C6" s="626"/>
      <c r="D6" s="626"/>
      <c r="E6" s="626"/>
      <c r="F6" s="626"/>
      <c r="G6" s="626"/>
      <c r="H6" s="626"/>
      <c r="I6" s="626"/>
      <c r="J6" s="626"/>
      <c r="K6" s="626"/>
      <c r="L6" s="626"/>
      <c r="M6" s="626"/>
      <c r="N6" s="626"/>
      <c r="O6" s="626"/>
      <c r="P6" s="626"/>
      <c r="Q6" s="627"/>
      <c r="R6" s="628">
        <v>125556</v>
      </c>
      <c r="S6" s="629"/>
      <c r="T6" s="629"/>
      <c r="U6" s="629"/>
      <c r="V6" s="629"/>
      <c r="W6" s="629"/>
      <c r="X6" s="629"/>
      <c r="Y6" s="630"/>
      <c r="Z6" s="655">
        <v>0.4</v>
      </c>
      <c r="AA6" s="655"/>
      <c r="AB6" s="655"/>
      <c r="AC6" s="655"/>
      <c r="AD6" s="656">
        <v>125556</v>
      </c>
      <c r="AE6" s="656"/>
      <c r="AF6" s="656"/>
      <c r="AG6" s="656"/>
      <c r="AH6" s="656"/>
      <c r="AI6" s="656"/>
      <c r="AJ6" s="656"/>
      <c r="AK6" s="656"/>
      <c r="AL6" s="631">
        <v>1</v>
      </c>
      <c r="AM6" s="632"/>
      <c r="AN6" s="632"/>
      <c r="AO6" s="657"/>
      <c r="AP6" s="625" t="s">
        <v>234</v>
      </c>
      <c r="AQ6" s="626"/>
      <c r="AR6" s="626"/>
      <c r="AS6" s="626"/>
      <c r="AT6" s="626"/>
      <c r="AU6" s="626"/>
      <c r="AV6" s="626"/>
      <c r="AW6" s="626"/>
      <c r="AX6" s="626"/>
      <c r="AY6" s="626"/>
      <c r="AZ6" s="626"/>
      <c r="BA6" s="626"/>
      <c r="BB6" s="626"/>
      <c r="BC6" s="626"/>
      <c r="BD6" s="626"/>
      <c r="BE6" s="626"/>
      <c r="BF6" s="627"/>
      <c r="BG6" s="628">
        <v>6979917</v>
      </c>
      <c r="BH6" s="629"/>
      <c r="BI6" s="629"/>
      <c r="BJ6" s="629"/>
      <c r="BK6" s="629"/>
      <c r="BL6" s="629"/>
      <c r="BM6" s="629"/>
      <c r="BN6" s="630"/>
      <c r="BO6" s="655">
        <v>99.7</v>
      </c>
      <c r="BP6" s="655"/>
      <c r="BQ6" s="655"/>
      <c r="BR6" s="655"/>
      <c r="BS6" s="656" t="s">
        <v>235</v>
      </c>
      <c r="BT6" s="656"/>
      <c r="BU6" s="656"/>
      <c r="BV6" s="656"/>
      <c r="BW6" s="656"/>
      <c r="BX6" s="656"/>
      <c r="BY6" s="656"/>
      <c r="BZ6" s="656"/>
      <c r="CA6" s="656"/>
      <c r="CB6" s="714"/>
      <c r="CD6" s="684" t="s">
        <v>236</v>
      </c>
      <c r="CE6" s="685"/>
      <c r="CF6" s="685"/>
      <c r="CG6" s="685"/>
      <c r="CH6" s="685"/>
      <c r="CI6" s="685"/>
      <c r="CJ6" s="685"/>
      <c r="CK6" s="685"/>
      <c r="CL6" s="685"/>
      <c r="CM6" s="685"/>
      <c r="CN6" s="685"/>
      <c r="CO6" s="685"/>
      <c r="CP6" s="685"/>
      <c r="CQ6" s="686"/>
      <c r="CR6" s="628">
        <v>221083</v>
      </c>
      <c r="CS6" s="629"/>
      <c r="CT6" s="629"/>
      <c r="CU6" s="629"/>
      <c r="CV6" s="629"/>
      <c r="CW6" s="629"/>
      <c r="CX6" s="629"/>
      <c r="CY6" s="630"/>
      <c r="CZ6" s="726">
        <v>0.7</v>
      </c>
      <c r="DA6" s="699"/>
      <c r="DB6" s="699"/>
      <c r="DC6" s="729"/>
      <c r="DD6" s="634" t="s">
        <v>235</v>
      </c>
      <c r="DE6" s="629"/>
      <c r="DF6" s="629"/>
      <c r="DG6" s="629"/>
      <c r="DH6" s="629"/>
      <c r="DI6" s="629"/>
      <c r="DJ6" s="629"/>
      <c r="DK6" s="629"/>
      <c r="DL6" s="629"/>
      <c r="DM6" s="629"/>
      <c r="DN6" s="629"/>
      <c r="DO6" s="629"/>
      <c r="DP6" s="630"/>
      <c r="DQ6" s="634">
        <v>214088</v>
      </c>
      <c r="DR6" s="629"/>
      <c r="DS6" s="629"/>
      <c r="DT6" s="629"/>
      <c r="DU6" s="629"/>
      <c r="DV6" s="629"/>
      <c r="DW6" s="629"/>
      <c r="DX6" s="629"/>
      <c r="DY6" s="629"/>
      <c r="DZ6" s="629"/>
      <c r="EA6" s="629"/>
      <c r="EB6" s="629"/>
      <c r="EC6" s="669"/>
    </row>
    <row r="7" spans="2:143" ht="11.25" customHeight="1" x14ac:dyDescent="0.15">
      <c r="B7" s="625" t="s">
        <v>237</v>
      </c>
      <c r="C7" s="626"/>
      <c r="D7" s="626"/>
      <c r="E7" s="626"/>
      <c r="F7" s="626"/>
      <c r="G7" s="626"/>
      <c r="H7" s="626"/>
      <c r="I7" s="626"/>
      <c r="J7" s="626"/>
      <c r="K7" s="626"/>
      <c r="L7" s="626"/>
      <c r="M7" s="626"/>
      <c r="N7" s="626"/>
      <c r="O7" s="626"/>
      <c r="P7" s="626"/>
      <c r="Q7" s="627"/>
      <c r="R7" s="628">
        <v>2833</v>
      </c>
      <c r="S7" s="629"/>
      <c r="T7" s="629"/>
      <c r="U7" s="629"/>
      <c r="V7" s="629"/>
      <c r="W7" s="629"/>
      <c r="X7" s="629"/>
      <c r="Y7" s="630"/>
      <c r="Z7" s="655">
        <v>0</v>
      </c>
      <c r="AA7" s="655"/>
      <c r="AB7" s="655"/>
      <c r="AC7" s="655"/>
      <c r="AD7" s="656">
        <v>2833</v>
      </c>
      <c r="AE7" s="656"/>
      <c r="AF7" s="656"/>
      <c r="AG7" s="656"/>
      <c r="AH7" s="656"/>
      <c r="AI7" s="656"/>
      <c r="AJ7" s="656"/>
      <c r="AK7" s="656"/>
      <c r="AL7" s="631">
        <v>0</v>
      </c>
      <c r="AM7" s="632"/>
      <c r="AN7" s="632"/>
      <c r="AO7" s="657"/>
      <c r="AP7" s="625" t="s">
        <v>238</v>
      </c>
      <c r="AQ7" s="626"/>
      <c r="AR7" s="626"/>
      <c r="AS7" s="626"/>
      <c r="AT7" s="626"/>
      <c r="AU7" s="626"/>
      <c r="AV7" s="626"/>
      <c r="AW7" s="626"/>
      <c r="AX7" s="626"/>
      <c r="AY7" s="626"/>
      <c r="AZ7" s="626"/>
      <c r="BA7" s="626"/>
      <c r="BB7" s="626"/>
      <c r="BC7" s="626"/>
      <c r="BD7" s="626"/>
      <c r="BE7" s="626"/>
      <c r="BF7" s="627"/>
      <c r="BG7" s="628">
        <v>3229064</v>
      </c>
      <c r="BH7" s="629"/>
      <c r="BI7" s="629"/>
      <c r="BJ7" s="629"/>
      <c r="BK7" s="629"/>
      <c r="BL7" s="629"/>
      <c r="BM7" s="629"/>
      <c r="BN7" s="630"/>
      <c r="BO7" s="655">
        <v>46.1</v>
      </c>
      <c r="BP7" s="655"/>
      <c r="BQ7" s="655"/>
      <c r="BR7" s="655"/>
      <c r="BS7" s="656" t="s">
        <v>140</v>
      </c>
      <c r="BT7" s="656"/>
      <c r="BU7" s="656"/>
      <c r="BV7" s="656"/>
      <c r="BW7" s="656"/>
      <c r="BX7" s="656"/>
      <c r="BY7" s="656"/>
      <c r="BZ7" s="656"/>
      <c r="CA7" s="656"/>
      <c r="CB7" s="714"/>
      <c r="CD7" s="670" t="s">
        <v>239</v>
      </c>
      <c r="CE7" s="667"/>
      <c r="CF7" s="667"/>
      <c r="CG7" s="667"/>
      <c r="CH7" s="667"/>
      <c r="CI7" s="667"/>
      <c r="CJ7" s="667"/>
      <c r="CK7" s="667"/>
      <c r="CL7" s="667"/>
      <c r="CM7" s="667"/>
      <c r="CN7" s="667"/>
      <c r="CO7" s="667"/>
      <c r="CP7" s="667"/>
      <c r="CQ7" s="668"/>
      <c r="CR7" s="628">
        <v>3363399</v>
      </c>
      <c r="CS7" s="629"/>
      <c r="CT7" s="629"/>
      <c r="CU7" s="629"/>
      <c r="CV7" s="629"/>
      <c r="CW7" s="629"/>
      <c r="CX7" s="629"/>
      <c r="CY7" s="630"/>
      <c r="CZ7" s="655">
        <v>11.3</v>
      </c>
      <c r="DA7" s="655"/>
      <c r="DB7" s="655"/>
      <c r="DC7" s="655"/>
      <c r="DD7" s="634">
        <v>410756</v>
      </c>
      <c r="DE7" s="629"/>
      <c r="DF7" s="629"/>
      <c r="DG7" s="629"/>
      <c r="DH7" s="629"/>
      <c r="DI7" s="629"/>
      <c r="DJ7" s="629"/>
      <c r="DK7" s="629"/>
      <c r="DL7" s="629"/>
      <c r="DM7" s="629"/>
      <c r="DN7" s="629"/>
      <c r="DO7" s="629"/>
      <c r="DP7" s="630"/>
      <c r="DQ7" s="634">
        <v>2296911</v>
      </c>
      <c r="DR7" s="629"/>
      <c r="DS7" s="629"/>
      <c r="DT7" s="629"/>
      <c r="DU7" s="629"/>
      <c r="DV7" s="629"/>
      <c r="DW7" s="629"/>
      <c r="DX7" s="629"/>
      <c r="DY7" s="629"/>
      <c r="DZ7" s="629"/>
      <c r="EA7" s="629"/>
      <c r="EB7" s="629"/>
      <c r="EC7" s="669"/>
    </row>
    <row r="8" spans="2:143" ht="11.25" customHeight="1" x14ac:dyDescent="0.15">
      <c r="B8" s="625" t="s">
        <v>240</v>
      </c>
      <c r="C8" s="626"/>
      <c r="D8" s="626"/>
      <c r="E8" s="626"/>
      <c r="F8" s="626"/>
      <c r="G8" s="626"/>
      <c r="H8" s="626"/>
      <c r="I8" s="626"/>
      <c r="J8" s="626"/>
      <c r="K8" s="626"/>
      <c r="L8" s="626"/>
      <c r="M8" s="626"/>
      <c r="N8" s="626"/>
      <c r="O8" s="626"/>
      <c r="P8" s="626"/>
      <c r="Q8" s="627"/>
      <c r="R8" s="628">
        <v>16668</v>
      </c>
      <c r="S8" s="629"/>
      <c r="T8" s="629"/>
      <c r="U8" s="629"/>
      <c r="V8" s="629"/>
      <c r="W8" s="629"/>
      <c r="X8" s="629"/>
      <c r="Y8" s="630"/>
      <c r="Z8" s="655">
        <v>0.1</v>
      </c>
      <c r="AA8" s="655"/>
      <c r="AB8" s="655"/>
      <c r="AC8" s="655"/>
      <c r="AD8" s="656">
        <v>16668</v>
      </c>
      <c r="AE8" s="656"/>
      <c r="AF8" s="656"/>
      <c r="AG8" s="656"/>
      <c r="AH8" s="656"/>
      <c r="AI8" s="656"/>
      <c r="AJ8" s="656"/>
      <c r="AK8" s="656"/>
      <c r="AL8" s="631">
        <v>0.1</v>
      </c>
      <c r="AM8" s="632"/>
      <c r="AN8" s="632"/>
      <c r="AO8" s="657"/>
      <c r="AP8" s="625" t="s">
        <v>241</v>
      </c>
      <c r="AQ8" s="626"/>
      <c r="AR8" s="626"/>
      <c r="AS8" s="626"/>
      <c r="AT8" s="626"/>
      <c r="AU8" s="626"/>
      <c r="AV8" s="626"/>
      <c r="AW8" s="626"/>
      <c r="AX8" s="626"/>
      <c r="AY8" s="626"/>
      <c r="AZ8" s="626"/>
      <c r="BA8" s="626"/>
      <c r="BB8" s="626"/>
      <c r="BC8" s="626"/>
      <c r="BD8" s="626"/>
      <c r="BE8" s="626"/>
      <c r="BF8" s="627"/>
      <c r="BG8" s="628">
        <v>92101</v>
      </c>
      <c r="BH8" s="629"/>
      <c r="BI8" s="629"/>
      <c r="BJ8" s="629"/>
      <c r="BK8" s="629"/>
      <c r="BL8" s="629"/>
      <c r="BM8" s="629"/>
      <c r="BN8" s="630"/>
      <c r="BO8" s="655">
        <v>1.3</v>
      </c>
      <c r="BP8" s="655"/>
      <c r="BQ8" s="655"/>
      <c r="BR8" s="655"/>
      <c r="BS8" s="656" t="s">
        <v>235</v>
      </c>
      <c r="BT8" s="656"/>
      <c r="BU8" s="656"/>
      <c r="BV8" s="656"/>
      <c r="BW8" s="656"/>
      <c r="BX8" s="656"/>
      <c r="BY8" s="656"/>
      <c r="BZ8" s="656"/>
      <c r="CA8" s="656"/>
      <c r="CB8" s="714"/>
      <c r="CD8" s="670" t="s">
        <v>242</v>
      </c>
      <c r="CE8" s="667"/>
      <c r="CF8" s="667"/>
      <c r="CG8" s="667"/>
      <c r="CH8" s="667"/>
      <c r="CI8" s="667"/>
      <c r="CJ8" s="667"/>
      <c r="CK8" s="667"/>
      <c r="CL8" s="667"/>
      <c r="CM8" s="667"/>
      <c r="CN8" s="667"/>
      <c r="CO8" s="667"/>
      <c r="CP8" s="667"/>
      <c r="CQ8" s="668"/>
      <c r="CR8" s="628">
        <v>15956226</v>
      </c>
      <c r="CS8" s="629"/>
      <c r="CT8" s="629"/>
      <c r="CU8" s="629"/>
      <c r="CV8" s="629"/>
      <c r="CW8" s="629"/>
      <c r="CX8" s="629"/>
      <c r="CY8" s="630"/>
      <c r="CZ8" s="655">
        <v>53.6</v>
      </c>
      <c r="DA8" s="655"/>
      <c r="DB8" s="655"/>
      <c r="DC8" s="655"/>
      <c r="DD8" s="634">
        <v>306245</v>
      </c>
      <c r="DE8" s="629"/>
      <c r="DF8" s="629"/>
      <c r="DG8" s="629"/>
      <c r="DH8" s="629"/>
      <c r="DI8" s="629"/>
      <c r="DJ8" s="629"/>
      <c r="DK8" s="629"/>
      <c r="DL8" s="629"/>
      <c r="DM8" s="629"/>
      <c r="DN8" s="629"/>
      <c r="DO8" s="629"/>
      <c r="DP8" s="630"/>
      <c r="DQ8" s="634">
        <v>5016687</v>
      </c>
      <c r="DR8" s="629"/>
      <c r="DS8" s="629"/>
      <c r="DT8" s="629"/>
      <c r="DU8" s="629"/>
      <c r="DV8" s="629"/>
      <c r="DW8" s="629"/>
      <c r="DX8" s="629"/>
      <c r="DY8" s="629"/>
      <c r="DZ8" s="629"/>
      <c r="EA8" s="629"/>
      <c r="EB8" s="629"/>
      <c r="EC8" s="669"/>
    </row>
    <row r="9" spans="2:143" ht="11.25" customHeight="1" x14ac:dyDescent="0.15">
      <c r="B9" s="625" t="s">
        <v>243</v>
      </c>
      <c r="C9" s="626"/>
      <c r="D9" s="626"/>
      <c r="E9" s="626"/>
      <c r="F9" s="626"/>
      <c r="G9" s="626"/>
      <c r="H9" s="626"/>
      <c r="I9" s="626"/>
      <c r="J9" s="626"/>
      <c r="K9" s="626"/>
      <c r="L9" s="626"/>
      <c r="M9" s="626"/>
      <c r="N9" s="626"/>
      <c r="O9" s="626"/>
      <c r="P9" s="626"/>
      <c r="Q9" s="627"/>
      <c r="R9" s="628">
        <v>20167</v>
      </c>
      <c r="S9" s="629"/>
      <c r="T9" s="629"/>
      <c r="U9" s="629"/>
      <c r="V9" s="629"/>
      <c r="W9" s="629"/>
      <c r="X9" s="629"/>
      <c r="Y9" s="630"/>
      <c r="Z9" s="655">
        <v>0.1</v>
      </c>
      <c r="AA9" s="655"/>
      <c r="AB9" s="655"/>
      <c r="AC9" s="655"/>
      <c r="AD9" s="656">
        <v>20167</v>
      </c>
      <c r="AE9" s="656"/>
      <c r="AF9" s="656"/>
      <c r="AG9" s="656"/>
      <c r="AH9" s="656"/>
      <c r="AI9" s="656"/>
      <c r="AJ9" s="656"/>
      <c r="AK9" s="656"/>
      <c r="AL9" s="631">
        <v>0.2</v>
      </c>
      <c r="AM9" s="632"/>
      <c r="AN9" s="632"/>
      <c r="AO9" s="657"/>
      <c r="AP9" s="625" t="s">
        <v>244</v>
      </c>
      <c r="AQ9" s="626"/>
      <c r="AR9" s="626"/>
      <c r="AS9" s="626"/>
      <c r="AT9" s="626"/>
      <c r="AU9" s="626"/>
      <c r="AV9" s="626"/>
      <c r="AW9" s="626"/>
      <c r="AX9" s="626"/>
      <c r="AY9" s="626"/>
      <c r="AZ9" s="626"/>
      <c r="BA9" s="626"/>
      <c r="BB9" s="626"/>
      <c r="BC9" s="626"/>
      <c r="BD9" s="626"/>
      <c r="BE9" s="626"/>
      <c r="BF9" s="627"/>
      <c r="BG9" s="628">
        <v>2769521</v>
      </c>
      <c r="BH9" s="629"/>
      <c r="BI9" s="629"/>
      <c r="BJ9" s="629"/>
      <c r="BK9" s="629"/>
      <c r="BL9" s="629"/>
      <c r="BM9" s="629"/>
      <c r="BN9" s="630"/>
      <c r="BO9" s="655">
        <v>39.5</v>
      </c>
      <c r="BP9" s="655"/>
      <c r="BQ9" s="655"/>
      <c r="BR9" s="655"/>
      <c r="BS9" s="656" t="s">
        <v>229</v>
      </c>
      <c r="BT9" s="656"/>
      <c r="BU9" s="656"/>
      <c r="BV9" s="656"/>
      <c r="BW9" s="656"/>
      <c r="BX9" s="656"/>
      <c r="BY9" s="656"/>
      <c r="BZ9" s="656"/>
      <c r="CA9" s="656"/>
      <c r="CB9" s="714"/>
      <c r="CD9" s="670" t="s">
        <v>245</v>
      </c>
      <c r="CE9" s="667"/>
      <c r="CF9" s="667"/>
      <c r="CG9" s="667"/>
      <c r="CH9" s="667"/>
      <c r="CI9" s="667"/>
      <c r="CJ9" s="667"/>
      <c r="CK9" s="667"/>
      <c r="CL9" s="667"/>
      <c r="CM9" s="667"/>
      <c r="CN9" s="667"/>
      <c r="CO9" s="667"/>
      <c r="CP9" s="667"/>
      <c r="CQ9" s="668"/>
      <c r="CR9" s="628">
        <v>1933992</v>
      </c>
      <c r="CS9" s="629"/>
      <c r="CT9" s="629"/>
      <c r="CU9" s="629"/>
      <c r="CV9" s="629"/>
      <c r="CW9" s="629"/>
      <c r="CX9" s="629"/>
      <c r="CY9" s="630"/>
      <c r="CZ9" s="655">
        <v>6.5</v>
      </c>
      <c r="DA9" s="655"/>
      <c r="DB9" s="655"/>
      <c r="DC9" s="655"/>
      <c r="DD9" s="634">
        <v>2414</v>
      </c>
      <c r="DE9" s="629"/>
      <c r="DF9" s="629"/>
      <c r="DG9" s="629"/>
      <c r="DH9" s="629"/>
      <c r="DI9" s="629"/>
      <c r="DJ9" s="629"/>
      <c r="DK9" s="629"/>
      <c r="DL9" s="629"/>
      <c r="DM9" s="629"/>
      <c r="DN9" s="629"/>
      <c r="DO9" s="629"/>
      <c r="DP9" s="630"/>
      <c r="DQ9" s="634">
        <v>987951</v>
      </c>
      <c r="DR9" s="629"/>
      <c r="DS9" s="629"/>
      <c r="DT9" s="629"/>
      <c r="DU9" s="629"/>
      <c r="DV9" s="629"/>
      <c r="DW9" s="629"/>
      <c r="DX9" s="629"/>
      <c r="DY9" s="629"/>
      <c r="DZ9" s="629"/>
      <c r="EA9" s="629"/>
      <c r="EB9" s="629"/>
      <c r="EC9" s="669"/>
    </row>
    <row r="10" spans="2:143" ht="11.25" customHeight="1" x14ac:dyDescent="0.15">
      <c r="B10" s="625" t="s">
        <v>246</v>
      </c>
      <c r="C10" s="626"/>
      <c r="D10" s="626"/>
      <c r="E10" s="626"/>
      <c r="F10" s="626"/>
      <c r="G10" s="626"/>
      <c r="H10" s="626"/>
      <c r="I10" s="626"/>
      <c r="J10" s="626"/>
      <c r="K10" s="626"/>
      <c r="L10" s="626"/>
      <c r="M10" s="626"/>
      <c r="N10" s="626"/>
      <c r="O10" s="626"/>
      <c r="P10" s="626"/>
      <c r="Q10" s="627"/>
      <c r="R10" s="628" t="s">
        <v>235</v>
      </c>
      <c r="S10" s="629"/>
      <c r="T10" s="629"/>
      <c r="U10" s="629"/>
      <c r="V10" s="629"/>
      <c r="W10" s="629"/>
      <c r="X10" s="629"/>
      <c r="Y10" s="630"/>
      <c r="Z10" s="655" t="s">
        <v>235</v>
      </c>
      <c r="AA10" s="655"/>
      <c r="AB10" s="655"/>
      <c r="AC10" s="655"/>
      <c r="AD10" s="656" t="s">
        <v>140</v>
      </c>
      <c r="AE10" s="656"/>
      <c r="AF10" s="656"/>
      <c r="AG10" s="656"/>
      <c r="AH10" s="656"/>
      <c r="AI10" s="656"/>
      <c r="AJ10" s="656"/>
      <c r="AK10" s="656"/>
      <c r="AL10" s="631" t="s">
        <v>235</v>
      </c>
      <c r="AM10" s="632"/>
      <c r="AN10" s="632"/>
      <c r="AO10" s="657"/>
      <c r="AP10" s="625" t="s">
        <v>247</v>
      </c>
      <c r="AQ10" s="626"/>
      <c r="AR10" s="626"/>
      <c r="AS10" s="626"/>
      <c r="AT10" s="626"/>
      <c r="AU10" s="626"/>
      <c r="AV10" s="626"/>
      <c r="AW10" s="626"/>
      <c r="AX10" s="626"/>
      <c r="AY10" s="626"/>
      <c r="AZ10" s="626"/>
      <c r="BA10" s="626"/>
      <c r="BB10" s="626"/>
      <c r="BC10" s="626"/>
      <c r="BD10" s="626"/>
      <c r="BE10" s="626"/>
      <c r="BF10" s="627"/>
      <c r="BG10" s="628">
        <v>177089</v>
      </c>
      <c r="BH10" s="629"/>
      <c r="BI10" s="629"/>
      <c r="BJ10" s="629"/>
      <c r="BK10" s="629"/>
      <c r="BL10" s="629"/>
      <c r="BM10" s="629"/>
      <c r="BN10" s="630"/>
      <c r="BO10" s="655">
        <v>2.5</v>
      </c>
      <c r="BP10" s="655"/>
      <c r="BQ10" s="655"/>
      <c r="BR10" s="655"/>
      <c r="BS10" s="656" t="s">
        <v>235</v>
      </c>
      <c r="BT10" s="656"/>
      <c r="BU10" s="656"/>
      <c r="BV10" s="656"/>
      <c r="BW10" s="656"/>
      <c r="BX10" s="656"/>
      <c r="BY10" s="656"/>
      <c r="BZ10" s="656"/>
      <c r="CA10" s="656"/>
      <c r="CB10" s="714"/>
      <c r="CD10" s="670" t="s">
        <v>248</v>
      </c>
      <c r="CE10" s="667"/>
      <c r="CF10" s="667"/>
      <c r="CG10" s="667"/>
      <c r="CH10" s="667"/>
      <c r="CI10" s="667"/>
      <c r="CJ10" s="667"/>
      <c r="CK10" s="667"/>
      <c r="CL10" s="667"/>
      <c r="CM10" s="667"/>
      <c r="CN10" s="667"/>
      <c r="CO10" s="667"/>
      <c r="CP10" s="667"/>
      <c r="CQ10" s="668"/>
      <c r="CR10" s="628">
        <v>19729</v>
      </c>
      <c r="CS10" s="629"/>
      <c r="CT10" s="629"/>
      <c r="CU10" s="629"/>
      <c r="CV10" s="629"/>
      <c r="CW10" s="629"/>
      <c r="CX10" s="629"/>
      <c r="CY10" s="630"/>
      <c r="CZ10" s="655">
        <v>0.1</v>
      </c>
      <c r="DA10" s="655"/>
      <c r="DB10" s="655"/>
      <c r="DC10" s="655"/>
      <c r="DD10" s="634" t="s">
        <v>140</v>
      </c>
      <c r="DE10" s="629"/>
      <c r="DF10" s="629"/>
      <c r="DG10" s="629"/>
      <c r="DH10" s="629"/>
      <c r="DI10" s="629"/>
      <c r="DJ10" s="629"/>
      <c r="DK10" s="629"/>
      <c r="DL10" s="629"/>
      <c r="DM10" s="629"/>
      <c r="DN10" s="629"/>
      <c r="DO10" s="629"/>
      <c r="DP10" s="630"/>
      <c r="DQ10" s="634">
        <v>7229</v>
      </c>
      <c r="DR10" s="629"/>
      <c r="DS10" s="629"/>
      <c r="DT10" s="629"/>
      <c r="DU10" s="629"/>
      <c r="DV10" s="629"/>
      <c r="DW10" s="629"/>
      <c r="DX10" s="629"/>
      <c r="DY10" s="629"/>
      <c r="DZ10" s="629"/>
      <c r="EA10" s="629"/>
      <c r="EB10" s="629"/>
      <c r="EC10" s="669"/>
    </row>
    <row r="11" spans="2:143" ht="11.25" customHeight="1" x14ac:dyDescent="0.15">
      <c r="B11" s="625" t="s">
        <v>249</v>
      </c>
      <c r="C11" s="626"/>
      <c r="D11" s="626"/>
      <c r="E11" s="626"/>
      <c r="F11" s="626"/>
      <c r="G11" s="626"/>
      <c r="H11" s="626"/>
      <c r="I11" s="626"/>
      <c r="J11" s="626"/>
      <c r="K11" s="626"/>
      <c r="L11" s="626"/>
      <c r="M11" s="626"/>
      <c r="N11" s="626"/>
      <c r="O11" s="626"/>
      <c r="P11" s="626"/>
      <c r="Q11" s="627"/>
      <c r="R11" s="628">
        <v>1354643</v>
      </c>
      <c r="S11" s="629"/>
      <c r="T11" s="629"/>
      <c r="U11" s="629"/>
      <c r="V11" s="629"/>
      <c r="W11" s="629"/>
      <c r="X11" s="629"/>
      <c r="Y11" s="630"/>
      <c r="Z11" s="631">
        <v>4.3</v>
      </c>
      <c r="AA11" s="632"/>
      <c r="AB11" s="632"/>
      <c r="AC11" s="633"/>
      <c r="AD11" s="634">
        <v>1354643</v>
      </c>
      <c r="AE11" s="629"/>
      <c r="AF11" s="629"/>
      <c r="AG11" s="629"/>
      <c r="AH11" s="629"/>
      <c r="AI11" s="629"/>
      <c r="AJ11" s="629"/>
      <c r="AK11" s="630"/>
      <c r="AL11" s="631">
        <v>10.4</v>
      </c>
      <c r="AM11" s="632"/>
      <c r="AN11" s="632"/>
      <c r="AO11" s="657"/>
      <c r="AP11" s="625" t="s">
        <v>250</v>
      </c>
      <c r="AQ11" s="626"/>
      <c r="AR11" s="626"/>
      <c r="AS11" s="626"/>
      <c r="AT11" s="626"/>
      <c r="AU11" s="626"/>
      <c r="AV11" s="626"/>
      <c r="AW11" s="626"/>
      <c r="AX11" s="626"/>
      <c r="AY11" s="626"/>
      <c r="AZ11" s="626"/>
      <c r="BA11" s="626"/>
      <c r="BB11" s="626"/>
      <c r="BC11" s="626"/>
      <c r="BD11" s="626"/>
      <c r="BE11" s="626"/>
      <c r="BF11" s="627"/>
      <c r="BG11" s="628">
        <v>190353</v>
      </c>
      <c r="BH11" s="629"/>
      <c r="BI11" s="629"/>
      <c r="BJ11" s="629"/>
      <c r="BK11" s="629"/>
      <c r="BL11" s="629"/>
      <c r="BM11" s="629"/>
      <c r="BN11" s="630"/>
      <c r="BO11" s="655">
        <v>2.7</v>
      </c>
      <c r="BP11" s="655"/>
      <c r="BQ11" s="655"/>
      <c r="BR11" s="655"/>
      <c r="BS11" s="656" t="s">
        <v>140</v>
      </c>
      <c r="BT11" s="656"/>
      <c r="BU11" s="656"/>
      <c r="BV11" s="656"/>
      <c r="BW11" s="656"/>
      <c r="BX11" s="656"/>
      <c r="BY11" s="656"/>
      <c r="BZ11" s="656"/>
      <c r="CA11" s="656"/>
      <c r="CB11" s="714"/>
      <c r="CD11" s="670" t="s">
        <v>251</v>
      </c>
      <c r="CE11" s="667"/>
      <c r="CF11" s="667"/>
      <c r="CG11" s="667"/>
      <c r="CH11" s="667"/>
      <c r="CI11" s="667"/>
      <c r="CJ11" s="667"/>
      <c r="CK11" s="667"/>
      <c r="CL11" s="667"/>
      <c r="CM11" s="667"/>
      <c r="CN11" s="667"/>
      <c r="CO11" s="667"/>
      <c r="CP11" s="667"/>
      <c r="CQ11" s="668"/>
      <c r="CR11" s="628">
        <v>464494</v>
      </c>
      <c r="CS11" s="629"/>
      <c r="CT11" s="629"/>
      <c r="CU11" s="629"/>
      <c r="CV11" s="629"/>
      <c r="CW11" s="629"/>
      <c r="CX11" s="629"/>
      <c r="CY11" s="630"/>
      <c r="CZ11" s="655">
        <v>1.6</v>
      </c>
      <c r="DA11" s="655"/>
      <c r="DB11" s="655"/>
      <c r="DC11" s="655"/>
      <c r="DD11" s="634">
        <v>305130</v>
      </c>
      <c r="DE11" s="629"/>
      <c r="DF11" s="629"/>
      <c r="DG11" s="629"/>
      <c r="DH11" s="629"/>
      <c r="DI11" s="629"/>
      <c r="DJ11" s="629"/>
      <c r="DK11" s="629"/>
      <c r="DL11" s="629"/>
      <c r="DM11" s="629"/>
      <c r="DN11" s="629"/>
      <c r="DO11" s="629"/>
      <c r="DP11" s="630"/>
      <c r="DQ11" s="634">
        <v>143016</v>
      </c>
      <c r="DR11" s="629"/>
      <c r="DS11" s="629"/>
      <c r="DT11" s="629"/>
      <c r="DU11" s="629"/>
      <c r="DV11" s="629"/>
      <c r="DW11" s="629"/>
      <c r="DX11" s="629"/>
      <c r="DY11" s="629"/>
      <c r="DZ11" s="629"/>
      <c r="EA11" s="629"/>
      <c r="EB11" s="629"/>
      <c r="EC11" s="669"/>
    </row>
    <row r="12" spans="2:143" ht="11.25" customHeight="1" x14ac:dyDescent="0.15">
      <c r="B12" s="625" t="s">
        <v>252</v>
      </c>
      <c r="C12" s="626"/>
      <c r="D12" s="626"/>
      <c r="E12" s="626"/>
      <c r="F12" s="626"/>
      <c r="G12" s="626"/>
      <c r="H12" s="626"/>
      <c r="I12" s="626"/>
      <c r="J12" s="626"/>
      <c r="K12" s="626"/>
      <c r="L12" s="626"/>
      <c r="M12" s="626"/>
      <c r="N12" s="626"/>
      <c r="O12" s="626"/>
      <c r="P12" s="626"/>
      <c r="Q12" s="627"/>
      <c r="R12" s="628" t="s">
        <v>235</v>
      </c>
      <c r="S12" s="629"/>
      <c r="T12" s="629"/>
      <c r="U12" s="629"/>
      <c r="V12" s="629"/>
      <c r="W12" s="629"/>
      <c r="X12" s="629"/>
      <c r="Y12" s="630"/>
      <c r="Z12" s="655" t="s">
        <v>235</v>
      </c>
      <c r="AA12" s="655"/>
      <c r="AB12" s="655"/>
      <c r="AC12" s="655"/>
      <c r="AD12" s="656" t="s">
        <v>235</v>
      </c>
      <c r="AE12" s="656"/>
      <c r="AF12" s="656"/>
      <c r="AG12" s="656"/>
      <c r="AH12" s="656"/>
      <c r="AI12" s="656"/>
      <c r="AJ12" s="656"/>
      <c r="AK12" s="656"/>
      <c r="AL12" s="631" t="s">
        <v>140</v>
      </c>
      <c r="AM12" s="632"/>
      <c r="AN12" s="632"/>
      <c r="AO12" s="657"/>
      <c r="AP12" s="625" t="s">
        <v>253</v>
      </c>
      <c r="AQ12" s="626"/>
      <c r="AR12" s="626"/>
      <c r="AS12" s="626"/>
      <c r="AT12" s="626"/>
      <c r="AU12" s="626"/>
      <c r="AV12" s="626"/>
      <c r="AW12" s="626"/>
      <c r="AX12" s="626"/>
      <c r="AY12" s="626"/>
      <c r="AZ12" s="626"/>
      <c r="BA12" s="626"/>
      <c r="BB12" s="626"/>
      <c r="BC12" s="626"/>
      <c r="BD12" s="626"/>
      <c r="BE12" s="626"/>
      <c r="BF12" s="627"/>
      <c r="BG12" s="628">
        <v>3261221</v>
      </c>
      <c r="BH12" s="629"/>
      <c r="BI12" s="629"/>
      <c r="BJ12" s="629"/>
      <c r="BK12" s="629"/>
      <c r="BL12" s="629"/>
      <c r="BM12" s="629"/>
      <c r="BN12" s="630"/>
      <c r="BO12" s="655">
        <v>46.6</v>
      </c>
      <c r="BP12" s="655"/>
      <c r="BQ12" s="655"/>
      <c r="BR12" s="655"/>
      <c r="BS12" s="656" t="s">
        <v>229</v>
      </c>
      <c r="BT12" s="656"/>
      <c r="BU12" s="656"/>
      <c r="BV12" s="656"/>
      <c r="BW12" s="656"/>
      <c r="BX12" s="656"/>
      <c r="BY12" s="656"/>
      <c r="BZ12" s="656"/>
      <c r="CA12" s="656"/>
      <c r="CB12" s="714"/>
      <c r="CD12" s="670" t="s">
        <v>254</v>
      </c>
      <c r="CE12" s="667"/>
      <c r="CF12" s="667"/>
      <c r="CG12" s="667"/>
      <c r="CH12" s="667"/>
      <c r="CI12" s="667"/>
      <c r="CJ12" s="667"/>
      <c r="CK12" s="667"/>
      <c r="CL12" s="667"/>
      <c r="CM12" s="667"/>
      <c r="CN12" s="667"/>
      <c r="CO12" s="667"/>
      <c r="CP12" s="667"/>
      <c r="CQ12" s="668"/>
      <c r="CR12" s="628">
        <v>126044</v>
      </c>
      <c r="CS12" s="629"/>
      <c r="CT12" s="629"/>
      <c r="CU12" s="629"/>
      <c r="CV12" s="629"/>
      <c r="CW12" s="629"/>
      <c r="CX12" s="629"/>
      <c r="CY12" s="630"/>
      <c r="CZ12" s="655">
        <v>0.4</v>
      </c>
      <c r="DA12" s="655"/>
      <c r="DB12" s="655"/>
      <c r="DC12" s="655"/>
      <c r="DD12" s="634">
        <v>550</v>
      </c>
      <c r="DE12" s="629"/>
      <c r="DF12" s="629"/>
      <c r="DG12" s="629"/>
      <c r="DH12" s="629"/>
      <c r="DI12" s="629"/>
      <c r="DJ12" s="629"/>
      <c r="DK12" s="629"/>
      <c r="DL12" s="629"/>
      <c r="DM12" s="629"/>
      <c r="DN12" s="629"/>
      <c r="DO12" s="629"/>
      <c r="DP12" s="630"/>
      <c r="DQ12" s="634">
        <v>96935</v>
      </c>
      <c r="DR12" s="629"/>
      <c r="DS12" s="629"/>
      <c r="DT12" s="629"/>
      <c r="DU12" s="629"/>
      <c r="DV12" s="629"/>
      <c r="DW12" s="629"/>
      <c r="DX12" s="629"/>
      <c r="DY12" s="629"/>
      <c r="DZ12" s="629"/>
      <c r="EA12" s="629"/>
      <c r="EB12" s="629"/>
      <c r="EC12" s="669"/>
    </row>
    <row r="13" spans="2:143" ht="11.25" customHeight="1" x14ac:dyDescent="0.15">
      <c r="B13" s="625" t="s">
        <v>255</v>
      </c>
      <c r="C13" s="626"/>
      <c r="D13" s="626"/>
      <c r="E13" s="626"/>
      <c r="F13" s="626"/>
      <c r="G13" s="626"/>
      <c r="H13" s="626"/>
      <c r="I13" s="626"/>
      <c r="J13" s="626"/>
      <c r="K13" s="626"/>
      <c r="L13" s="626"/>
      <c r="M13" s="626"/>
      <c r="N13" s="626"/>
      <c r="O13" s="626"/>
      <c r="P13" s="626"/>
      <c r="Q13" s="627"/>
      <c r="R13" s="628" t="s">
        <v>140</v>
      </c>
      <c r="S13" s="629"/>
      <c r="T13" s="629"/>
      <c r="U13" s="629"/>
      <c r="V13" s="629"/>
      <c r="W13" s="629"/>
      <c r="X13" s="629"/>
      <c r="Y13" s="630"/>
      <c r="Z13" s="655" t="s">
        <v>235</v>
      </c>
      <c r="AA13" s="655"/>
      <c r="AB13" s="655"/>
      <c r="AC13" s="655"/>
      <c r="AD13" s="656" t="s">
        <v>140</v>
      </c>
      <c r="AE13" s="656"/>
      <c r="AF13" s="656"/>
      <c r="AG13" s="656"/>
      <c r="AH13" s="656"/>
      <c r="AI13" s="656"/>
      <c r="AJ13" s="656"/>
      <c r="AK13" s="656"/>
      <c r="AL13" s="631" t="s">
        <v>235</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3140414</v>
      </c>
      <c r="BH13" s="629"/>
      <c r="BI13" s="629"/>
      <c r="BJ13" s="629"/>
      <c r="BK13" s="629"/>
      <c r="BL13" s="629"/>
      <c r="BM13" s="629"/>
      <c r="BN13" s="630"/>
      <c r="BO13" s="655">
        <v>44.8</v>
      </c>
      <c r="BP13" s="655"/>
      <c r="BQ13" s="655"/>
      <c r="BR13" s="655"/>
      <c r="BS13" s="656" t="s">
        <v>140</v>
      </c>
      <c r="BT13" s="656"/>
      <c r="BU13" s="656"/>
      <c r="BV13" s="656"/>
      <c r="BW13" s="656"/>
      <c r="BX13" s="656"/>
      <c r="BY13" s="656"/>
      <c r="BZ13" s="656"/>
      <c r="CA13" s="656"/>
      <c r="CB13" s="714"/>
      <c r="CD13" s="670" t="s">
        <v>257</v>
      </c>
      <c r="CE13" s="667"/>
      <c r="CF13" s="667"/>
      <c r="CG13" s="667"/>
      <c r="CH13" s="667"/>
      <c r="CI13" s="667"/>
      <c r="CJ13" s="667"/>
      <c r="CK13" s="667"/>
      <c r="CL13" s="667"/>
      <c r="CM13" s="667"/>
      <c r="CN13" s="667"/>
      <c r="CO13" s="667"/>
      <c r="CP13" s="667"/>
      <c r="CQ13" s="668"/>
      <c r="CR13" s="628">
        <v>1834197</v>
      </c>
      <c r="CS13" s="629"/>
      <c r="CT13" s="629"/>
      <c r="CU13" s="629"/>
      <c r="CV13" s="629"/>
      <c r="CW13" s="629"/>
      <c r="CX13" s="629"/>
      <c r="CY13" s="630"/>
      <c r="CZ13" s="655">
        <v>6.2</v>
      </c>
      <c r="DA13" s="655"/>
      <c r="DB13" s="655"/>
      <c r="DC13" s="655"/>
      <c r="DD13" s="634">
        <v>960444</v>
      </c>
      <c r="DE13" s="629"/>
      <c r="DF13" s="629"/>
      <c r="DG13" s="629"/>
      <c r="DH13" s="629"/>
      <c r="DI13" s="629"/>
      <c r="DJ13" s="629"/>
      <c r="DK13" s="629"/>
      <c r="DL13" s="629"/>
      <c r="DM13" s="629"/>
      <c r="DN13" s="629"/>
      <c r="DO13" s="629"/>
      <c r="DP13" s="630"/>
      <c r="DQ13" s="634">
        <v>931582</v>
      </c>
      <c r="DR13" s="629"/>
      <c r="DS13" s="629"/>
      <c r="DT13" s="629"/>
      <c r="DU13" s="629"/>
      <c r="DV13" s="629"/>
      <c r="DW13" s="629"/>
      <c r="DX13" s="629"/>
      <c r="DY13" s="629"/>
      <c r="DZ13" s="629"/>
      <c r="EA13" s="629"/>
      <c r="EB13" s="629"/>
      <c r="EC13" s="669"/>
    </row>
    <row r="14" spans="2:143" ht="11.25" customHeight="1" x14ac:dyDescent="0.15">
      <c r="B14" s="625" t="s">
        <v>258</v>
      </c>
      <c r="C14" s="626"/>
      <c r="D14" s="626"/>
      <c r="E14" s="626"/>
      <c r="F14" s="626"/>
      <c r="G14" s="626"/>
      <c r="H14" s="626"/>
      <c r="I14" s="626"/>
      <c r="J14" s="626"/>
      <c r="K14" s="626"/>
      <c r="L14" s="626"/>
      <c r="M14" s="626"/>
      <c r="N14" s="626"/>
      <c r="O14" s="626"/>
      <c r="P14" s="626"/>
      <c r="Q14" s="627"/>
      <c r="R14" s="628" t="s">
        <v>235</v>
      </c>
      <c r="S14" s="629"/>
      <c r="T14" s="629"/>
      <c r="U14" s="629"/>
      <c r="V14" s="629"/>
      <c r="W14" s="629"/>
      <c r="X14" s="629"/>
      <c r="Y14" s="630"/>
      <c r="Z14" s="655" t="s">
        <v>235</v>
      </c>
      <c r="AA14" s="655"/>
      <c r="AB14" s="655"/>
      <c r="AC14" s="655"/>
      <c r="AD14" s="656" t="s">
        <v>235</v>
      </c>
      <c r="AE14" s="656"/>
      <c r="AF14" s="656"/>
      <c r="AG14" s="656"/>
      <c r="AH14" s="656"/>
      <c r="AI14" s="656"/>
      <c r="AJ14" s="656"/>
      <c r="AK14" s="656"/>
      <c r="AL14" s="631" t="s">
        <v>235</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253044</v>
      </c>
      <c r="BH14" s="629"/>
      <c r="BI14" s="629"/>
      <c r="BJ14" s="629"/>
      <c r="BK14" s="629"/>
      <c r="BL14" s="629"/>
      <c r="BM14" s="629"/>
      <c r="BN14" s="630"/>
      <c r="BO14" s="655">
        <v>3.6</v>
      </c>
      <c r="BP14" s="655"/>
      <c r="BQ14" s="655"/>
      <c r="BR14" s="655"/>
      <c r="BS14" s="656" t="s">
        <v>235</v>
      </c>
      <c r="BT14" s="656"/>
      <c r="BU14" s="656"/>
      <c r="BV14" s="656"/>
      <c r="BW14" s="656"/>
      <c r="BX14" s="656"/>
      <c r="BY14" s="656"/>
      <c r="BZ14" s="656"/>
      <c r="CA14" s="656"/>
      <c r="CB14" s="714"/>
      <c r="CD14" s="670" t="s">
        <v>260</v>
      </c>
      <c r="CE14" s="667"/>
      <c r="CF14" s="667"/>
      <c r="CG14" s="667"/>
      <c r="CH14" s="667"/>
      <c r="CI14" s="667"/>
      <c r="CJ14" s="667"/>
      <c r="CK14" s="667"/>
      <c r="CL14" s="667"/>
      <c r="CM14" s="667"/>
      <c r="CN14" s="667"/>
      <c r="CO14" s="667"/>
      <c r="CP14" s="667"/>
      <c r="CQ14" s="668"/>
      <c r="CR14" s="628">
        <v>511141</v>
      </c>
      <c r="CS14" s="629"/>
      <c r="CT14" s="629"/>
      <c r="CU14" s="629"/>
      <c r="CV14" s="629"/>
      <c r="CW14" s="629"/>
      <c r="CX14" s="629"/>
      <c r="CY14" s="630"/>
      <c r="CZ14" s="655">
        <v>1.7</v>
      </c>
      <c r="DA14" s="655"/>
      <c r="DB14" s="655"/>
      <c r="DC14" s="655"/>
      <c r="DD14" s="634">
        <v>2421</v>
      </c>
      <c r="DE14" s="629"/>
      <c r="DF14" s="629"/>
      <c r="DG14" s="629"/>
      <c r="DH14" s="629"/>
      <c r="DI14" s="629"/>
      <c r="DJ14" s="629"/>
      <c r="DK14" s="629"/>
      <c r="DL14" s="629"/>
      <c r="DM14" s="629"/>
      <c r="DN14" s="629"/>
      <c r="DO14" s="629"/>
      <c r="DP14" s="630"/>
      <c r="DQ14" s="634">
        <v>509546</v>
      </c>
      <c r="DR14" s="629"/>
      <c r="DS14" s="629"/>
      <c r="DT14" s="629"/>
      <c r="DU14" s="629"/>
      <c r="DV14" s="629"/>
      <c r="DW14" s="629"/>
      <c r="DX14" s="629"/>
      <c r="DY14" s="629"/>
      <c r="DZ14" s="629"/>
      <c r="EA14" s="629"/>
      <c r="EB14" s="629"/>
      <c r="EC14" s="669"/>
    </row>
    <row r="15" spans="2:143" ht="11.25" customHeight="1" x14ac:dyDescent="0.15">
      <c r="B15" s="625" t="s">
        <v>261</v>
      </c>
      <c r="C15" s="626"/>
      <c r="D15" s="626"/>
      <c r="E15" s="626"/>
      <c r="F15" s="626"/>
      <c r="G15" s="626"/>
      <c r="H15" s="626"/>
      <c r="I15" s="626"/>
      <c r="J15" s="626"/>
      <c r="K15" s="626"/>
      <c r="L15" s="626"/>
      <c r="M15" s="626"/>
      <c r="N15" s="626"/>
      <c r="O15" s="626"/>
      <c r="P15" s="626"/>
      <c r="Q15" s="627"/>
      <c r="R15" s="628" t="s">
        <v>235</v>
      </c>
      <c r="S15" s="629"/>
      <c r="T15" s="629"/>
      <c r="U15" s="629"/>
      <c r="V15" s="629"/>
      <c r="W15" s="629"/>
      <c r="X15" s="629"/>
      <c r="Y15" s="630"/>
      <c r="Z15" s="655" t="s">
        <v>229</v>
      </c>
      <c r="AA15" s="655"/>
      <c r="AB15" s="655"/>
      <c r="AC15" s="655"/>
      <c r="AD15" s="656" t="s">
        <v>235</v>
      </c>
      <c r="AE15" s="656"/>
      <c r="AF15" s="656"/>
      <c r="AG15" s="656"/>
      <c r="AH15" s="656"/>
      <c r="AI15" s="656"/>
      <c r="AJ15" s="656"/>
      <c r="AK15" s="656"/>
      <c r="AL15" s="631" t="s">
        <v>229</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236588</v>
      </c>
      <c r="BH15" s="629"/>
      <c r="BI15" s="629"/>
      <c r="BJ15" s="629"/>
      <c r="BK15" s="629"/>
      <c r="BL15" s="629"/>
      <c r="BM15" s="629"/>
      <c r="BN15" s="630"/>
      <c r="BO15" s="655">
        <v>3.4</v>
      </c>
      <c r="BP15" s="655"/>
      <c r="BQ15" s="655"/>
      <c r="BR15" s="655"/>
      <c r="BS15" s="656" t="s">
        <v>235</v>
      </c>
      <c r="BT15" s="656"/>
      <c r="BU15" s="656"/>
      <c r="BV15" s="656"/>
      <c r="BW15" s="656"/>
      <c r="BX15" s="656"/>
      <c r="BY15" s="656"/>
      <c r="BZ15" s="656"/>
      <c r="CA15" s="656"/>
      <c r="CB15" s="714"/>
      <c r="CD15" s="670" t="s">
        <v>263</v>
      </c>
      <c r="CE15" s="667"/>
      <c r="CF15" s="667"/>
      <c r="CG15" s="667"/>
      <c r="CH15" s="667"/>
      <c r="CI15" s="667"/>
      <c r="CJ15" s="667"/>
      <c r="CK15" s="667"/>
      <c r="CL15" s="667"/>
      <c r="CM15" s="667"/>
      <c r="CN15" s="667"/>
      <c r="CO15" s="667"/>
      <c r="CP15" s="667"/>
      <c r="CQ15" s="668"/>
      <c r="CR15" s="628">
        <v>3205816</v>
      </c>
      <c r="CS15" s="629"/>
      <c r="CT15" s="629"/>
      <c r="CU15" s="629"/>
      <c r="CV15" s="629"/>
      <c r="CW15" s="629"/>
      <c r="CX15" s="629"/>
      <c r="CY15" s="630"/>
      <c r="CZ15" s="655">
        <v>10.8</v>
      </c>
      <c r="DA15" s="655"/>
      <c r="DB15" s="655"/>
      <c r="DC15" s="655"/>
      <c r="DD15" s="634">
        <v>813665</v>
      </c>
      <c r="DE15" s="629"/>
      <c r="DF15" s="629"/>
      <c r="DG15" s="629"/>
      <c r="DH15" s="629"/>
      <c r="DI15" s="629"/>
      <c r="DJ15" s="629"/>
      <c r="DK15" s="629"/>
      <c r="DL15" s="629"/>
      <c r="DM15" s="629"/>
      <c r="DN15" s="629"/>
      <c r="DO15" s="629"/>
      <c r="DP15" s="630"/>
      <c r="DQ15" s="634">
        <v>1808718</v>
      </c>
      <c r="DR15" s="629"/>
      <c r="DS15" s="629"/>
      <c r="DT15" s="629"/>
      <c r="DU15" s="629"/>
      <c r="DV15" s="629"/>
      <c r="DW15" s="629"/>
      <c r="DX15" s="629"/>
      <c r="DY15" s="629"/>
      <c r="DZ15" s="629"/>
      <c r="EA15" s="629"/>
      <c r="EB15" s="629"/>
      <c r="EC15" s="669"/>
    </row>
    <row r="16" spans="2:143" ht="11.25" customHeight="1" x14ac:dyDescent="0.15">
      <c r="B16" s="625" t="s">
        <v>264</v>
      </c>
      <c r="C16" s="626"/>
      <c r="D16" s="626"/>
      <c r="E16" s="626"/>
      <c r="F16" s="626"/>
      <c r="G16" s="626"/>
      <c r="H16" s="626"/>
      <c r="I16" s="626"/>
      <c r="J16" s="626"/>
      <c r="K16" s="626"/>
      <c r="L16" s="626"/>
      <c r="M16" s="626"/>
      <c r="N16" s="626"/>
      <c r="O16" s="626"/>
      <c r="P16" s="626"/>
      <c r="Q16" s="627"/>
      <c r="R16" s="628">
        <v>6852</v>
      </c>
      <c r="S16" s="629"/>
      <c r="T16" s="629"/>
      <c r="U16" s="629"/>
      <c r="V16" s="629"/>
      <c r="W16" s="629"/>
      <c r="X16" s="629"/>
      <c r="Y16" s="630"/>
      <c r="Z16" s="655">
        <v>0</v>
      </c>
      <c r="AA16" s="655"/>
      <c r="AB16" s="655"/>
      <c r="AC16" s="655"/>
      <c r="AD16" s="656">
        <v>6852</v>
      </c>
      <c r="AE16" s="656"/>
      <c r="AF16" s="656"/>
      <c r="AG16" s="656"/>
      <c r="AH16" s="656"/>
      <c r="AI16" s="656"/>
      <c r="AJ16" s="656"/>
      <c r="AK16" s="656"/>
      <c r="AL16" s="631">
        <v>0.1</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t="s">
        <v>140</v>
      </c>
      <c r="BH16" s="629"/>
      <c r="BI16" s="629"/>
      <c r="BJ16" s="629"/>
      <c r="BK16" s="629"/>
      <c r="BL16" s="629"/>
      <c r="BM16" s="629"/>
      <c r="BN16" s="630"/>
      <c r="BO16" s="655" t="s">
        <v>235</v>
      </c>
      <c r="BP16" s="655"/>
      <c r="BQ16" s="655"/>
      <c r="BR16" s="655"/>
      <c r="BS16" s="656" t="s">
        <v>229</v>
      </c>
      <c r="BT16" s="656"/>
      <c r="BU16" s="656"/>
      <c r="BV16" s="656"/>
      <c r="BW16" s="656"/>
      <c r="BX16" s="656"/>
      <c r="BY16" s="656"/>
      <c r="BZ16" s="656"/>
      <c r="CA16" s="656"/>
      <c r="CB16" s="714"/>
      <c r="CD16" s="670" t="s">
        <v>266</v>
      </c>
      <c r="CE16" s="667"/>
      <c r="CF16" s="667"/>
      <c r="CG16" s="667"/>
      <c r="CH16" s="667"/>
      <c r="CI16" s="667"/>
      <c r="CJ16" s="667"/>
      <c r="CK16" s="667"/>
      <c r="CL16" s="667"/>
      <c r="CM16" s="667"/>
      <c r="CN16" s="667"/>
      <c r="CO16" s="667"/>
      <c r="CP16" s="667"/>
      <c r="CQ16" s="668"/>
      <c r="CR16" s="628">
        <v>12089</v>
      </c>
      <c r="CS16" s="629"/>
      <c r="CT16" s="629"/>
      <c r="CU16" s="629"/>
      <c r="CV16" s="629"/>
      <c r="CW16" s="629"/>
      <c r="CX16" s="629"/>
      <c r="CY16" s="630"/>
      <c r="CZ16" s="655">
        <v>0</v>
      </c>
      <c r="DA16" s="655"/>
      <c r="DB16" s="655"/>
      <c r="DC16" s="655"/>
      <c r="DD16" s="634" t="s">
        <v>229</v>
      </c>
      <c r="DE16" s="629"/>
      <c r="DF16" s="629"/>
      <c r="DG16" s="629"/>
      <c r="DH16" s="629"/>
      <c r="DI16" s="629"/>
      <c r="DJ16" s="629"/>
      <c r="DK16" s="629"/>
      <c r="DL16" s="629"/>
      <c r="DM16" s="629"/>
      <c r="DN16" s="629"/>
      <c r="DO16" s="629"/>
      <c r="DP16" s="630"/>
      <c r="DQ16" s="634">
        <v>10189</v>
      </c>
      <c r="DR16" s="629"/>
      <c r="DS16" s="629"/>
      <c r="DT16" s="629"/>
      <c r="DU16" s="629"/>
      <c r="DV16" s="629"/>
      <c r="DW16" s="629"/>
      <c r="DX16" s="629"/>
      <c r="DY16" s="629"/>
      <c r="DZ16" s="629"/>
      <c r="EA16" s="629"/>
      <c r="EB16" s="629"/>
      <c r="EC16" s="669"/>
    </row>
    <row r="17" spans="2:133" ht="11.25" customHeight="1" x14ac:dyDescent="0.15">
      <c r="B17" s="625" t="s">
        <v>267</v>
      </c>
      <c r="C17" s="626"/>
      <c r="D17" s="626"/>
      <c r="E17" s="626"/>
      <c r="F17" s="626"/>
      <c r="G17" s="626"/>
      <c r="H17" s="626"/>
      <c r="I17" s="626"/>
      <c r="J17" s="626"/>
      <c r="K17" s="626"/>
      <c r="L17" s="626"/>
      <c r="M17" s="626"/>
      <c r="N17" s="626"/>
      <c r="O17" s="626"/>
      <c r="P17" s="626"/>
      <c r="Q17" s="627"/>
      <c r="R17" s="628">
        <v>78722</v>
      </c>
      <c r="S17" s="629"/>
      <c r="T17" s="629"/>
      <c r="U17" s="629"/>
      <c r="V17" s="629"/>
      <c r="W17" s="629"/>
      <c r="X17" s="629"/>
      <c r="Y17" s="630"/>
      <c r="Z17" s="655">
        <v>0.2</v>
      </c>
      <c r="AA17" s="655"/>
      <c r="AB17" s="655"/>
      <c r="AC17" s="655"/>
      <c r="AD17" s="656">
        <v>78722</v>
      </c>
      <c r="AE17" s="656"/>
      <c r="AF17" s="656"/>
      <c r="AG17" s="656"/>
      <c r="AH17" s="656"/>
      <c r="AI17" s="656"/>
      <c r="AJ17" s="656"/>
      <c r="AK17" s="656"/>
      <c r="AL17" s="631">
        <v>0.6</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235</v>
      </c>
      <c r="BH17" s="629"/>
      <c r="BI17" s="629"/>
      <c r="BJ17" s="629"/>
      <c r="BK17" s="629"/>
      <c r="BL17" s="629"/>
      <c r="BM17" s="629"/>
      <c r="BN17" s="630"/>
      <c r="BO17" s="655" t="s">
        <v>140</v>
      </c>
      <c r="BP17" s="655"/>
      <c r="BQ17" s="655"/>
      <c r="BR17" s="655"/>
      <c r="BS17" s="656" t="s">
        <v>229</v>
      </c>
      <c r="BT17" s="656"/>
      <c r="BU17" s="656"/>
      <c r="BV17" s="656"/>
      <c r="BW17" s="656"/>
      <c r="BX17" s="656"/>
      <c r="BY17" s="656"/>
      <c r="BZ17" s="656"/>
      <c r="CA17" s="656"/>
      <c r="CB17" s="714"/>
      <c r="CD17" s="670" t="s">
        <v>269</v>
      </c>
      <c r="CE17" s="667"/>
      <c r="CF17" s="667"/>
      <c r="CG17" s="667"/>
      <c r="CH17" s="667"/>
      <c r="CI17" s="667"/>
      <c r="CJ17" s="667"/>
      <c r="CK17" s="667"/>
      <c r="CL17" s="667"/>
      <c r="CM17" s="667"/>
      <c r="CN17" s="667"/>
      <c r="CO17" s="667"/>
      <c r="CP17" s="667"/>
      <c r="CQ17" s="668"/>
      <c r="CR17" s="628">
        <v>2135218</v>
      </c>
      <c r="CS17" s="629"/>
      <c r="CT17" s="629"/>
      <c r="CU17" s="629"/>
      <c r="CV17" s="629"/>
      <c r="CW17" s="629"/>
      <c r="CX17" s="629"/>
      <c r="CY17" s="630"/>
      <c r="CZ17" s="655">
        <v>7.2</v>
      </c>
      <c r="DA17" s="655"/>
      <c r="DB17" s="655"/>
      <c r="DC17" s="655"/>
      <c r="DD17" s="634" t="s">
        <v>140</v>
      </c>
      <c r="DE17" s="629"/>
      <c r="DF17" s="629"/>
      <c r="DG17" s="629"/>
      <c r="DH17" s="629"/>
      <c r="DI17" s="629"/>
      <c r="DJ17" s="629"/>
      <c r="DK17" s="629"/>
      <c r="DL17" s="629"/>
      <c r="DM17" s="629"/>
      <c r="DN17" s="629"/>
      <c r="DO17" s="629"/>
      <c r="DP17" s="630"/>
      <c r="DQ17" s="634">
        <v>1962469</v>
      </c>
      <c r="DR17" s="629"/>
      <c r="DS17" s="629"/>
      <c r="DT17" s="629"/>
      <c r="DU17" s="629"/>
      <c r="DV17" s="629"/>
      <c r="DW17" s="629"/>
      <c r="DX17" s="629"/>
      <c r="DY17" s="629"/>
      <c r="DZ17" s="629"/>
      <c r="EA17" s="629"/>
      <c r="EB17" s="629"/>
      <c r="EC17" s="669"/>
    </row>
    <row r="18" spans="2:133" ht="11.25" customHeight="1" x14ac:dyDescent="0.15">
      <c r="B18" s="625" t="s">
        <v>270</v>
      </c>
      <c r="C18" s="626"/>
      <c r="D18" s="626"/>
      <c r="E18" s="626"/>
      <c r="F18" s="626"/>
      <c r="G18" s="626"/>
      <c r="H18" s="626"/>
      <c r="I18" s="626"/>
      <c r="J18" s="626"/>
      <c r="K18" s="626"/>
      <c r="L18" s="626"/>
      <c r="M18" s="626"/>
      <c r="N18" s="626"/>
      <c r="O18" s="626"/>
      <c r="P18" s="626"/>
      <c r="Q18" s="627"/>
      <c r="R18" s="628">
        <v>148058</v>
      </c>
      <c r="S18" s="629"/>
      <c r="T18" s="629"/>
      <c r="U18" s="629"/>
      <c r="V18" s="629"/>
      <c r="W18" s="629"/>
      <c r="X18" s="629"/>
      <c r="Y18" s="630"/>
      <c r="Z18" s="655">
        <v>0.5</v>
      </c>
      <c r="AA18" s="655"/>
      <c r="AB18" s="655"/>
      <c r="AC18" s="655"/>
      <c r="AD18" s="656">
        <v>148058</v>
      </c>
      <c r="AE18" s="656"/>
      <c r="AF18" s="656"/>
      <c r="AG18" s="656"/>
      <c r="AH18" s="656"/>
      <c r="AI18" s="656"/>
      <c r="AJ18" s="656"/>
      <c r="AK18" s="656"/>
      <c r="AL18" s="631">
        <v>1.1000000238418579</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229</v>
      </c>
      <c r="BH18" s="629"/>
      <c r="BI18" s="629"/>
      <c r="BJ18" s="629"/>
      <c r="BK18" s="629"/>
      <c r="BL18" s="629"/>
      <c r="BM18" s="629"/>
      <c r="BN18" s="630"/>
      <c r="BO18" s="655" t="s">
        <v>235</v>
      </c>
      <c r="BP18" s="655"/>
      <c r="BQ18" s="655"/>
      <c r="BR18" s="655"/>
      <c r="BS18" s="656" t="s">
        <v>229</v>
      </c>
      <c r="BT18" s="656"/>
      <c r="BU18" s="656"/>
      <c r="BV18" s="656"/>
      <c r="BW18" s="656"/>
      <c r="BX18" s="656"/>
      <c r="BY18" s="656"/>
      <c r="BZ18" s="656"/>
      <c r="CA18" s="656"/>
      <c r="CB18" s="714"/>
      <c r="CD18" s="670" t="s">
        <v>272</v>
      </c>
      <c r="CE18" s="667"/>
      <c r="CF18" s="667"/>
      <c r="CG18" s="667"/>
      <c r="CH18" s="667"/>
      <c r="CI18" s="667"/>
      <c r="CJ18" s="667"/>
      <c r="CK18" s="667"/>
      <c r="CL18" s="667"/>
      <c r="CM18" s="667"/>
      <c r="CN18" s="667"/>
      <c r="CO18" s="667"/>
      <c r="CP18" s="667"/>
      <c r="CQ18" s="668"/>
      <c r="CR18" s="628" t="s">
        <v>235</v>
      </c>
      <c r="CS18" s="629"/>
      <c r="CT18" s="629"/>
      <c r="CU18" s="629"/>
      <c r="CV18" s="629"/>
      <c r="CW18" s="629"/>
      <c r="CX18" s="629"/>
      <c r="CY18" s="630"/>
      <c r="CZ18" s="655" t="s">
        <v>235</v>
      </c>
      <c r="DA18" s="655"/>
      <c r="DB18" s="655"/>
      <c r="DC18" s="655"/>
      <c r="DD18" s="634" t="s">
        <v>229</v>
      </c>
      <c r="DE18" s="629"/>
      <c r="DF18" s="629"/>
      <c r="DG18" s="629"/>
      <c r="DH18" s="629"/>
      <c r="DI18" s="629"/>
      <c r="DJ18" s="629"/>
      <c r="DK18" s="629"/>
      <c r="DL18" s="629"/>
      <c r="DM18" s="629"/>
      <c r="DN18" s="629"/>
      <c r="DO18" s="629"/>
      <c r="DP18" s="630"/>
      <c r="DQ18" s="634" t="s">
        <v>235</v>
      </c>
      <c r="DR18" s="629"/>
      <c r="DS18" s="629"/>
      <c r="DT18" s="629"/>
      <c r="DU18" s="629"/>
      <c r="DV18" s="629"/>
      <c r="DW18" s="629"/>
      <c r="DX18" s="629"/>
      <c r="DY18" s="629"/>
      <c r="DZ18" s="629"/>
      <c r="EA18" s="629"/>
      <c r="EB18" s="629"/>
      <c r="EC18" s="669"/>
    </row>
    <row r="19" spans="2:133" ht="11.25" customHeight="1" x14ac:dyDescent="0.15">
      <c r="B19" s="625" t="s">
        <v>273</v>
      </c>
      <c r="C19" s="626"/>
      <c r="D19" s="626"/>
      <c r="E19" s="626"/>
      <c r="F19" s="626"/>
      <c r="G19" s="626"/>
      <c r="H19" s="626"/>
      <c r="I19" s="626"/>
      <c r="J19" s="626"/>
      <c r="K19" s="626"/>
      <c r="L19" s="626"/>
      <c r="M19" s="626"/>
      <c r="N19" s="626"/>
      <c r="O19" s="626"/>
      <c r="P19" s="626"/>
      <c r="Q19" s="627"/>
      <c r="R19" s="628">
        <v>47152</v>
      </c>
      <c r="S19" s="629"/>
      <c r="T19" s="629"/>
      <c r="U19" s="629"/>
      <c r="V19" s="629"/>
      <c r="W19" s="629"/>
      <c r="X19" s="629"/>
      <c r="Y19" s="630"/>
      <c r="Z19" s="655">
        <v>0.1</v>
      </c>
      <c r="AA19" s="655"/>
      <c r="AB19" s="655"/>
      <c r="AC19" s="655"/>
      <c r="AD19" s="656">
        <v>47152</v>
      </c>
      <c r="AE19" s="656"/>
      <c r="AF19" s="656"/>
      <c r="AG19" s="656"/>
      <c r="AH19" s="656"/>
      <c r="AI19" s="656"/>
      <c r="AJ19" s="656"/>
      <c r="AK19" s="656"/>
      <c r="AL19" s="631">
        <v>0.4</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v>23885</v>
      </c>
      <c r="BH19" s="629"/>
      <c r="BI19" s="629"/>
      <c r="BJ19" s="629"/>
      <c r="BK19" s="629"/>
      <c r="BL19" s="629"/>
      <c r="BM19" s="629"/>
      <c r="BN19" s="630"/>
      <c r="BO19" s="655">
        <v>0.3</v>
      </c>
      <c r="BP19" s="655"/>
      <c r="BQ19" s="655"/>
      <c r="BR19" s="655"/>
      <c r="BS19" s="656" t="s">
        <v>235</v>
      </c>
      <c r="BT19" s="656"/>
      <c r="BU19" s="656"/>
      <c r="BV19" s="656"/>
      <c r="BW19" s="656"/>
      <c r="BX19" s="656"/>
      <c r="BY19" s="656"/>
      <c r="BZ19" s="656"/>
      <c r="CA19" s="656"/>
      <c r="CB19" s="714"/>
      <c r="CD19" s="670" t="s">
        <v>275</v>
      </c>
      <c r="CE19" s="667"/>
      <c r="CF19" s="667"/>
      <c r="CG19" s="667"/>
      <c r="CH19" s="667"/>
      <c r="CI19" s="667"/>
      <c r="CJ19" s="667"/>
      <c r="CK19" s="667"/>
      <c r="CL19" s="667"/>
      <c r="CM19" s="667"/>
      <c r="CN19" s="667"/>
      <c r="CO19" s="667"/>
      <c r="CP19" s="667"/>
      <c r="CQ19" s="668"/>
      <c r="CR19" s="628" t="s">
        <v>235</v>
      </c>
      <c r="CS19" s="629"/>
      <c r="CT19" s="629"/>
      <c r="CU19" s="629"/>
      <c r="CV19" s="629"/>
      <c r="CW19" s="629"/>
      <c r="CX19" s="629"/>
      <c r="CY19" s="630"/>
      <c r="CZ19" s="655" t="s">
        <v>235</v>
      </c>
      <c r="DA19" s="655"/>
      <c r="DB19" s="655"/>
      <c r="DC19" s="655"/>
      <c r="DD19" s="634" t="s">
        <v>235</v>
      </c>
      <c r="DE19" s="629"/>
      <c r="DF19" s="629"/>
      <c r="DG19" s="629"/>
      <c r="DH19" s="629"/>
      <c r="DI19" s="629"/>
      <c r="DJ19" s="629"/>
      <c r="DK19" s="629"/>
      <c r="DL19" s="629"/>
      <c r="DM19" s="629"/>
      <c r="DN19" s="629"/>
      <c r="DO19" s="629"/>
      <c r="DP19" s="630"/>
      <c r="DQ19" s="634" t="s">
        <v>229</v>
      </c>
      <c r="DR19" s="629"/>
      <c r="DS19" s="629"/>
      <c r="DT19" s="629"/>
      <c r="DU19" s="629"/>
      <c r="DV19" s="629"/>
      <c r="DW19" s="629"/>
      <c r="DX19" s="629"/>
      <c r="DY19" s="629"/>
      <c r="DZ19" s="629"/>
      <c r="EA19" s="629"/>
      <c r="EB19" s="629"/>
      <c r="EC19" s="669"/>
    </row>
    <row r="20" spans="2:133" ht="11.25" customHeight="1" x14ac:dyDescent="0.15">
      <c r="B20" s="625" t="s">
        <v>276</v>
      </c>
      <c r="C20" s="626"/>
      <c r="D20" s="626"/>
      <c r="E20" s="626"/>
      <c r="F20" s="626"/>
      <c r="G20" s="626"/>
      <c r="H20" s="626"/>
      <c r="I20" s="626"/>
      <c r="J20" s="626"/>
      <c r="K20" s="626"/>
      <c r="L20" s="626"/>
      <c r="M20" s="626"/>
      <c r="N20" s="626"/>
      <c r="O20" s="626"/>
      <c r="P20" s="626"/>
      <c r="Q20" s="627"/>
      <c r="R20" s="628">
        <v>2340</v>
      </c>
      <c r="S20" s="629"/>
      <c r="T20" s="629"/>
      <c r="U20" s="629"/>
      <c r="V20" s="629"/>
      <c r="W20" s="629"/>
      <c r="X20" s="629"/>
      <c r="Y20" s="630"/>
      <c r="Z20" s="655">
        <v>0</v>
      </c>
      <c r="AA20" s="655"/>
      <c r="AB20" s="655"/>
      <c r="AC20" s="655"/>
      <c r="AD20" s="656">
        <v>2340</v>
      </c>
      <c r="AE20" s="656"/>
      <c r="AF20" s="656"/>
      <c r="AG20" s="656"/>
      <c r="AH20" s="656"/>
      <c r="AI20" s="656"/>
      <c r="AJ20" s="656"/>
      <c r="AK20" s="656"/>
      <c r="AL20" s="631">
        <v>0</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v>23885</v>
      </c>
      <c r="BH20" s="629"/>
      <c r="BI20" s="629"/>
      <c r="BJ20" s="629"/>
      <c r="BK20" s="629"/>
      <c r="BL20" s="629"/>
      <c r="BM20" s="629"/>
      <c r="BN20" s="630"/>
      <c r="BO20" s="655">
        <v>0.3</v>
      </c>
      <c r="BP20" s="655"/>
      <c r="BQ20" s="655"/>
      <c r="BR20" s="655"/>
      <c r="BS20" s="656" t="s">
        <v>229</v>
      </c>
      <c r="BT20" s="656"/>
      <c r="BU20" s="656"/>
      <c r="BV20" s="656"/>
      <c r="BW20" s="656"/>
      <c r="BX20" s="656"/>
      <c r="BY20" s="656"/>
      <c r="BZ20" s="656"/>
      <c r="CA20" s="656"/>
      <c r="CB20" s="714"/>
      <c r="CD20" s="670" t="s">
        <v>278</v>
      </c>
      <c r="CE20" s="667"/>
      <c r="CF20" s="667"/>
      <c r="CG20" s="667"/>
      <c r="CH20" s="667"/>
      <c r="CI20" s="667"/>
      <c r="CJ20" s="667"/>
      <c r="CK20" s="667"/>
      <c r="CL20" s="667"/>
      <c r="CM20" s="667"/>
      <c r="CN20" s="667"/>
      <c r="CO20" s="667"/>
      <c r="CP20" s="667"/>
      <c r="CQ20" s="668"/>
      <c r="CR20" s="628">
        <v>29783428</v>
      </c>
      <c r="CS20" s="629"/>
      <c r="CT20" s="629"/>
      <c r="CU20" s="629"/>
      <c r="CV20" s="629"/>
      <c r="CW20" s="629"/>
      <c r="CX20" s="629"/>
      <c r="CY20" s="630"/>
      <c r="CZ20" s="655">
        <v>100</v>
      </c>
      <c r="DA20" s="655"/>
      <c r="DB20" s="655"/>
      <c r="DC20" s="655"/>
      <c r="DD20" s="634">
        <v>2801625</v>
      </c>
      <c r="DE20" s="629"/>
      <c r="DF20" s="629"/>
      <c r="DG20" s="629"/>
      <c r="DH20" s="629"/>
      <c r="DI20" s="629"/>
      <c r="DJ20" s="629"/>
      <c r="DK20" s="629"/>
      <c r="DL20" s="629"/>
      <c r="DM20" s="629"/>
      <c r="DN20" s="629"/>
      <c r="DO20" s="629"/>
      <c r="DP20" s="630"/>
      <c r="DQ20" s="634">
        <v>13985321</v>
      </c>
      <c r="DR20" s="629"/>
      <c r="DS20" s="629"/>
      <c r="DT20" s="629"/>
      <c r="DU20" s="629"/>
      <c r="DV20" s="629"/>
      <c r="DW20" s="629"/>
      <c r="DX20" s="629"/>
      <c r="DY20" s="629"/>
      <c r="DZ20" s="629"/>
      <c r="EA20" s="629"/>
      <c r="EB20" s="629"/>
      <c r="EC20" s="669"/>
    </row>
    <row r="21" spans="2:133" ht="11.25" customHeight="1" x14ac:dyDescent="0.15">
      <c r="B21" s="625" t="s">
        <v>279</v>
      </c>
      <c r="C21" s="626"/>
      <c r="D21" s="626"/>
      <c r="E21" s="626"/>
      <c r="F21" s="626"/>
      <c r="G21" s="626"/>
      <c r="H21" s="626"/>
      <c r="I21" s="626"/>
      <c r="J21" s="626"/>
      <c r="K21" s="626"/>
      <c r="L21" s="626"/>
      <c r="M21" s="626"/>
      <c r="N21" s="626"/>
      <c r="O21" s="626"/>
      <c r="P21" s="626"/>
      <c r="Q21" s="627"/>
      <c r="R21" s="628">
        <v>2309</v>
      </c>
      <c r="S21" s="629"/>
      <c r="T21" s="629"/>
      <c r="U21" s="629"/>
      <c r="V21" s="629"/>
      <c r="W21" s="629"/>
      <c r="X21" s="629"/>
      <c r="Y21" s="630"/>
      <c r="Z21" s="655">
        <v>0</v>
      </c>
      <c r="AA21" s="655"/>
      <c r="AB21" s="655"/>
      <c r="AC21" s="655"/>
      <c r="AD21" s="656">
        <v>2309</v>
      </c>
      <c r="AE21" s="656"/>
      <c r="AF21" s="656"/>
      <c r="AG21" s="656"/>
      <c r="AH21" s="656"/>
      <c r="AI21" s="656"/>
      <c r="AJ21" s="656"/>
      <c r="AK21" s="656"/>
      <c r="AL21" s="631">
        <v>0</v>
      </c>
      <c r="AM21" s="632"/>
      <c r="AN21" s="632"/>
      <c r="AO21" s="657"/>
      <c r="AP21" s="721" t="s">
        <v>280</v>
      </c>
      <c r="AQ21" s="728"/>
      <c r="AR21" s="728"/>
      <c r="AS21" s="728"/>
      <c r="AT21" s="728"/>
      <c r="AU21" s="728"/>
      <c r="AV21" s="728"/>
      <c r="AW21" s="728"/>
      <c r="AX21" s="728"/>
      <c r="AY21" s="728"/>
      <c r="AZ21" s="728"/>
      <c r="BA21" s="728"/>
      <c r="BB21" s="728"/>
      <c r="BC21" s="728"/>
      <c r="BD21" s="728"/>
      <c r="BE21" s="728"/>
      <c r="BF21" s="723"/>
      <c r="BG21" s="628">
        <v>23885</v>
      </c>
      <c r="BH21" s="629"/>
      <c r="BI21" s="629"/>
      <c r="BJ21" s="629"/>
      <c r="BK21" s="629"/>
      <c r="BL21" s="629"/>
      <c r="BM21" s="629"/>
      <c r="BN21" s="630"/>
      <c r="BO21" s="655">
        <v>0.3</v>
      </c>
      <c r="BP21" s="655"/>
      <c r="BQ21" s="655"/>
      <c r="BR21" s="655"/>
      <c r="BS21" s="656" t="s">
        <v>235</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281</v>
      </c>
      <c r="C22" s="692"/>
      <c r="D22" s="692"/>
      <c r="E22" s="692"/>
      <c r="F22" s="692"/>
      <c r="G22" s="692"/>
      <c r="H22" s="692"/>
      <c r="I22" s="692"/>
      <c r="J22" s="692"/>
      <c r="K22" s="692"/>
      <c r="L22" s="692"/>
      <c r="M22" s="692"/>
      <c r="N22" s="692"/>
      <c r="O22" s="692"/>
      <c r="P22" s="692"/>
      <c r="Q22" s="693"/>
      <c r="R22" s="628">
        <v>96257</v>
      </c>
      <c r="S22" s="629"/>
      <c r="T22" s="629"/>
      <c r="U22" s="629"/>
      <c r="V22" s="629"/>
      <c r="W22" s="629"/>
      <c r="X22" s="629"/>
      <c r="Y22" s="630"/>
      <c r="Z22" s="655">
        <v>0.3</v>
      </c>
      <c r="AA22" s="655"/>
      <c r="AB22" s="655"/>
      <c r="AC22" s="655"/>
      <c r="AD22" s="656">
        <v>96257</v>
      </c>
      <c r="AE22" s="656"/>
      <c r="AF22" s="656"/>
      <c r="AG22" s="656"/>
      <c r="AH22" s="656"/>
      <c r="AI22" s="656"/>
      <c r="AJ22" s="656"/>
      <c r="AK22" s="656"/>
      <c r="AL22" s="631">
        <v>0.69999998807907104</v>
      </c>
      <c r="AM22" s="632"/>
      <c r="AN22" s="632"/>
      <c r="AO22" s="657"/>
      <c r="AP22" s="721" t="s">
        <v>282</v>
      </c>
      <c r="AQ22" s="728"/>
      <c r="AR22" s="728"/>
      <c r="AS22" s="728"/>
      <c r="AT22" s="728"/>
      <c r="AU22" s="728"/>
      <c r="AV22" s="728"/>
      <c r="AW22" s="728"/>
      <c r="AX22" s="728"/>
      <c r="AY22" s="728"/>
      <c r="AZ22" s="728"/>
      <c r="BA22" s="728"/>
      <c r="BB22" s="728"/>
      <c r="BC22" s="728"/>
      <c r="BD22" s="728"/>
      <c r="BE22" s="728"/>
      <c r="BF22" s="723"/>
      <c r="BG22" s="628" t="s">
        <v>235</v>
      </c>
      <c r="BH22" s="629"/>
      <c r="BI22" s="629"/>
      <c r="BJ22" s="629"/>
      <c r="BK22" s="629"/>
      <c r="BL22" s="629"/>
      <c r="BM22" s="629"/>
      <c r="BN22" s="630"/>
      <c r="BO22" s="655" t="s">
        <v>235</v>
      </c>
      <c r="BP22" s="655"/>
      <c r="BQ22" s="655"/>
      <c r="BR22" s="655"/>
      <c r="BS22" s="656" t="s">
        <v>229</v>
      </c>
      <c r="BT22" s="656"/>
      <c r="BU22" s="656"/>
      <c r="BV22" s="656"/>
      <c r="BW22" s="656"/>
      <c r="BX22" s="656"/>
      <c r="BY22" s="656"/>
      <c r="BZ22" s="656"/>
      <c r="CA22" s="656"/>
      <c r="CB22" s="714"/>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284</v>
      </c>
      <c r="C23" s="626"/>
      <c r="D23" s="626"/>
      <c r="E23" s="626"/>
      <c r="F23" s="626"/>
      <c r="G23" s="626"/>
      <c r="H23" s="626"/>
      <c r="I23" s="626"/>
      <c r="J23" s="626"/>
      <c r="K23" s="626"/>
      <c r="L23" s="626"/>
      <c r="M23" s="626"/>
      <c r="N23" s="626"/>
      <c r="O23" s="626"/>
      <c r="P23" s="626"/>
      <c r="Q23" s="627"/>
      <c r="R23" s="628">
        <v>4400677</v>
      </c>
      <c r="S23" s="629"/>
      <c r="T23" s="629"/>
      <c r="U23" s="629"/>
      <c r="V23" s="629"/>
      <c r="W23" s="629"/>
      <c r="X23" s="629"/>
      <c r="Y23" s="630"/>
      <c r="Z23" s="655">
        <v>13.9</v>
      </c>
      <c r="AA23" s="655"/>
      <c r="AB23" s="655"/>
      <c r="AC23" s="655"/>
      <c r="AD23" s="656">
        <v>4117090</v>
      </c>
      <c r="AE23" s="656"/>
      <c r="AF23" s="656"/>
      <c r="AG23" s="656"/>
      <c r="AH23" s="656"/>
      <c r="AI23" s="656"/>
      <c r="AJ23" s="656"/>
      <c r="AK23" s="656"/>
      <c r="AL23" s="631">
        <v>31.7</v>
      </c>
      <c r="AM23" s="632"/>
      <c r="AN23" s="632"/>
      <c r="AO23" s="657"/>
      <c r="AP23" s="721" t="s">
        <v>285</v>
      </c>
      <c r="AQ23" s="728"/>
      <c r="AR23" s="728"/>
      <c r="AS23" s="728"/>
      <c r="AT23" s="728"/>
      <c r="AU23" s="728"/>
      <c r="AV23" s="728"/>
      <c r="AW23" s="728"/>
      <c r="AX23" s="728"/>
      <c r="AY23" s="728"/>
      <c r="AZ23" s="728"/>
      <c r="BA23" s="728"/>
      <c r="BB23" s="728"/>
      <c r="BC23" s="728"/>
      <c r="BD23" s="728"/>
      <c r="BE23" s="728"/>
      <c r="BF23" s="723"/>
      <c r="BG23" s="628" t="s">
        <v>235</v>
      </c>
      <c r="BH23" s="629"/>
      <c r="BI23" s="629"/>
      <c r="BJ23" s="629"/>
      <c r="BK23" s="629"/>
      <c r="BL23" s="629"/>
      <c r="BM23" s="629"/>
      <c r="BN23" s="630"/>
      <c r="BO23" s="655" t="s">
        <v>140</v>
      </c>
      <c r="BP23" s="655"/>
      <c r="BQ23" s="655"/>
      <c r="BR23" s="655"/>
      <c r="BS23" s="656" t="s">
        <v>235</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9" t="s">
        <v>289</v>
      </c>
      <c r="DM23" s="740"/>
      <c r="DN23" s="740"/>
      <c r="DO23" s="740"/>
      <c r="DP23" s="740"/>
      <c r="DQ23" s="740"/>
      <c r="DR23" s="740"/>
      <c r="DS23" s="740"/>
      <c r="DT23" s="740"/>
      <c r="DU23" s="740"/>
      <c r="DV23" s="741"/>
      <c r="DW23" s="730" t="s">
        <v>290</v>
      </c>
      <c r="DX23" s="731"/>
      <c r="DY23" s="731"/>
      <c r="DZ23" s="731"/>
      <c r="EA23" s="731"/>
      <c r="EB23" s="731"/>
      <c r="EC23" s="732"/>
    </row>
    <row r="24" spans="2:133" ht="11.25" customHeight="1" x14ac:dyDescent="0.15">
      <c r="B24" s="625" t="s">
        <v>291</v>
      </c>
      <c r="C24" s="626"/>
      <c r="D24" s="626"/>
      <c r="E24" s="626"/>
      <c r="F24" s="626"/>
      <c r="G24" s="626"/>
      <c r="H24" s="626"/>
      <c r="I24" s="626"/>
      <c r="J24" s="626"/>
      <c r="K24" s="626"/>
      <c r="L24" s="626"/>
      <c r="M24" s="626"/>
      <c r="N24" s="626"/>
      <c r="O24" s="626"/>
      <c r="P24" s="626"/>
      <c r="Q24" s="627"/>
      <c r="R24" s="628">
        <v>4117090</v>
      </c>
      <c r="S24" s="629"/>
      <c r="T24" s="629"/>
      <c r="U24" s="629"/>
      <c r="V24" s="629"/>
      <c r="W24" s="629"/>
      <c r="X24" s="629"/>
      <c r="Y24" s="630"/>
      <c r="Z24" s="655">
        <v>13</v>
      </c>
      <c r="AA24" s="655"/>
      <c r="AB24" s="655"/>
      <c r="AC24" s="655"/>
      <c r="AD24" s="656">
        <v>4117090</v>
      </c>
      <c r="AE24" s="656"/>
      <c r="AF24" s="656"/>
      <c r="AG24" s="656"/>
      <c r="AH24" s="656"/>
      <c r="AI24" s="656"/>
      <c r="AJ24" s="656"/>
      <c r="AK24" s="656"/>
      <c r="AL24" s="631">
        <v>31.7</v>
      </c>
      <c r="AM24" s="632"/>
      <c r="AN24" s="632"/>
      <c r="AO24" s="657"/>
      <c r="AP24" s="721" t="s">
        <v>292</v>
      </c>
      <c r="AQ24" s="728"/>
      <c r="AR24" s="728"/>
      <c r="AS24" s="728"/>
      <c r="AT24" s="728"/>
      <c r="AU24" s="728"/>
      <c r="AV24" s="728"/>
      <c r="AW24" s="728"/>
      <c r="AX24" s="728"/>
      <c r="AY24" s="728"/>
      <c r="AZ24" s="728"/>
      <c r="BA24" s="728"/>
      <c r="BB24" s="728"/>
      <c r="BC24" s="728"/>
      <c r="BD24" s="728"/>
      <c r="BE24" s="728"/>
      <c r="BF24" s="723"/>
      <c r="BG24" s="628" t="s">
        <v>235</v>
      </c>
      <c r="BH24" s="629"/>
      <c r="BI24" s="629"/>
      <c r="BJ24" s="629"/>
      <c r="BK24" s="629"/>
      <c r="BL24" s="629"/>
      <c r="BM24" s="629"/>
      <c r="BN24" s="630"/>
      <c r="BO24" s="655" t="s">
        <v>235</v>
      </c>
      <c r="BP24" s="655"/>
      <c r="BQ24" s="655"/>
      <c r="BR24" s="655"/>
      <c r="BS24" s="656" t="s">
        <v>140</v>
      </c>
      <c r="BT24" s="656"/>
      <c r="BU24" s="656"/>
      <c r="BV24" s="656"/>
      <c r="BW24" s="656"/>
      <c r="BX24" s="656"/>
      <c r="BY24" s="656"/>
      <c r="BZ24" s="656"/>
      <c r="CA24" s="656"/>
      <c r="CB24" s="714"/>
      <c r="CD24" s="684" t="s">
        <v>293</v>
      </c>
      <c r="CE24" s="685"/>
      <c r="CF24" s="685"/>
      <c r="CG24" s="685"/>
      <c r="CH24" s="685"/>
      <c r="CI24" s="685"/>
      <c r="CJ24" s="685"/>
      <c r="CK24" s="685"/>
      <c r="CL24" s="685"/>
      <c r="CM24" s="685"/>
      <c r="CN24" s="685"/>
      <c r="CO24" s="685"/>
      <c r="CP24" s="685"/>
      <c r="CQ24" s="686"/>
      <c r="CR24" s="681">
        <v>18230666</v>
      </c>
      <c r="CS24" s="682"/>
      <c r="CT24" s="682"/>
      <c r="CU24" s="682"/>
      <c r="CV24" s="682"/>
      <c r="CW24" s="682"/>
      <c r="CX24" s="682"/>
      <c r="CY24" s="725"/>
      <c r="CZ24" s="726">
        <v>61.2</v>
      </c>
      <c r="DA24" s="699"/>
      <c r="DB24" s="699"/>
      <c r="DC24" s="729"/>
      <c r="DD24" s="724">
        <v>7971091</v>
      </c>
      <c r="DE24" s="682"/>
      <c r="DF24" s="682"/>
      <c r="DG24" s="682"/>
      <c r="DH24" s="682"/>
      <c r="DI24" s="682"/>
      <c r="DJ24" s="682"/>
      <c r="DK24" s="725"/>
      <c r="DL24" s="724">
        <v>7847775</v>
      </c>
      <c r="DM24" s="682"/>
      <c r="DN24" s="682"/>
      <c r="DO24" s="682"/>
      <c r="DP24" s="682"/>
      <c r="DQ24" s="682"/>
      <c r="DR24" s="682"/>
      <c r="DS24" s="682"/>
      <c r="DT24" s="682"/>
      <c r="DU24" s="682"/>
      <c r="DV24" s="725"/>
      <c r="DW24" s="726">
        <v>56.7</v>
      </c>
      <c r="DX24" s="699"/>
      <c r="DY24" s="699"/>
      <c r="DZ24" s="699"/>
      <c r="EA24" s="699"/>
      <c r="EB24" s="699"/>
      <c r="EC24" s="727"/>
    </row>
    <row r="25" spans="2:133" ht="11.25" customHeight="1" x14ac:dyDescent="0.15">
      <c r="B25" s="625" t="s">
        <v>294</v>
      </c>
      <c r="C25" s="626"/>
      <c r="D25" s="626"/>
      <c r="E25" s="626"/>
      <c r="F25" s="626"/>
      <c r="G25" s="626"/>
      <c r="H25" s="626"/>
      <c r="I25" s="626"/>
      <c r="J25" s="626"/>
      <c r="K25" s="626"/>
      <c r="L25" s="626"/>
      <c r="M25" s="626"/>
      <c r="N25" s="626"/>
      <c r="O25" s="626"/>
      <c r="P25" s="626"/>
      <c r="Q25" s="627"/>
      <c r="R25" s="628">
        <v>283587</v>
      </c>
      <c r="S25" s="629"/>
      <c r="T25" s="629"/>
      <c r="U25" s="629"/>
      <c r="V25" s="629"/>
      <c r="W25" s="629"/>
      <c r="X25" s="629"/>
      <c r="Y25" s="630"/>
      <c r="Z25" s="655">
        <v>0.9</v>
      </c>
      <c r="AA25" s="655"/>
      <c r="AB25" s="655"/>
      <c r="AC25" s="655"/>
      <c r="AD25" s="656" t="s">
        <v>235</v>
      </c>
      <c r="AE25" s="656"/>
      <c r="AF25" s="656"/>
      <c r="AG25" s="656"/>
      <c r="AH25" s="656"/>
      <c r="AI25" s="656"/>
      <c r="AJ25" s="656"/>
      <c r="AK25" s="656"/>
      <c r="AL25" s="631" t="s">
        <v>235</v>
      </c>
      <c r="AM25" s="632"/>
      <c r="AN25" s="632"/>
      <c r="AO25" s="657"/>
      <c r="AP25" s="721" t="s">
        <v>295</v>
      </c>
      <c r="AQ25" s="728"/>
      <c r="AR25" s="728"/>
      <c r="AS25" s="728"/>
      <c r="AT25" s="728"/>
      <c r="AU25" s="728"/>
      <c r="AV25" s="728"/>
      <c r="AW25" s="728"/>
      <c r="AX25" s="728"/>
      <c r="AY25" s="728"/>
      <c r="AZ25" s="728"/>
      <c r="BA25" s="728"/>
      <c r="BB25" s="728"/>
      <c r="BC25" s="728"/>
      <c r="BD25" s="728"/>
      <c r="BE25" s="728"/>
      <c r="BF25" s="723"/>
      <c r="BG25" s="628" t="s">
        <v>140</v>
      </c>
      <c r="BH25" s="629"/>
      <c r="BI25" s="629"/>
      <c r="BJ25" s="629"/>
      <c r="BK25" s="629"/>
      <c r="BL25" s="629"/>
      <c r="BM25" s="629"/>
      <c r="BN25" s="630"/>
      <c r="BO25" s="655" t="s">
        <v>235</v>
      </c>
      <c r="BP25" s="655"/>
      <c r="BQ25" s="655"/>
      <c r="BR25" s="655"/>
      <c r="BS25" s="656" t="s">
        <v>140</v>
      </c>
      <c r="BT25" s="656"/>
      <c r="BU25" s="656"/>
      <c r="BV25" s="656"/>
      <c r="BW25" s="656"/>
      <c r="BX25" s="656"/>
      <c r="BY25" s="656"/>
      <c r="BZ25" s="656"/>
      <c r="CA25" s="656"/>
      <c r="CB25" s="714"/>
      <c r="CD25" s="670" t="s">
        <v>296</v>
      </c>
      <c r="CE25" s="667"/>
      <c r="CF25" s="667"/>
      <c r="CG25" s="667"/>
      <c r="CH25" s="667"/>
      <c r="CI25" s="667"/>
      <c r="CJ25" s="667"/>
      <c r="CK25" s="667"/>
      <c r="CL25" s="667"/>
      <c r="CM25" s="667"/>
      <c r="CN25" s="667"/>
      <c r="CO25" s="667"/>
      <c r="CP25" s="667"/>
      <c r="CQ25" s="668"/>
      <c r="CR25" s="628">
        <v>3816576</v>
      </c>
      <c r="CS25" s="639"/>
      <c r="CT25" s="639"/>
      <c r="CU25" s="639"/>
      <c r="CV25" s="639"/>
      <c r="CW25" s="639"/>
      <c r="CX25" s="639"/>
      <c r="CY25" s="640"/>
      <c r="CZ25" s="631">
        <v>12.8</v>
      </c>
      <c r="DA25" s="641"/>
      <c r="DB25" s="641"/>
      <c r="DC25" s="642"/>
      <c r="DD25" s="634">
        <v>3362141</v>
      </c>
      <c r="DE25" s="639"/>
      <c r="DF25" s="639"/>
      <c r="DG25" s="639"/>
      <c r="DH25" s="639"/>
      <c r="DI25" s="639"/>
      <c r="DJ25" s="639"/>
      <c r="DK25" s="640"/>
      <c r="DL25" s="634">
        <v>3241493</v>
      </c>
      <c r="DM25" s="639"/>
      <c r="DN25" s="639"/>
      <c r="DO25" s="639"/>
      <c r="DP25" s="639"/>
      <c r="DQ25" s="639"/>
      <c r="DR25" s="639"/>
      <c r="DS25" s="639"/>
      <c r="DT25" s="639"/>
      <c r="DU25" s="639"/>
      <c r="DV25" s="640"/>
      <c r="DW25" s="631">
        <v>23.4</v>
      </c>
      <c r="DX25" s="641"/>
      <c r="DY25" s="641"/>
      <c r="DZ25" s="641"/>
      <c r="EA25" s="641"/>
      <c r="EB25" s="641"/>
      <c r="EC25" s="662"/>
    </row>
    <row r="26" spans="2:133" ht="11.25" customHeight="1" x14ac:dyDescent="0.15">
      <c r="B26" s="625" t="s">
        <v>297</v>
      </c>
      <c r="C26" s="626"/>
      <c r="D26" s="626"/>
      <c r="E26" s="626"/>
      <c r="F26" s="626"/>
      <c r="G26" s="626"/>
      <c r="H26" s="626"/>
      <c r="I26" s="626"/>
      <c r="J26" s="626"/>
      <c r="K26" s="626"/>
      <c r="L26" s="626"/>
      <c r="M26" s="626"/>
      <c r="N26" s="626"/>
      <c r="O26" s="626"/>
      <c r="P26" s="626"/>
      <c r="Q26" s="627"/>
      <c r="R26" s="628" t="s">
        <v>140</v>
      </c>
      <c r="S26" s="629"/>
      <c r="T26" s="629"/>
      <c r="U26" s="629"/>
      <c r="V26" s="629"/>
      <c r="W26" s="629"/>
      <c r="X26" s="629"/>
      <c r="Y26" s="630"/>
      <c r="Z26" s="655" t="s">
        <v>229</v>
      </c>
      <c r="AA26" s="655"/>
      <c r="AB26" s="655"/>
      <c r="AC26" s="655"/>
      <c r="AD26" s="656" t="s">
        <v>235</v>
      </c>
      <c r="AE26" s="656"/>
      <c r="AF26" s="656"/>
      <c r="AG26" s="656"/>
      <c r="AH26" s="656"/>
      <c r="AI26" s="656"/>
      <c r="AJ26" s="656"/>
      <c r="AK26" s="656"/>
      <c r="AL26" s="631" t="s">
        <v>229</v>
      </c>
      <c r="AM26" s="632"/>
      <c r="AN26" s="632"/>
      <c r="AO26" s="657"/>
      <c r="AP26" s="721" t="s">
        <v>298</v>
      </c>
      <c r="AQ26" s="722"/>
      <c r="AR26" s="722"/>
      <c r="AS26" s="722"/>
      <c r="AT26" s="722"/>
      <c r="AU26" s="722"/>
      <c r="AV26" s="722"/>
      <c r="AW26" s="722"/>
      <c r="AX26" s="722"/>
      <c r="AY26" s="722"/>
      <c r="AZ26" s="722"/>
      <c r="BA26" s="722"/>
      <c r="BB26" s="722"/>
      <c r="BC26" s="722"/>
      <c r="BD26" s="722"/>
      <c r="BE26" s="722"/>
      <c r="BF26" s="723"/>
      <c r="BG26" s="628" t="s">
        <v>229</v>
      </c>
      <c r="BH26" s="629"/>
      <c r="BI26" s="629"/>
      <c r="BJ26" s="629"/>
      <c r="BK26" s="629"/>
      <c r="BL26" s="629"/>
      <c r="BM26" s="629"/>
      <c r="BN26" s="630"/>
      <c r="BO26" s="655" t="s">
        <v>229</v>
      </c>
      <c r="BP26" s="655"/>
      <c r="BQ26" s="655"/>
      <c r="BR26" s="655"/>
      <c r="BS26" s="656" t="s">
        <v>229</v>
      </c>
      <c r="BT26" s="656"/>
      <c r="BU26" s="656"/>
      <c r="BV26" s="656"/>
      <c r="BW26" s="656"/>
      <c r="BX26" s="656"/>
      <c r="BY26" s="656"/>
      <c r="BZ26" s="656"/>
      <c r="CA26" s="656"/>
      <c r="CB26" s="714"/>
      <c r="CD26" s="670" t="s">
        <v>299</v>
      </c>
      <c r="CE26" s="667"/>
      <c r="CF26" s="667"/>
      <c r="CG26" s="667"/>
      <c r="CH26" s="667"/>
      <c r="CI26" s="667"/>
      <c r="CJ26" s="667"/>
      <c r="CK26" s="667"/>
      <c r="CL26" s="667"/>
      <c r="CM26" s="667"/>
      <c r="CN26" s="667"/>
      <c r="CO26" s="667"/>
      <c r="CP26" s="667"/>
      <c r="CQ26" s="668"/>
      <c r="CR26" s="628">
        <v>2142104</v>
      </c>
      <c r="CS26" s="629"/>
      <c r="CT26" s="629"/>
      <c r="CU26" s="629"/>
      <c r="CV26" s="629"/>
      <c r="CW26" s="629"/>
      <c r="CX26" s="629"/>
      <c r="CY26" s="630"/>
      <c r="CZ26" s="631">
        <v>7.2</v>
      </c>
      <c r="DA26" s="641"/>
      <c r="DB26" s="641"/>
      <c r="DC26" s="642"/>
      <c r="DD26" s="634">
        <v>1956746</v>
      </c>
      <c r="DE26" s="629"/>
      <c r="DF26" s="629"/>
      <c r="DG26" s="629"/>
      <c r="DH26" s="629"/>
      <c r="DI26" s="629"/>
      <c r="DJ26" s="629"/>
      <c r="DK26" s="630"/>
      <c r="DL26" s="634" t="s">
        <v>235</v>
      </c>
      <c r="DM26" s="629"/>
      <c r="DN26" s="629"/>
      <c r="DO26" s="629"/>
      <c r="DP26" s="629"/>
      <c r="DQ26" s="629"/>
      <c r="DR26" s="629"/>
      <c r="DS26" s="629"/>
      <c r="DT26" s="629"/>
      <c r="DU26" s="629"/>
      <c r="DV26" s="630"/>
      <c r="DW26" s="631" t="s">
        <v>229</v>
      </c>
      <c r="DX26" s="641"/>
      <c r="DY26" s="641"/>
      <c r="DZ26" s="641"/>
      <c r="EA26" s="641"/>
      <c r="EB26" s="641"/>
      <c r="EC26" s="662"/>
    </row>
    <row r="27" spans="2:133" ht="11.25" customHeight="1" x14ac:dyDescent="0.15">
      <c r="B27" s="625" t="s">
        <v>300</v>
      </c>
      <c r="C27" s="626"/>
      <c r="D27" s="626"/>
      <c r="E27" s="626"/>
      <c r="F27" s="626"/>
      <c r="G27" s="626"/>
      <c r="H27" s="626"/>
      <c r="I27" s="626"/>
      <c r="J27" s="626"/>
      <c r="K27" s="626"/>
      <c r="L27" s="626"/>
      <c r="M27" s="626"/>
      <c r="N27" s="626"/>
      <c r="O27" s="626"/>
      <c r="P27" s="626"/>
      <c r="Q27" s="627"/>
      <c r="R27" s="628">
        <v>13157978</v>
      </c>
      <c r="S27" s="629"/>
      <c r="T27" s="629"/>
      <c r="U27" s="629"/>
      <c r="V27" s="629"/>
      <c r="W27" s="629"/>
      <c r="X27" s="629"/>
      <c r="Y27" s="630"/>
      <c r="Z27" s="655">
        <v>41.6</v>
      </c>
      <c r="AA27" s="655"/>
      <c r="AB27" s="655"/>
      <c r="AC27" s="655"/>
      <c r="AD27" s="656">
        <v>12874391</v>
      </c>
      <c r="AE27" s="656"/>
      <c r="AF27" s="656"/>
      <c r="AG27" s="656"/>
      <c r="AH27" s="656"/>
      <c r="AI27" s="656"/>
      <c r="AJ27" s="656"/>
      <c r="AK27" s="656"/>
      <c r="AL27" s="631">
        <v>99.199996948242188</v>
      </c>
      <c r="AM27" s="632"/>
      <c r="AN27" s="632"/>
      <c r="AO27" s="657"/>
      <c r="AP27" s="625" t="s">
        <v>301</v>
      </c>
      <c r="AQ27" s="626"/>
      <c r="AR27" s="626"/>
      <c r="AS27" s="626"/>
      <c r="AT27" s="626"/>
      <c r="AU27" s="626"/>
      <c r="AV27" s="626"/>
      <c r="AW27" s="626"/>
      <c r="AX27" s="626"/>
      <c r="AY27" s="626"/>
      <c r="AZ27" s="626"/>
      <c r="BA27" s="626"/>
      <c r="BB27" s="626"/>
      <c r="BC27" s="626"/>
      <c r="BD27" s="626"/>
      <c r="BE27" s="626"/>
      <c r="BF27" s="627"/>
      <c r="BG27" s="628">
        <v>7003802</v>
      </c>
      <c r="BH27" s="629"/>
      <c r="BI27" s="629"/>
      <c r="BJ27" s="629"/>
      <c r="BK27" s="629"/>
      <c r="BL27" s="629"/>
      <c r="BM27" s="629"/>
      <c r="BN27" s="630"/>
      <c r="BO27" s="655">
        <v>100</v>
      </c>
      <c r="BP27" s="655"/>
      <c r="BQ27" s="655"/>
      <c r="BR27" s="655"/>
      <c r="BS27" s="656" t="s">
        <v>140</v>
      </c>
      <c r="BT27" s="656"/>
      <c r="BU27" s="656"/>
      <c r="BV27" s="656"/>
      <c r="BW27" s="656"/>
      <c r="BX27" s="656"/>
      <c r="BY27" s="656"/>
      <c r="BZ27" s="656"/>
      <c r="CA27" s="656"/>
      <c r="CB27" s="714"/>
      <c r="CD27" s="670" t="s">
        <v>302</v>
      </c>
      <c r="CE27" s="667"/>
      <c r="CF27" s="667"/>
      <c r="CG27" s="667"/>
      <c r="CH27" s="667"/>
      <c r="CI27" s="667"/>
      <c r="CJ27" s="667"/>
      <c r="CK27" s="667"/>
      <c r="CL27" s="667"/>
      <c r="CM27" s="667"/>
      <c r="CN27" s="667"/>
      <c r="CO27" s="667"/>
      <c r="CP27" s="667"/>
      <c r="CQ27" s="668"/>
      <c r="CR27" s="628">
        <v>12278872</v>
      </c>
      <c r="CS27" s="639"/>
      <c r="CT27" s="639"/>
      <c r="CU27" s="639"/>
      <c r="CV27" s="639"/>
      <c r="CW27" s="639"/>
      <c r="CX27" s="639"/>
      <c r="CY27" s="640"/>
      <c r="CZ27" s="631">
        <v>41.2</v>
      </c>
      <c r="DA27" s="641"/>
      <c r="DB27" s="641"/>
      <c r="DC27" s="642"/>
      <c r="DD27" s="634">
        <v>2646481</v>
      </c>
      <c r="DE27" s="639"/>
      <c r="DF27" s="639"/>
      <c r="DG27" s="639"/>
      <c r="DH27" s="639"/>
      <c r="DI27" s="639"/>
      <c r="DJ27" s="639"/>
      <c r="DK27" s="640"/>
      <c r="DL27" s="634">
        <v>2643813</v>
      </c>
      <c r="DM27" s="639"/>
      <c r="DN27" s="639"/>
      <c r="DO27" s="639"/>
      <c r="DP27" s="639"/>
      <c r="DQ27" s="639"/>
      <c r="DR27" s="639"/>
      <c r="DS27" s="639"/>
      <c r="DT27" s="639"/>
      <c r="DU27" s="639"/>
      <c r="DV27" s="640"/>
      <c r="DW27" s="631">
        <v>19.100000000000001</v>
      </c>
      <c r="DX27" s="641"/>
      <c r="DY27" s="641"/>
      <c r="DZ27" s="641"/>
      <c r="EA27" s="641"/>
      <c r="EB27" s="641"/>
      <c r="EC27" s="662"/>
    </row>
    <row r="28" spans="2:133" ht="11.25" customHeight="1" x14ac:dyDescent="0.15">
      <c r="B28" s="625" t="s">
        <v>303</v>
      </c>
      <c r="C28" s="626"/>
      <c r="D28" s="626"/>
      <c r="E28" s="626"/>
      <c r="F28" s="626"/>
      <c r="G28" s="626"/>
      <c r="H28" s="626"/>
      <c r="I28" s="626"/>
      <c r="J28" s="626"/>
      <c r="K28" s="626"/>
      <c r="L28" s="626"/>
      <c r="M28" s="626"/>
      <c r="N28" s="626"/>
      <c r="O28" s="626"/>
      <c r="P28" s="626"/>
      <c r="Q28" s="627"/>
      <c r="R28" s="628">
        <v>5128</v>
      </c>
      <c r="S28" s="629"/>
      <c r="T28" s="629"/>
      <c r="U28" s="629"/>
      <c r="V28" s="629"/>
      <c r="W28" s="629"/>
      <c r="X28" s="629"/>
      <c r="Y28" s="630"/>
      <c r="Z28" s="655">
        <v>0</v>
      </c>
      <c r="AA28" s="655"/>
      <c r="AB28" s="655"/>
      <c r="AC28" s="655"/>
      <c r="AD28" s="656">
        <v>5128</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304</v>
      </c>
      <c r="CE28" s="667"/>
      <c r="CF28" s="667"/>
      <c r="CG28" s="667"/>
      <c r="CH28" s="667"/>
      <c r="CI28" s="667"/>
      <c r="CJ28" s="667"/>
      <c r="CK28" s="667"/>
      <c r="CL28" s="667"/>
      <c r="CM28" s="667"/>
      <c r="CN28" s="667"/>
      <c r="CO28" s="667"/>
      <c r="CP28" s="667"/>
      <c r="CQ28" s="668"/>
      <c r="CR28" s="628">
        <v>2135218</v>
      </c>
      <c r="CS28" s="629"/>
      <c r="CT28" s="629"/>
      <c r="CU28" s="629"/>
      <c r="CV28" s="629"/>
      <c r="CW28" s="629"/>
      <c r="CX28" s="629"/>
      <c r="CY28" s="630"/>
      <c r="CZ28" s="631">
        <v>7.2</v>
      </c>
      <c r="DA28" s="641"/>
      <c r="DB28" s="641"/>
      <c r="DC28" s="642"/>
      <c r="DD28" s="634">
        <v>1962469</v>
      </c>
      <c r="DE28" s="629"/>
      <c r="DF28" s="629"/>
      <c r="DG28" s="629"/>
      <c r="DH28" s="629"/>
      <c r="DI28" s="629"/>
      <c r="DJ28" s="629"/>
      <c r="DK28" s="630"/>
      <c r="DL28" s="634">
        <v>1962469</v>
      </c>
      <c r="DM28" s="629"/>
      <c r="DN28" s="629"/>
      <c r="DO28" s="629"/>
      <c r="DP28" s="629"/>
      <c r="DQ28" s="629"/>
      <c r="DR28" s="629"/>
      <c r="DS28" s="629"/>
      <c r="DT28" s="629"/>
      <c r="DU28" s="629"/>
      <c r="DV28" s="630"/>
      <c r="DW28" s="631">
        <v>14.2</v>
      </c>
      <c r="DX28" s="641"/>
      <c r="DY28" s="641"/>
      <c r="DZ28" s="641"/>
      <c r="EA28" s="641"/>
      <c r="EB28" s="641"/>
      <c r="EC28" s="662"/>
    </row>
    <row r="29" spans="2:133" ht="11.25" customHeight="1" x14ac:dyDescent="0.15">
      <c r="B29" s="625" t="s">
        <v>305</v>
      </c>
      <c r="C29" s="626"/>
      <c r="D29" s="626"/>
      <c r="E29" s="626"/>
      <c r="F29" s="626"/>
      <c r="G29" s="626"/>
      <c r="H29" s="626"/>
      <c r="I29" s="626"/>
      <c r="J29" s="626"/>
      <c r="K29" s="626"/>
      <c r="L29" s="626"/>
      <c r="M29" s="626"/>
      <c r="N29" s="626"/>
      <c r="O29" s="626"/>
      <c r="P29" s="626"/>
      <c r="Q29" s="627"/>
      <c r="R29" s="628">
        <v>129997</v>
      </c>
      <c r="S29" s="629"/>
      <c r="T29" s="629"/>
      <c r="U29" s="629"/>
      <c r="V29" s="629"/>
      <c r="W29" s="629"/>
      <c r="X29" s="629"/>
      <c r="Y29" s="630"/>
      <c r="Z29" s="655">
        <v>0.4</v>
      </c>
      <c r="AA29" s="655"/>
      <c r="AB29" s="655"/>
      <c r="AC29" s="655"/>
      <c r="AD29" s="656" t="s">
        <v>235</v>
      </c>
      <c r="AE29" s="656"/>
      <c r="AF29" s="656"/>
      <c r="AG29" s="656"/>
      <c r="AH29" s="656"/>
      <c r="AI29" s="656"/>
      <c r="AJ29" s="656"/>
      <c r="AK29" s="656"/>
      <c r="AL29" s="631" t="s">
        <v>235</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306</v>
      </c>
      <c r="CE29" s="716"/>
      <c r="CF29" s="670" t="s">
        <v>307</v>
      </c>
      <c r="CG29" s="667"/>
      <c r="CH29" s="667"/>
      <c r="CI29" s="667"/>
      <c r="CJ29" s="667"/>
      <c r="CK29" s="667"/>
      <c r="CL29" s="667"/>
      <c r="CM29" s="667"/>
      <c r="CN29" s="667"/>
      <c r="CO29" s="667"/>
      <c r="CP29" s="667"/>
      <c r="CQ29" s="668"/>
      <c r="CR29" s="628">
        <v>2134354</v>
      </c>
      <c r="CS29" s="639"/>
      <c r="CT29" s="639"/>
      <c r="CU29" s="639"/>
      <c r="CV29" s="639"/>
      <c r="CW29" s="639"/>
      <c r="CX29" s="639"/>
      <c r="CY29" s="640"/>
      <c r="CZ29" s="631">
        <v>7.2</v>
      </c>
      <c r="DA29" s="641"/>
      <c r="DB29" s="641"/>
      <c r="DC29" s="642"/>
      <c r="DD29" s="634">
        <v>1961605</v>
      </c>
      <c r="DE29" s="639"/>
      <c r="DF29" s="639"/>
      <c r="DG29" s="639"/>
      <c r="DH29" s="639"/>
      <c r="DI29" s="639"/>
      <c r="DJ29" s="639"/>
      <c r="DK29" s="640"/>
      <c r="DL29" s="634">
        <v>1961605</v>
      </c>
      <c r="DM29" s="639"/>
      <c r="DN29" s="639"/>
      <c r="DO29" s="639"/>
      <c r="DP29" s="639"/>
      <c r="DQ29" s="639"/>
      <c r="DR29" s="639"/>
      <c r="DS29" s="639"/>
      <c r="DT29" s="639"/>
      <c r="DU29" s="639"/>
      <c r="DV29" s="640"/>
      <c r="DW29" s="631">
        <v>14.2</v>
      </c>
      <c r="DX29" s="641"/>
      <c r="DY29" s="641"/>
      <c r="DZ29" s="641"/>
      <c r="EA29" s="641"/>
      <c r="EB29" s="641"/>
      <c r="EC29" s="662"/>
    </row>
    <row r="30" spans="2:133" ht="11.25" customHeight="1" x14ac:dyDescent="0.15">
      <c r="B30" s="625" t="s">
        <v>308</v>
      </c>
      <c r="C30" s="626"/>
      <c r="D30" s="626"/>
      <c r="E30" s="626"/>
      <c r="F30" s="626"/>
      <c r="G30" s="626"/>
      <c r="H30" s="626"/>
      <c r="I30" s="626"/>
      <c r="J30" s="626"/>
      <c r="K30" s="626"/>
      <c r="L30" s="626"/>
      <c r="M30" s="626"/>
      <c r="N30" s="626"/>
      <c r="O30" s="626"/>
      <c r="P30" s="626"/>
      <c r="Q30" s="627"/>
      <c r="R30" s="628">
        <v>260627</v>
      </c>
      <c r="S30" s="629"/>
      <c r="T30" s="629"/>
      <c r="U30" s="629"/>
      <c r="V30" s="629"/>
      <c r="W30" s="629"/>
      <c r="X30" s="629"/>
      <c r="Y30" s="630"/>
      <c r="Z30" s="655">
        <v>0.8</v>
      </c>
      <c r="AA30" s="655"/>
      <c r="AB30" s="655"/>
      <c r="AC30" s="655"/>
      <c r="AD30" s="656" t="s">
        <v>140</v>
      </c>
      <c r="AE30" s="656"/>
      <c r="AF30" s="656"/>
      <c r="AG30" s="656"/>
      <c r="AH30" s="656"/>
      <c r="AI30" s="656"/>
      <c r="AJ30" s="656"/>
      <c r="AK30" s="656"/>
      <c r="AL30" s="631" t="s">
        <v>235</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309</v>
      </c>
      <c r="BH30" s="712"/>
      <c r="BI30" s="712"/>
      <c r="BJ30" s="712"/>
      <c r="BK30" s="712"/>
      <c r="BL30" s="712"/>
      <c r="BM30" s="712"/>
      <c r="BN30" s="712"/>
      <c r="BO30" s="712"/>
      <c r="BP30" s="712"/>
      <c r="BQ30" s="713"/>
      <c r="BR30" s="687" t="s">
        <v>310</v>
      </c>
      <c r="BS30" s="712"/>
      <c r="BT30" s="712"/>
      <c r="BU30" s="712"/>
      <c r="BV30" s="712"/>
      <c r="BW30" s="712"/>
      <c r="BX30" s="712"/>
      <c r="BY30" s="712"/>
      <c r="BZ30" s="712"/>
      <c r="CA30" s="712"/>
      <c r="CB30" s="713"/>
      <c r="CD30" s="717"/>
      <c r="CE30" s="718"/>
      <c r="CF30" s="670" t="s">
        <v>311</v>
      </c>
      <c r="CG30" s="667"/>
      <c r="CH30" s="667"/>
      <c r="CI30" s="667"/>
      <c r="CJ30" s="667"/>
      <c r="CK30" s="667"/>
      <c r="CL30" s="667"/>
      <c r="CM30" s="667"/>
      <c r="CN30" s="667"/>
      <c r="CO30" s="667"/>
      <c r="CP30" s="667"/>
      <c r="CQ30" s="668"/>
      <c r="CR30" s="628">
        <v>1952470</v>
      </c>
      <c r="CS30" s="629"/>
      <c r="CT30" s="629"/>
      <c r="CU30" s="629"/>
      <c r="CV30" s="629"/>
      <c r="CW30" s="629"/>
      <c r="CX30" s="629"/>
      <c r="CY30" s="630"/>
      <c r="CZ30" s="631">
        <v>6.6</v>
      </c>
      <c r="DA30" s="641"/>
      <c r="DB30" s="641"/>
      <c r="DC30" s="642"/>
      <c r="DD30" s="634">
        <v>1799151</v>
      </c>
      <c r="DE30" s="629"/>
      <c r="DF30" s="629"/>
      <c r="DG30" s="629"/>
      <c r="DH30" s="629"/>
      <c r="DI30" s="629"/>
      <c r="DJ30" s="629"/>
      <c r="DK30" s="630"/>
      <c r="DL30" s="634">
        <v>1799151</v>
      </c>
      <c r="DM30" s="629"/>
      <c r="DN30" s="629"/>
      <c r="DO30" s="629"/>
      <c r="DP30" s="629"/>
      <c r="DQ30" s="629"/>
      <c r="DR30" s="629"/>
      <c r="DS30" s="629"/>
      <c r="DT30" s="629"/>
      <c r="DU30" s="629"/>
      <c r="DV30" s="630"/>
      <c r="DW30" s="631">
        <v>13</v>
      </c>
      <c r="DX30" s="641"/>
      <c r="DY30" s="641"/>
      <c r="DZ30" s="641"/>
      <c r="EA30" s="641"/>
      <c r="EB30" s="641"/>
      <c r="EC30" s="662"/>
    </row>
    <row r="31" spans="2:133" ht="11.25" customHeight="1" x14ac:dyDescent="0.15">
      <c r="B31" s="625" t="s">
        <v>312</v>
      </c>
      <c r="C31" s="626"/>
      <c r="D31" s="626"/>
      <c r="E31" s="626"/>
      <c r="F31" s="626"/>
      <c r="G31" s="626"/>
      <c r="H31" s="626"/>
      <c r="I31" s="626"/>
      <c r="J31" s="626"/>
      <c r="K31" s="626"/>
      <c r="L31" s="626"/>
      <c r="M31" s="626"/>
      <c r="N31" s="626"/>
      <c r="O31" s="626"/>
      <c r="P31" s="626"/>
      <c r="Q31" s="627"/>
      <c r="R31" s="628">
        <v>115486</v>
      </c>
      <c r="S31" s="629"/>
      <c r="T31" s="629"/>
      <c r="U31" s="629"/>
      <c r="V31" s="629"/>
      <c r="W31" s="629"/>
      <c r="X31" s="629"/>
      <c r="Y31" s="630"/>
      <c r="Z31" s="655">
        <v>0.4</v>
      </c>
      <c r="AA31" s="655"/>
      <c r="AB31" s="655"/>
      <c r="AC31" s="655"/>
      <c r="AD31" s="656" t="s">
        <v>235</v>
      </c>
      <c r="AE31" s="656"/>
      <c r="AF31" s="656"/>
      <c r="AG31" s="656"/>
      <c r="AH31" s="656"/>
      <c r="AI31" s="656"/>
      <c r="AJ31" s="656"/>
      <c r="AK31" s="656"/>
      <c r="AL31" s="631" t="s">
        <v>140</v>
      </c>
      <c r="AM31" s="632"/>
      <c r="AN31" s="632"/>
      <c r="AO31" s="657"/>
      <c r="AP31" s="701" t="s">
        <v>313</v>
      </c>
      <c r="AQ31" s="702"/>
      <c r="AR31" s="702"/>
      <c r="AS31" s="702"/>
      <c r="AT31" s="707" t="s">
        <v>314</v>
      </c>
      <c r="AU31" s="217"/>
      <c r="AV31" s="217"/>
      <c r="AW31" s="217"/>
      <c r="AX31" s="694" t="s">
        <v>189</v>
      </c>
      <c r="AY31" s="695"/>
      <c r="AZ31" s="695"/>
      <c r="BA31" s="695"/>
      <c r="BB31" s="695"/>
      <c r="BC31" s="695"/>
      <c r="BD31" s="695"/>
      <c r="BE31" s="695"/>
      <c r="BF31" s="696"/>
      <c r="BG31" s="697">
        <v>99</v>
      </c>
      <c r="BH31" s="698"/>
      <c r="BI31" s="698"/>
      <c r="BJ31" s="698"/>
      <c r="BK31" s="698"/>
      <c r="BL31" s="698"/>
      <c r="BM31" s="699">
        <v>97.4</v>
      </c>
      <c r="BN31" s="698"/>
      <c r="BO31" s="698"/>
      <c r="BP31" s="698"/>
      <c r="BQ31" s="700"/>
      <c r="BR31" s="697">
        <v>98.5</v>
      </c>
      <c r="BS31" s="698"/>
      <c r="BT31" s="698"/>
      <c r="BU31" s="698"/>
      <c r="BV31" s="698"/>
      <c r="BW31" s="698"/>
      <c r="BX31" s="699">
        <v>97</v>
      </c>
      <c r="BY31" s="698"/>
      <c r="BZ31" s="698"/>
      <c r="CA31" s="698"/>
      <c r="CB31" s="700"/>
      <c r="CD31" s="717"/>
      <c r="CE31" s="718"/>
      <c r="CF31" s="670" t="s">
        <v>315</v>
      </c>
      <c r="CG31" s="667"/>
      <c r="CH31" s="667"/>
      <c r="CI31" s="667"/>
      <c r="CJ31" s="667"/>
      <c r="CK31" s="667"/>
      <c r="CL31" s="667"/>
      <c r="CM31" s="667"/>
      <c r="CN31" s="667"/>
      <c r="CO31" s="667"/>
      <c r="CP31" s="667"/>
      <c r="CQ31" s="668"/>
      <c r="CR31" s="628">
        <v>181884</v>
      </c>
      <c r="CS31" s="639"/>
      <c r="CT31" s="639"/>
      <c r="CU31" s="639"/>
      <c r="CV31" s="639"/>
      <c r="CW31" s="639"/>
      <c r="CX31" s="639"/>
      <c r="CY31" s="640"/>
      <c r="CZ31" s="631">
        <v>0.6</v>
      </c>
      <c r="DA31" s="641"/>
      <c r="DB31" s="641"/>
      <c r="DC31" s="642"/>
      <c r="DD31" s="634">
        <v>162454</v>
      </c>
      <c r="DE31" s="639"/>
      <c r="DF31" s="639"/>
      <c r="DG31" s="639"/>
      <c r="DH31" s="639"/>
      <c r="DI31" s="639"/>
      <c r="DJ31" s="639"/>
      <c r="DK31" s="640"/>
      <c r="DL31" s="634">
        <v>162454</v>
      </c>
      <c r="DM31" s="639"/>
      <c r="DN31" s="639"/>
      <c r="DO31" s="639"/>
      <c r="DP31" s="639"/>
      <c r="DQ31" s="639"/>
      <c r="DR31" s="639"/>
      <c r="DS31" s="639"/>
      <c r="DT31" s="639"/>
      <c r="DU31" s="639"/>
      <c r="DV31" s="640"/>
      <c r="DW31" s="631">
        <v>1.2</v>
      </c>
      <c r="DX31" s="641"/>
      <c r="DY31" s="641"/>
      <c r="DZ31" s="641"/>
      <c r="EA31" s="641"/>
      <c r="EB31" s="641"/>
      <c r="EC31" s="662"/>
    </row>
    <row r="32" spans="2:133" ht="11.25" customHeight="1" x14ac:dyDescent="0.15">
      <c r="B32" s="625" t="s">
        <v>316</v>
      </c>
      <c r="C32" s="626"/>
      <c r="D32" s="626"/>
      <c r="E32" s="626"/>
      <c r="F32" s="626"/>
      <c r="G32" s="626"/>
      <c r="H32" s="626"/>
      <c r="I32" s="626"/>
      <c r="J32" s="626"/>
      <c r="K32" s="626"/>
      <c r="L32" s="626"/>
      <c r="M32" s="626"/>
      <c r="N32" s="626"/>
      <c r="O32" s="626"/>
      <c r="P32" s="626"/>
      <c r="Q32" s="627"/>
      <c r="R32" s="628">
        <v>10164711</v>
      </c>
      <c r="S32" s="629"/>
      <c r="T32" s="629"/>
      <c r="U32" s="629"/>
      <c r="V32" s="629"/>
      <c r="W32" s="629"/>
      <c r="X32" s="629"/>
      <c r="Y32" s="630"/>
      <c r="Z32" s="655">
        <v>32.1</v>
      </c>
      <c r="AA32" s="655"/>
      <c r="AB32" s="655"/>
      <c r="AC32" s="655"/>
      <c r="AD32" s="656" t="s">
        <v>235</v>
      </c>
      <c r="AE32" s="656"/>
      <c r="AF32" s="656"/>
      <c r="AG32" s="656"/>
      <c r="AH32" s="656"/>
      <c r="AI32" s="656"/>
      <c r="AJ32" s="656"/>
      <c r="AK32" s="656"/>
      <c r="AL32" s="631" t="s">
        <v>235</v>
      </c>
      <c r="AM32" s="632"/>
      <c r="AN32" s="632"/>
      <c r="AO32" s="657"/>
      <c r="AP32" s="703"/>
      <c r="AQ32" s="704"/>
      <c r="AR32" s="704"/>
      <c r="AS32" s="704"/>
      <c r="AT32" s="708"/>
      <c r="AU32" s="216" t="s">
        <v>317</v>
      </c>
      <c r="AV32" s="216"/>
      <c r="AW32" s="216"/>
      <c r="AX32" s="625" t="s">
        <v>318</v>
      </c>
      <c r="AY32" s="626"/>
      <c r="AZ32" s="626"/>
      <c r="BA32" s="626"/>
      <c r="BB32" s="626"/>
      <c r="BC32" s="626"/>
      <c r="BD32" s="626"/>
      <c r="BE32" s="626"/>
      <c r="BF32" s="627"/>
      <c r="BG32" s="710">
        <v>99.2</v>
      </c>
      <c r="BH32" s="639"/>
      <c r="BI32" s="639"/>
      <c r="BJ32" s="639"/>
      <c r="BK32" s="639"/>
      <c r="BL32" s="639"/>
      <c r="BM32" s="632">
        <v>97.9</v>
      </c>
      <c r="BN32" s="711"/>
      <c r="BO32" s="711"/>
      <c r="BP32" s="711"/>
      <c r="BQ32" s="666"/>
      <c r="BR32" s="710">
        <v>98.9</v>
      </c>
      <c r="BS32" s="639"/>
      <c r="BT32" s="639"/>
      <c r="BU32" s="639"/>
      <c r="BV32" s="639"/>
      <c r="BW32" s="639"/>
      <c r="BX32" s="632">
        <v>97.7</v>
      </c>
      <c r="BY32" s="711"/>
      <c r="BZ32" s="711"/>
      <c r="CA32" s="711"/>
      <c r="CB32" s="666"/>
      <c r="CD32" s="719"/>
      <c r="CE32" s="720"/>
      <c r="CF32" s="670" t="s">
        <v>319</v>
      </c>
      <c r="CG32" s="667"/>
      <c r="CH32" s="667"/>
      <c r="CI32" s="667"/>
      <c r="CJ32" s="667"/>
      <c r="CK32" s="667"/>
      <c r="CL32" s="667"/>
      <c r="CM32" s="667"/>
      <c r="CN32" s="667"/>
      <c r="CO32" s="667"/>
      <c r="CP32" s="667"/>
      <c r="CQ32" s="668"/>
      <c r="CR32" s="628">
        <v>864</v>
      </c>
      <c r="CS32" s="629"/>
      <c r="CT32" s="629"/>
      <c r="CU32" s="629"/>
      <c r="CV32" s="629"/>
      <c r="CW32" s="629"/>
      <c r="CX32" s="629"/>
      <c r="CY32" s="630"/>
      <c r="CZ32" s="631">
        <v>0</v>
      </c>
      <c r="DA32" s="641"/>
      <c r="DB32" s="641"/>
      <c r="DC32" s="642"/>
      <c r="DD32" s="634">
        <v>864</v>
      </c>
      <c r="DE32" s="629"/>
      <c r="DF32" s="629"/>
      <c r="DG32" s="629"/>
      <c r="DH32" s="629"/>
      <c r="DI32" s="629"/>
      <c r="DJ32" s="629"/>
      <c r="DK32" s="630"/>
      <c r="DL32" s="634">
        <v>864</v>
      </c>
      <c r="DM32" s="629"/>
      <c r="DN32" s="629"/>
      <c r="DO32" s="629"/>
      <c r="DP32" s="629"/>
      <c r="DQ32" s="629"/>
      <c r="DR32" s="629"/>
      <c r="DS32" s="629"/>
      <c r="DT32" s="629"/>
      <c r="DU32" s="629"/>
      <c r="DV32" s="630"/>
      <c r="DW32" s="631">
        <v>0</v>
      </c>
      <c r="DX32" s="641"/>
      <c r="DY32" s="641"/>
      <c r="DZ32" s="641"/>
      <c r="EA32" s="641"/>
      <c r="EB32" s="641"/>
      <c r="EC32" s="662"/>
    </row>
    <row r="33" spans="2:133" ht="11.25" customHeight="1" x14ac:dyDescent="0.15">
      <c r="B33" s="691" t="s">
        <v>320</v>
      </c>
      <c r="C33" s="692"/>
      <c r="D33" s="692"/>
      <c r="E33" s="692"/>
      <c r="F33" s="692"/>
      <c r="G33" s="692"/>
      <c r="H33" s="692"/>
      <c r="I33" s="692"/>
      <c r="J33" s="692"/>
      <c r="K33" s="692"/>
      <c r="L33" s="692"/>
      <c r="M33" s="692"/>
      <c r="N33" s="692"/>
      <c r="O33" s="692"/>
      <c r="P33" s="692"/>
      <c r="Q33" s="693"/>
      <c r="R33" s="628" t="s">
        <v>235</v>
      </c>
      <c r="S33" s="629"/>
      <c r="T33" s="629"/>
      <c r="U33" s="629"/>
      <c r="V33" s="629"/>
      <c r="W33" s="629"/>
      <c r="X33" s="629"/>
      <c r="Y33" s="630"/>
      <c r="Z33" s="655" t="s">
        <v>235</v>
      </c>
      <c r="AA33" s="655"/>
      <c r="AB33" s="655"/>
      <c r="AC33" s="655"/>
      <c r="AD33" s="656" t="s">
        <v>235</v>
      </c>
      <c r="AE33" s="656"/>
      <c r="AF33" s="656"/>
      <c r="AG33" s="656"/>
      <c r="AH33" s="656"/>
      <c r="AI33" s="656"/>
      <c r="AJ33" s="656"/>
      <c r="AK33" s="656"/>
      <c r="AL33" s="631" t="s">
        <v>235</v>
      </c>
      <c r="AM33" s="632"/>
      <c r="AN33" s="632"/>
      <c r="AO33" s="657"/>
      <c r="AP33" s="705"/>
      <c r="AQ33" s="706"/>
      <c r="AR33" s="706"/>
      <c r="AS33" s="706"/>
      <c r="AT33" s="709"/>
      <c r="AU33" s="218"/>
      <c r="AV33" s="218"/>
      <c r="AW33" s="218"/>
      <c r="AX33" s="605" t="s">
        <v>321</v>
      </c>
      <c r="AY33" s="606"/>
      <c r="AZ33" s="606"/>
      <c r="BA33" s="606"/>
      <c r="BB33" s="606"/>
      <c r="BC33" s="606"/>
      <c r="BD33" s="606"/>
      <c r="BE33" s="606"/>
      <c r="BF33" s="607"/>
      <c r="BG33" s="690">
        <v>98.8</v>
      </c>
      <c r="BH33" s="609"/>
      <c r="BI33" s="609"/>
      <c r="BJ33" s="609"/>
      <c r="BK33" s="609"/>
      <c r="BL33" s="609"/>
      <c r="BM33" s="647">
        <v>97</v>
      </c>
      <c r="BN33" s="609"/>
      <c r="BO33" s="609"/>
      <c r="BP33" s="609"/>
      <c r="BQ33" s="658"/>
      <c r="BR33" s="690">
        <v>98.3</v>
      </c>
      <c r="BS33" s="609"/>
      <c r="BT33" s="609"/>
      <c r="BU33" s="609"/>
      <c r="BV33" s="609"/>
      <c r="BW33" s="609"/>
      <c r="BX33" s="647">
        <v>96.4</v>
      </c>
      <c r="BY33" s="609"/>
      <c r="BZ33" s="609"/>
      <c r="CA33" s="609"/>
      <c r="CB33" s="658"/>
      <c r="CD33" s="670" t="s">
        <v>322</v>
      </c>
      <c r="CE33" s="667"/>
      <c r="CF33" s="667"/>
      <c r="CG33" s="667"/>
      <c r="CH33" s="667"/>
      <c r="CI33" s="667"/>
      <c r="CJ33" s="667"/>
      <c r="CK33" s="667"/>
      <c r="CL33" s="667"/>
      <c r="CM33" s="667"/>
      <c r="CN33" s="667"/>
      <c r="CO33" s="667"/>
      <c r="CP33" s="667"/>
      <c r="CQ33" s="668"/>
      <c r="CR33" s="628">
        <v>8739048</v>
      </c>
      <c r="CS33" s="639"/>
      <c r="CT33" s="639"/>
      <c r="CU33" s="639"/>
      <c r="CV33" s="639"/>
      <c r="CW33" s="639"/>
      <c r="CX33" s="639"/>
      <c r="CY33" s="640"/>
      <c r="CZ33" s="631">
        <v>29.3</v>
      </c>
      <c r="DA33" s="641"/>
      <c r="DB33" s="641"/>
      <c r="DC33" s="642"/>
      <c r="DD33" s="634">
        <v>5643581</v>
      </c>
      <c r="DE33" s="639"/>
      <c r="DF33" s="639"/>
      <c r="DG33" s="639"/>
      <c r="DH33" s="639"/>
      <c r="DI33" s="639"/>
      <c r="DJ33" s="639"/>
      <c r="DK33" s="640"/>
      <c r="DL33" s="634">
        <v>3699576</v>
      </c>
      <c r="DM33" s="639"/>
      <c r="DN33" s="639"/>
      <c r="DO33" s="639"/>
      <c r="DP33" s="639"/>
      <c r="DQ33" s="639"/>
      <c r="DR33" s="639"/>
      <c r="DS33" s="639"/>
      <c r="DT33" s="639"/>
      <c r="DU33" s="639"/>
      <c r="DV33" s="640"/>
      <c r="DW33" s="631">
        <v>26.7</v>
      </c>
      <c r="DX33" s="641"/>
      <c r="DY33" s="641"/>
      <c r="DZ33" s="641"/>
      <c r="EA33" s="641"/>
      <c r="EB33" s="641"/>
      <c r="EC33" s="662"/>
    </row>
    <row r="34" spans="2:133" ht="11.25" customHeight="1" x14ac:dyDescent="0.15">
      <c r="B34" s="625" t="s">
        <v>323</v>
      </c>
      <c r="C34" s="626"/>
      <c r="D34" s="626"/>
      <c r="E34" s="626"/>
      <c r="F34" s="626"/>
      <c r="G34" s="626"/>
      <c r="H34" s="626"/>
      <c r="I34" s="626"/>
      <c r="J34" s="626"/>
      <c r="K34" s="626"/>
      <c r="L34" s="626"/>
      <c r="M34" s="626"/>
      <c r="N34" s="626"/>
      <c r="O34" s="626"/>
      <c r="P34" s="626"/>
      <c r="Q34" s="627"/>
      <c r="R34" s="628">
        <v>3760211</v>
      </c>
      <c r="S34" s="629"/>
      <c r="T34" s="629"/>
      <c r="U34" s="629"/>
      <c r="V34" s="629"/>
      <c r="W34" s="629"/>
      <c r="X34" s="629"/>
      <c r="Y34" s="630"/>
      <c r="Z34" s="655">
        <v>11.9</v>
      </c>
      <c r="AA34" s="655"/>
      <c r="AB34" s="655"/>
      <c r="AC34" s="655"/>
      <c r="AD34" s="656" t="s">
        <v>235</v>
      </c>
      <c r="AE34" s="656"/>
      <c r="AF34" s="656"/>
      <c r="AG34" s="656"/>
      <c r="AH34" s="656"/>
      <c r="AI34" s="656"/>
      <c r="AJ34" s="656"/>
      <c r="AK34" s="656"/>
      <c r="AL34" s="631" t="s">
        <v>235</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324</v>
      </c>
      <c r="CE34" s="667"/>
      <c r="CF34" s="667"/>
      <c r="CG34" s="667"/>
      <c r="CH34" s="667"/>
      <c r="CI34" s="667"/>
      <c r="CJ34" s="667"/>
      <c r="CK34" s="667"/>
      <c r="CL34" s="667"/>
      <c r="CM34" s="667"/>
      <c r="CN34" s="667"/>
      <c r="CO34" s="667"/>
      <c r="CP34" s="667"/>
      <c r="CQ34" s="668"/>
      <c r="CR34" s="628">
        <v>3333950</v>
      </c>
      <c r="CS34" s="629"/>
      <c r="CT34" s="629"/>
      <c r="CU34" s="629"/>
      <c r="CV34" s="629"/>
      <c r="CW34" s="629"/>
      <c r="CX34" s="629"/>
      <c r="CY34" s="630"/>
      <c r="CZ34" s="631">
        <v>11.2</v>
      </c>
      <c r="DA34" s="641"/>
      <c r="DB34" s="641"/>
      <c r="DC34" s="642"/>
      <c r="DD34" s="634">
        <v>2290563</v>
      </c>
      <c r="DE34" s="629"/>
      <c r="DF34" s="629"/>
      <c r="DG34" s="629"/>
      <c r="DH34" s="629"/>
      <c r="DI34" s="629"/>
      <c r="DJ34" s="629"/>
      <c r="DK34" s="630"/>
      <c r="DL34" s="634">
        <v>1531284</v>
      </c>
      <c r="DM34" s="629"/>
      <c r="DN34" s="629"/>
      <c r="DO34" s="629"/>
      <c r="DP34" s="629"/>
      <c r="DQ34" s="629"/>
      <c r="DR34" s="629"/>
      <c r="DS34" s="629"/>
      <c r="DT34" s="629"/>
      <c r="DU34" s="629"/>
      <c r="DV34" s="630"/>
      <c r="DW34" s="631">
        <v>11.1</v>
      </c>
      <c r="DX34" s="641"/>
      <c r="DY34" s="641"/>
      <c r="DZ34" s="641"/>
      <c r="EA34" s="641"/>
      <c r="EB34" s="641"/>
      <c r="EC34" s="662"/>
    </row>
    <row r="35" spans="2:133" ht="11.25" customHeight="1" x14ac:dyDescent="0.15">
      <c r="B35" s="625" t="s">
        <v>325</v>
      </c>
      <c r="C35" s="626"/>
      <c r="D35" s="626"/>
      <c r="E35" s="626"/>
      <c r="F35" s="626"/>
      <c r="G35" s="626"/>
      <c r="H35" s="626"/>
      <c r="I35" s="626"/>
      <c r="J35" s="626"/>
      <c r="K35" s="626"/>
      <c r="L35" s="626"/>
      <c r="M35" s="626"/>
      <c r="N35" s="626"/>
      <c r="O35" s="626"/>
      <c r="P35" s="626"/>
      <c r="Q35" s="627"/>
      <c r="R35" s="628">
        <v>109335</v>
      </c>
      <c r="S35" s="629"/>
      <c r="T35" s="629"/>
      <c r="U35" s="629"/>
      <c r="V35" s="629"/>
      <c r="W35" s="629"/>
      <c r="X35" s="629"/>
      <c r="Y35" s="630"/>
      <c r="Z35" s="655">
        <v>0.3</v>
      </c>
      <c r="AA35" s="655"/>
      <c r="AB35" s="655"/>
      <c r="AC35" s="655"/>
      <c r="AD35" s="656">
        <v>104287</v>
      </c>
      <c r="AE35" s="656"/>
      <c r="AF35" s="656"/>
      <c r="AG35" s="656"/>
      <c r="AH35" s="656"/>
      <c r="AI35" s="656"/>
      <c r="AJ35" s="656"/>
      <c r="AK35" s="656"/>
      <c r="AL35" s="631">
        <v>0.8</v>
      </c>
      <c r="AM35" s="632"/>
      <c r="AN35" s="632"/>
      <c r="AO35" s="657"/>
      <c r="AP35" s="221"/>
      <c r="AQ35" s="687" t="s">
        <v>326</v>
      </c>
      <c r="AR35" s="688"/>
      <c r="AS35" s="688"/>
      <c r="AT35" s="688"/>
      <c r="AU35" s="688"/>
      <c r="AV35" s="688"/>
      <c r="AW35" s="688"/>
      <c r="AX35" s="688"/>
      <c r="AY35" s="688"/>
      <c r="AZ35" s="688"/>
      <c r="BA35" s="688"/>
      <c r="BB35" s="688"/>
      <c r="BC35" s="688"/>
      <c r="BD35" s="688"/>
      <c r="BE35" s="688"/>
      <c r="BF35" s="689"/>
      <c r="BG35" s="687" t="s">
        <v>327</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328</v>
      </c>
      <c r="CE35" s="667"/>
      <c r="CF35" s="667"/>
      <c r="CG35" s="667"/>
      <c r="CH35" s="667"/>
      <c r="CI35" s="667"/>
      <c r="CJ35" s="667"/>
      <c r="CK35" s="667"/>
      <c r="CL35" s="667"/>
      <c r="CM35" s="667"/>
      <c r="CN35" s="667"/>
      <c r="CO35" s="667"/>
      <c r="CP35" s="667"/>
      <c r="CQ35" s="668"/>
      <c r="CR35" s="628">
        <v>311358</v>
      </c>
      <c r="CS35" s="639"/>
      <c r="CT35" s="639"/>
      <c r="CU35" s="639"/>
      <c r="CV35" s="639"/>
      <c r="CW35" s="639"/>
      <c r="CX35" s="639"/>
      <c r="CY35" s="640"/>
      <c r="CZ35" s="631">
        <v>1</v>
      </c>
      <c r="DA35" s="641"/>
      <c r="DB35" s="641"/>
      <c r="DC35" s="642"/>
      <c r="DD35" s="634">
        <v>226647</v>
      </c>
      <c r="DE35" s="639"/>
      <c r="DF35" s="639"/>
      <c r="DG35" s="639"/>
      <c r="DH35" s="639"/>
      <c r="DI35" s="639"/>
      <c r="DJ35" s="639"/>
      <c r="DK35" s="640"/>
      <c r="DL35" s="634">
        <v>197287</v>
      </c>
      <c r="DM35" s="639"/>
      <c r="DN35" s="639"/>
      <c r="DO35" s="639"/>
      <c r="DP35" s="639"/>
      <c r="DQ35" s="639"/>
      <c r="DR35" s="639"/>
      <c r="DS35" s="639"/>
      <c r="DT35" s="639"/>
      <c r="DU35" s="639"/>
      <c r="DV35" s="640"/>
      <c r="DW35" s="631">
        <v>1.4</v>
      </c>
      <c r="DX35" s="641"/>
      <c r="DY35" s="641"/>
      <c r="DZ35" s="641"/>
      <c r="EA35" s="641"/>
      <c r="EB35" s="641"/>
      <c r="EC35" s="662"/>
    </row>
    <row r="36" spans="2:133" ht="11.25" customHeight="1" x14ac:dyDescent="0.15">
      <c r="B36" s="625" t="s">
        <v>329</v>
      </c>
      <c r="C36" s="626"/>
      <c r="D36" s="626"/>
      <c r="E36" s="626"/>
      <c r="F36" s="626"/>
      <c r="G36" s="626"/>
      <c r="H36" s="626"/>
      <c r="I36" s="626"/>
      <c r="J36" s="626"/>
      <c r="K36" s="626"/>
      <c r="L36" s="626"/>
      <c r="M36" s="626"/>
      <c r="N36" s="626"/>
      <c r="O36" s="626"/>
      <c r="P36" s="626"/>
      <c r="Q36" s="627"/>
      <c r="R36" s="628">
        <v>677389</v>
      </c>
      <c r="S36" s="629"/>
      <c r="T36" s="629"/>
      <c r="U36" s="629"/>
      <c r="V36" s="629"/>
      <c r="W36" s="629"/>
      <c r="X36" s="629"/>
      <c r="Y36" s="630"/>
      <c r="Z36" s="655">
        <v>2.1</v>
      </c>
      <c r="AA36" s="655"/>
      <c r="AB36" s="655"/>
      <c r="AC36" s="655"/>
      <c r="AD36" s="656" t="s">
        <v>229</v>
      </c>
      <c r="AE36" s="656"/>
      <c r="AF36" s="656"/>
      <c r="AG36" s="656"/>
      <c r="AH36" s="656"/>
      <c r="AI36" s="656"/>
      <c r="AJ36" s="656"/>
      <c r="AK36" s="656"/>
      <c r="AL36" s="631" t="s">
        <v>229</v>
      </c>
      <c r="AM36" s="632"/>
      <c r="AN36" s="632"/>
      <c r="AO36" s="657"/>
      <c r="AP36" s="221"/>
      <c r="AQ36" s="678" t="s">
        <v>330</v>
      </c>
      <c r="AR36" s="679"/>
      <c r="AS36" s="679"/>
      <c r="AT36" s="679"/>
      <c r="AU36" s="679"/>
      <c r="AV36" s="679"/>
      <c r="AW36" s="679"/>
      <c r="AX36" s="679"/>
      <c r="AY36" s="680"/>
      <c r="AZ36" s="681">
        <v>2089275</v>
      </c>
      <c r="BA36" s="682"/>
      <c r="BB36" s="682"/>
      <c r="BC36" s="682"/>
      <c r="BD36" s="682"/>
      <c r="BE36" s="682"/>
      <c r="BF36" s="683"/>
      <c r="BG36" s="684" t="s">
        <v>331</v>
      </c>
      <c r="BH36" s="685"/>
      <c r="BI36" s="685"/>
      <c r="BJ36" s="685"/>
      <c r="BK36" s="685"/>
      <c r="BL36" s="685"/>
      <c r="BM36" s="685"/>
      <c r="BN36" s="685"/>
      <c r="BO36" s="685"/>
      <c r="BP36" s="685"/>
      <c r="BQ36" s="685"/>
      <c r="BR36" s="685"/>
      <c r="BS36" s="685"/>
      <c r="BT36" s="685"/>
      <c r="BU36" s="686"/>
      <c r="BV36" s="681">
        <v>15445</v>
      </c>
      <c r="BW36" s="682"/>
      <c r="BX36" s="682"/>
      <c r="BY36" s="682"/>
      <c r="BZ36" s="682"/>
      <c r="CA36" s="682"/>
      <c r="CB36" s="683"/>
      <c r="CD36" s="670" t="s">
        <v>332</v>
      </c>
      <c r="CE36" s="667"/>
      <c r="CF36" s="667"/>
      <c r="CG36" s="667"/>
      <c r="CH36" s="667"/>
      <c r="CI36" s="667"/>
      <c r="CJ36" s="667"/>
      <c r="CK36" s="667"/>
      <c r="CL36" s="667"/>
      <c r="CM36" s="667"/>
      <c r="CN36" s="667"/>
      <c r="CO36" s="667"/>
      <c r="CP36" s="667"/>
      <c r="CQ36" s="668"/>
      <c r="CR36" s="628">
        <v>2247754</v>
      </c>
      <c r="CS36" s="629"/>
      <c r="CT36" s="629"/>
      <c r="CU36" s="629"/>
      <c r="CV36" s="629"/>
      <c r="CW36" s="629"/>
      <c r="CX36" s="629"/>
      <c r="CY36" s="630"/>
      <c r="CZ36" s="631">
        <v>7.5</v>
      </c>
      <c r="DA36" s="641"/>
      <c r="DB36" s="641"/>
      <c r="DC36" s="642"/>
      <c r="DD36" s="634">
        <v>1234725</v>
      </c>
      <c r="DE36" s="629"/>
      <c r="DF36" s="629"/>
      <c r="DG36" s="629"/>
      <c r="DH36" s="629"/>
      <c r="DI36" s="629"/>
      <c r="DJ36" s="629"/>
      <c r="DK36" s="630"/>
      <c r="DL36" s="634">
        <v>668780</v>
      </c>
      <c r="DM36" s="629"/>
      <c r="DN36" s="629"/>
      <c r="DO36" s="629"/>
      <c r="DP36" s="629"/>
      <c r="DQ36" s="629"/>
      <c r="DR36" s="629"/>
      <c r="DS36" s="629"/>
      <c r="DT36" s="629"/>
      <c r="DU36" s="629"/>
      <c r="DV36" s="630"/>
      <c r="DW36" s="631">
        <v>4.8</v>
      </c>
      <c r="DX36" s="641"/>
      <c r="DY36" s="641"/>
      <c r="DZ36" s="641"/>
      <c r="EA36" s="641"/>
      <c r="EB36" s="641"/>
      <c r="EC36" s="662"/>
    </row>
    <row r="37" spans="2:133" ht="11.25" customHeight="1" x14ac:dyDescent="0.15">
      <c r="B37" s="625" t="s">
        <v>333</v>
      </c>
      <c r="C37" s="626"/>
      <c r="D37" s="626"/>
      <c r="E37" s="626"/>
      <c r="F37" s="626"/>
      <c r="G37" s="626"/>
      <c r="H37" s="626"/>
      <c r="I37" s="626"/>
      <c r="J37" s="626"/>
      <c r="K37" s="626"/>
      <c r="L37" s="626"/>
      <c r="M37" s="626"/>
      <c r="N37" s="626"/>
      <c r="O37" s="626"/>
      <c r="P37" s="626"/>
      <c r="Q37" s="627"/>
      <c r="R37" s="628">
        <v>896539</v>
      </c>
      <c r="S37" s="629"/>
      <c r="T37" s="629"/>
      <c r="U37" s="629"/>
      <c r="V37" s="629"/>
      <c r="W37" s="629"/>
      <c r="X37" s="629"/>
      <c r="Y37" s="630"/>
      <c r="Z37" s="655">
        <v>2.8</v>
      </c>
      <c r="AA37" s="655"/>
      <c r="AB37" s="655"/>
      <c r="AC37" s="655"/>
      <c r="AD37" s="656" t="s">
        <v>229</v>
      </c>
      <c r="AE37" s="656"/>
      <c r="AF37" s="656"/>
      <c r="AG37" s="656"/>
      <c r="AH37" s="656"/>
      <c r="AI37" s="656"/>
      <c r="AJ37" s="656"/>
      <c r="AK37" s="656"/>
      <c r="AL37" s="631" t="s">
        <v>229</v>
      </c>
      <c r="AM37" s="632"/>
      <c r="AN37" s="632"/>
      <c r="AO37" s="657"/>
      <c r="AQ37" s="663" t="s">
        <v>334</v>
      </c>
      <c r="AR37" s="664"/>
      <c r="AS37" s="664"/>
      <c r="AT37" s="664"/>
      <c r="AU37" s="664"/>
      <c r="AV37" s="664"/>
      <c r="AW37" s="664"/>
      <c r="AX37" s="664"/>
      <c r="AY37" s="665"/>
      <c r="AZ37" s="628">
        <v>328998</v>
      </c>
      <c r="BA37" s="629"/>
      <c r="BB37" s="629"/>
      <c r="BC37" s="629"/>
      <c r="BD37" s="639"/>
      <c r="BE37" s="639"/>
      <c r="BF37" s="666"/>
      <c r="BG37" s="670" t="s">
        <v>335</v>
      </c>
      <c r="BH37" s="667"/>
      <c r="BI37" s="667"/>
      <c r="BJ37" s="667"/>
      <c r="BK37" s="667"/>
      <c r="BL37" s="667"/>
      <c r="BM37" s="667"/>
      <c r="BN37" s="667"/>
      <c r="BO37" s="667"/>
      <c r="BP37" s="667"/>
      <c r="BQ37" s="667"/>
      <c r="BR37" s="667"/>
      <c r="BS37" s="667"/>
      <c r="BT37" s="667"/>
      <c r="BU37" s="668"/>
      <c r="BV37" s="628">
        <v>-65141</v>
      </c>
      <c r="BW37" s="629"/>
      <c r="BX37" s="629"/>
      <c r="BY37" s="629"/>
      <c r="BZ37" s="629"/>
      <c r="CA37" s="629"/>
      <c r="CB37" s="669"/>
      <c r="CD37" s="670" t="s">
        <v>336</v>
      </c>
      <c r="CE37" s="667"/>
      <c r="CF37" s="667"/>
      <c r="CG37" s="667"/>
      <c r="CH37" s="667"/>
      <c r="CI37" s="667"/>
      <c r="CJ37" s="667"/>
      <c r="CK37" s="667"/>
      <c r="CL37" s="667"/>
      <c r="CM37" s="667"/>
      <c r="CN37" s="667"/>
      <c r="CO37" s="667"/>
      <c r="CP37" s="667"/>
      <c r="CQ37" s="668"/>
      <c r="CR37" s="628">
        <v>624184</v>
      </c>
      <c r="CS37" s="639"/>
      <c r="CT37" s="639"/>
      <c r="CU37" s="639"/>
      <c r="CV37" s="639"/>
      <c r="CW37" s="639"/>
      <c r="CX37" s="639"/>
      <c r="CY37" s="640"/>
      <c r="CZ37" s="631">
        <v>2.1</v>
      </c>
      <c r="DA37" s="641"/>
      <c r="DB37" s="641"/>
      <c r="DC37" s="642"/>
      <c r="DD37" s="634">
        <v>329583</v>
      </c>
      <c r="DE37" s="639"/>
      <c r="DF37" s="639"/>
      <c r="DG37" s="639"/>
      <c r="DH37" s="639"/>
      <c r="DI37" s="639"/>
      <c r="DJ37" s="639"/>
      <c r="DK37" s="640"/>
      <c r="DL37" s="634">
        <v>180030</v>
      </c>
      <c r="DM37" s="639"/>
      <c r="DN37" s="639"/>
      <c r="DO37" s="639"/>
      <c r="DP37" s="639"/>
      <c r="DQ37" s="639"/>
      <c r="DR37" s="639"/>
      <c r="DS37" s="639"/>
      <c r="DT37" s="639"/>
      <c r="DU37" s="639"/>
      <c r="DV37" s="640"/>
      <c r="DW37" s="631">
        <v>1.3</v>
      </c>
      <c r="DX37" s="641"/>
      <c r="DY37" s="641"/>
      <c r="DZ37" s="641"/>
      <c r="EA37" s="641"/>
      <c r="EB37" s="641"/>
      <c r="EC37" s="662"/>
    </row>
    <row r="38" spans="2:133" ht="11.25" customHeight="1" x14ac:dyDescent="0.15">
      <c r="B38" s="625" t="s">
        <v>337</v>
      </c>
      <c r="C38" s="626"/>
      <c r="D38" s="626"/>
      <c r="E38" s="626"/>
      <c r="F38" s="626"/>
      <c r="G38" s="626"/>
      <c r="H38" s="626"/>
      <c r="I38" s="626"/>
      <c r="J38" s="626"/>
      <c r="K38" s="626"/>
      <c r="L38" s="626"/>
      <c r="M38" s="626"/>
      <c r="N38" s="626"/>
      <c r="O38" s="626"/>
      <c r="P38" s="626"/>
      <c r="Q38" s="627"/>
      <c r="R38" s="628">
        <v>372589</v>
      </c>
      <c r="S38" s="629"/>
      <c r="T38" s="629"/>
      <c r="U38" s="629"/>
      <c r="V38" s="629"/>
      <c r="W38" s="629"/>
      <c r="X38" s="629"/>
      <c r="Y38" s="630"/>
      <c r="Z38" s="655">
        <v>1.2</v>
      </c>
      <c r="AA38" s="655"/>
      <c r="AB38" s="655"/>
      <c r="AC38" s="655"/>
      <c r="AD38" s="656" t="s">
        <v>235</v>
      </c>
      <c r="AE38" s="656"/>
      <c r="AF38" s="656"/>
      <c r="AG38" s="656"/>
      <c r="AH38" s="656"/>
      <c r="AI38" s="656"/>
      <c r="AJ38" s="656"/>
      <c r="AK38" s="656"/>
      <c r="AL38" s="631" t="s">
        <v>235</v>
      </c>
      <c r="AM38" s="632"/>
      <c r="AN38" s="632"/>
      <c r="AO38" s="657"/>
      <c r="AQ38" s="663" t="s">
        <v>338</v>
      </c>
      <c r="AR38" s="664"/>
      <c r="AS38" s="664"/>
      <c r="AT38" s="664"/>
      <c r="AU38" s="664"/>
      <c r="AV38" s="664"/>
      <c r="AW38" s="664"/>
      <c r="AX38" s="664"/>
      <c r="AY38" s="665"/>
      <c r="AZ38" s="628">
        <v>9368</v>
      </c>
      <c r="BA38" s="629"/>
      <c r="BB38" s="629"/>
      <c r="BC38" s="629"/>
      <c r="BD38" s="639"/>
      <c r="BE38" s="639"/>
      <c r="BF38" s="666"/>
      <c r="BG38" s="670" t="s">
        <v>339</v>
      </c>
      <c r="BH38" s="667"/>
      <c r="BI38" s="667"/>
      <c r="BJ38" s="667"/>
      <c r="BK38" s="667"/>
      <c r="BL38" s="667"/>
      <c r="BM38" s="667"/>
      <c r="BN38" s="667"/>
      <c r="BO38" s="667"/>
      <c r="BP38" s="667"/>
      <c r="BQ38" s="667"/>
      <c r="BR38" s="667"/>
      <c r="BS38" s="667"/>
      <c r="BT38" s="667"/>
      <c r="BU38" s="668"/>
      <c r="BV38" s="628">
        <v>8367</v>
      </c>
      <c r="BW38" s="629"/>
      <c r="BX38" s="629"/>
      <c r="BY38" s="629"/>
      <c r="BZ38" s="629"/>
      <c r="CA38" s="629"/>
      <c r="CB38" s="669"/>
      <c r="CD38" s="670" t="s">
        <v>340</v>
      </c>
      <c r="CE38" s="667"/>
      <c r="CF38" s="667"/>
      <c r="CG38" s="667"/>
      <c r="CH38" s="667"/>
      <c r="CI38" s="667"/>
      <c r="CJ38" s="667"/>
      <c r="CK38" s="667"/>
      <c r="CL38" s="667"/>
      <c r="CM38" s="667"/>
      <c r="CN38" s="667"/>
      <c r="CO38" s="667"/>
      <c r="CP38" s="667"/>
      <c r="CQ38" s="668"/>
      <c r="CR38" s="628">
        <v>1750909</v>
      </c>
      <c r="CS38" s="629"/>
      <c r="CT38" s="629"/>
      <c r="CU38" s="629"/>
      <c r="CV38" s="629"/>
      <c r="CW38" s="629"/>
      <c r="CX38" s="629"/>
      <c r="CY38" s="630"/>
      <c r="CZ38" s="631">
        <v>5.9</v>
      </c>
      <c r="DA38" s="641"/>
      <c r="DB38" s="641"/>
      <c r="DC38" s="642"/>
      <c r="DD38" s="634">
        <v>1414743</v>
      </c>
      <c r="DE38" s="629"/>
      <c r="DF38" s="629"/>
      <c r="DG38" s="629"/>
      <c r="DH38" s="629"/>
      <c r="DI38" s="629"/>
      <c r="DJ38" s="629"/>
      <c r="DK38" s="630"/>
      <c r="DL38" s="634">
        <v>1301025</v>
      </c>
      <c r="DM38" s="629"/>
      <c r="DN38" s="629"/>
      <c r="DO38" s="629"/>
      <c r="DP38" s="629"/>
      <c r="DQ38" s="629"/>
      <c r="DR38" s="629"/>
      <c r="DS38" s="629"/>
      <c r="DT38" s="629"/>
      <c r="DU38" s="629"/>
      <c r="DV38" s="630"/>
      <c r="DW38" s="631">
        <v>9.4</v>
      </c>
      <c r="DX38" s="641"/>
      <c r="DY38" s="641"/>
      <c r="DZ38" s="641"/>
      <c r="EA38" s="641"/>
      <c r="EB38" s="641"/>
      <c r="EC38" s="662"/>
    </row>
    <row r="39" spans="2:133" ht="11.25" customHeight="1" x14ac:dyDescent="0.15">
      <c r="B39" s="625" t="s">
        <v>341</v>
      </c>
      <c r="C39" s="626"/>
      <c r="D39" s="626"/>
      <c r="E39" s="626"/>
      <c r="F39" s="626"/>
      <c r="G39" s="626"/>
      <c r="H39" s="626"/>
      <c r="I39" s="626"/>
      <c r="J39" s="626"/>
      <c r="K39" s="626"/>
      <c r="L39" s="626"/>
      <c r="M39" s="626"/>
      <c r="N39" s="626"/>
      <c r="O39" s="626"/>
      <c r="P39" s="626"/>
      <c r="Q39" s="627"/>
      <c r="R39" s="628">
        <v>435990</v>
      </c>
      <c r="S39" s="629"/>
      <c r="T39" s="629"/>
      <c r="U39" s="629"/>
      <c r="V39" s="629"/>
      <c r="W39" s="629"/>
      <c r="X39" s="629"/>
      <c r="Y39" s="630"/>
      <c r="Z39" s="655">
        <v>1.4</v>
      </c>
      <c r="AA39" s="655"/>
      <c r="AB39" s="655"/>
      <c r="AC39" s="655"/>
      <c r="AD39" s="656">
        <v>211</v>
      </c>
      <c r="AE39" s="656"/>
      <c r="AF39" s="656"/>
      <c r="AG39" s="656"/>
      <c r="AH39" s="656"/>
      <c r="AI39" s="656"/>
      <c r="AJ39" s="656"/>
      <c r="AK39" s="656"/>
      <c r="AL39" s="631">
        <v>0</v>
      </c>
      <c r="AM39" s="632"/>
      <c r="AN39" s="632"/>
      <c r="AO39" s="657"/>
      <c r="AQ39" s="663" t="s">
        <v>342</v>
      </c>
      <c r="AR39" s="664"/>
      <c r="AS39" s="664"/>
      <c r="AT39" s="664"/>
      <c r="AU39" s="664"/>
      <c r="AV39" s="664"/>
      <c r="AW39" s="664"/>
      <c r="AX39" s="664"/>
      <c r="AY39" s="665"/>
      <c r="AZ39" s="628" t="s">
        <v>229</v>
      </c>
      <c r="BA39" s="629"/>
      <c r="BB39" s="629"/>
      <c r="BC39" s="629"/>
      <c r="BD39" s="639"/>
      <c r="BE39" s="639"/>
      <c r="BF39" s="666"/>
      <c r="BG39" s="670" t="s">
        <v>343</v>
      </c>
      <c r="BH39" s="667"/>
      <c r="BI39" s="667"/>
      <c r="BJ39" s="667"/>
      <c r="BK39" s="667"/>
      <c r="BL39" s="667"/>
      <c r="BM39" s="667"/>
      <c r="BN39" s="667"/>
      <c r="BO39" s="667"/>
      <c r="BP39" s="667"/>
      <c r="BQ39" s="667"/>
      <c r="BR39" s="667"/>
      <c r="BS39" s="667"/>
      <c r="BT39" s="667"/>
      <c r="BU39" s="668"/>
      <c r="BV39" s="628">
        <v>14163</v>
      </c>
      <c r="BW39" s="629"/>
      <c r="BX39" s="629"/>
      <c r="BY39" s="629"/>
      <c r="BZ39" s="629"/>
      <c r="CA39" s="629"/>
      <c r="CB39" s="669"/>
      <c r="CD39" s="670" t="s">
        <v>344</v>
      </c>
      <c r="CE39" s="667"/>
      <c r="CF39" s="667"/>
      <c r="CG39" s="667"/>
      <c r="CH39" s="667"/>
      <c r="CI39" s="667"/>
      <c r="CJ39" s="667"/>
      <c r="CK39" s="667"/>
      <c r="CL39" s="667"/>
      <c r="CM39" s="667"/>
      <c r="CN39" s="667"/>
      <c r="CO39" s="667"/>
      <c r="CP39" s="667"/>
      <c r="CQ39" s="668"/>
      <c r="CR39" s="628">
        <v>1093877</v>
      </c>
      <c r="CS39" s="639"/>
      <c r="CT39" s="639"/>
      <c r="CU39" s="639"/>
      <c r="CV39" s="639"/>
      <c r="CW39" s="639"/>
      <c r="CX39" s="639"/>
      <c r="CY39" s="640"/>
      <c r="CZ39" s="631">
        <v>3.7</v>
      </c>
      <c r="DA39" s="641"/>
      <c r="DB39" s="641"/>
      <c r="DC39" s="642"/>
      <c r="DD39" s="634">
        <v>475703</v>
      </c>
      <c r="DE39" s="639"/>
      <c r="DF39" s="639"/>
      <c r="DG39" s="639"/>
      <c r="DH39" s="639"/>
      <c r="DI39" s="639"/>
      <c r="DJ39" s="639"/>
      <c r="DK39" s="640"/>
      <c r="DL39" s="634" t="s">
        <v>235</v>
      </c>
      <c r="DM39" s="639"/>
      <c r="DN39" s="639"/>
      <c r="DO39" s="639"/>
      <c r="DP39" s="639"/>
      <c r="DQ39" s="639"/>
      <c r="DR39" s="639"/>
      <c r="DS39" s="639"/>
      <c r="DT39" s="639"/>
      <c r="DU39" s="639"/>
      <c r="DV39" s="640"/>
      <c r="DW39" s="631" t="s">
        <v>229</v>
      </c>
      <c r="DX39" s="641"/>
      <c r="DY39" s="641"/>
      <c r="DZ39" s="641"/>
      <c r="EA39" s="641"/>
      <c r="EB39" s="641"/>
      <c r="EC39" s="662"/>
    </row>
    <row r="40" spans="2:133" ht="11.25" customHeight="1" x14ac:dyDescent="0.15">
      <c r="B40" s="625" t="s">
        <v>345</v>
      </c>
      <c r="C40" s="626"/>
      <c r="D40" s="626"/>
      <c r="E40" s="626"/>
      <c r="F40" s="626"/>
      <c r="G40" s="626"/>
      <c r="H40" s="626"/>
      <c r="I40" s="626"/>
      <c r="J40" s="626"/>
      <c r="K40" s="626"/>
      <c r="L40" s="626"/>
      <c r="M40" s="626"/>
      <c r="N40" s="626"/>
      <c r="O40" s="626"/>
      <c r="P40" s="626"/>
      <c r="Q40" s="627"/>
      <c r="R40" s="628">
        <v>1534016</v>
      </c>
      <c r="S40" s="629"/>
      <c r="T40" s="629"/>
      <c r="U40" s="629"/>
      <c r="V40" s="629"/>
      <c r="W40" s="629"/>
      <c r="X40" s="629"/>
      <c r="Y40" s="630"/>
      <c r="Z40" s="655">
        <v>4.9000000000000004</v>
      </c>
      <c r="AA40" s="655"/>
      <c r="AB40" s="655"/>
      <c r="AC40" s="655"/>
      <c r="AD40" s="656" t="s">
        <v>140</v>
      </c>
      <c r="AE40" s="656"/>
      <c r="AF40" s="656"/>
      <c r="AG40" s="656"/>
      <c r="AH40" s="656"/>
      <c r="AI40" s="656"/>
      <c r="AJ40" s="656"/>
      <c r="AK40" s="656"/>
      <c r="AL40" s="631" t="s">
        <v>235</v>
      </c>
      <c r="AM40" s="632"/>
      <c r="AN40" s="632"/>
      <c r="AO40" s="657"/>
      <c r="AQ40" s="663" t="s">
        <v>346</v>
      </c>
      <c r="AR40" s="664"/>
      <c r="AS40" s="664"/>
      <c r="AT40" s="664"/>
      <c r="AU40" s="664"/>
      <c r="AV40" s="664"/>
      <c r="AW40" s="664"/>
      <c r="AX40" s="664"/>
      <c r="AY40" s="665"/>
      <c r="AZ40" s="628" t="s">
        <v>235</v>
      </c>
      <c r="BA40" s="629"/>
      <c r="BB40" s="629"/>
      <c r="BC40" s="629"/>
      <c r="BD40" s="639"/>
      <c r="BE40" s="639"/>
      <c r="BF40" s="666"/>
      <c r="BG40" s="671" t="s">
        <v>347</v>
      </c>
      <c r="BH40" s="672"/>
      <c r="BI40" s="672"/>
      <c r="BJ40" s="672"/>
      <c r="BK40" s="672"/>
      <c r="BL40" s="222"/>
      <c r="BM40" s="667" t="s">
        <v>348</v>
      </c>
      <c r="BN40" s="667"/>
      <c r="BO40" s="667"/>
      <c r="BP40" s="667"/>
      <c r="BQ40" s="667"/>
      <c r="BR40" s="667"/>
      <c r="BS40" s="667"/>
      <c r="BT40" s="667"/>
      <c r="BU40" s="668"/>
      <c r="BV40" s="628">
        <v>76</v>
      </c>
      <c r="BW40" s="629"/>
      <c r="BX40" s="629"/>
      <c r="BY40" s="629"/>
      <c r="BZ40" s="629"/>
      <c r="CA40" s="629"/>
      <c r="CB40" s="669"/>
      <c r="CD40" s="670" t="s">
        <v>349</v>
      </c>
      <c r="CE40" s="667"/>
      <c r="CF40" s="667"/>
      <c r="CG40" s="667"/>
      <c r="CH40" s="667"/>
      <c r="CI40" s="667"/>
      <c r="CJ40" s="667"/>
      <c r="CK40" s="667"/>
      <c r="CL40" s="667"/>
      <c r="CM40" s="667"/>
      <c r="CN40" s="667"/>
      <c r="CO40" s="667"/>
      <c r="CP40" s="667"/>
      <c r="CQ40" s="668"/>
      <c r="CR40" s="628">
        <v>1200</v>
      </c>
      <c r="CS40" s="629"/>
      <c r="CT40" s="629"/>
      <c r="CU40" s="629"/>
      <c r="CV40" s="629"/>
      <c r="CW40" s="629"/>
      <c r="CX40" s="629"/>
      <c r="CY40" s="630"/>
      <c r="CZ40" s="631">
        <v>0</v>
      </c>
      <c r="DA40" s="641"/>
      <c r="DB40" s="641"/>
      <c r="DC40" s="642"/>
      <c r="DD40" s="634">
        <v>1200</v>
      </c>
      <c r="DE40" s="629"/>
      <c r="DF40" s="629"/>
      <c r="DG40" s="629"/>
      <c r="DH40" s="629"/>
      <c r="DI40" s="629"/>
      <c r="DJ40" s="629"/>
      <c r="DK40" s="630"/>
      <c r="DL40" s="634">
        <v>1200</v>
      </c>
      <c r="DM40" s="629"/>
      <c r="DN40" s="629"/>
      <c r="DO40" s="629"/>
      <c r="DP40" s="629"/>
      <c r="DQ40" s="629"/>
      <c r="DR40" s="629"/>
      <c r="DS40" s="629"/>
      <c r="DT40" s="629"/>
      <c r="DU40" s="629"/>
      <c r="DV40" s="630"/>
      <c r="DW40" s="631">
        <v>0</v>
      </c>
      <c r="DX40" s="641"/>
      <c r="DY40" s="641"/>
      <c r="DZ40" s="641"/>
      <c r="EA40" s="641"/>
      <c r="EB40" s="641"/>
      <c r="EC40" s="662"/>
    </row>
    <row r="41" spans="2:133" ht="11.25" customHeight="1" x14ac:dyDescent="0.15">
      <c r="B41" s="625" t="s">
        <v>350</v>
      </c>
      <c r="C41" s="626"/>
      <c r="D41" s="626"/>
      <c r="E41" s="626"/>
      <c r="F41" s="626"/>
      <c r="G41" s="626"/>
      <c r="H41" s="626"/>
      <c r="I41" s="626"/>
      <c r="J41" s="626"/>
      <c r="K41" s="626"/>
      <c r="L41" s="626"/>
      <c r="M41" s="626"/>
      <c r="N41" s="626"/>
      <c r="O41" s="626"/>
      <c r="P41" s="626"/>
      <c r="Q41" s="627"/>
      <c r="R41" s="628" t="s">
        <v>235</v>
      </c>
      <c r="S41" s="629"/>
      <c r="T41" s="629"/>
      <c r="U41" s="629"/>
      <c r="V41" s="629"/>
      <c r="W41" s="629"/>
      <c r="X41" s="629"/>
      <c r="Y41" s="630"/>
      <c r="Z41" s="655" t="s">
        <v>235</v>
      </c>
      <c r="AA41" s="655"/>
      <c r="AB41" s="655"/>
      <c r="AC41" s="655"/>
      <c r="AD41" s="656" t="s">
        <v>229</v>
      </c>
      <c r="AE41" s="656"/>
      <c r="AF41" s="656"/>
      <c r="AG41" s="656"/>
      <c r="AH41" s="656"/>
      <c r="AI41" s="656"/>
      <c r="AJ41" s="656"/>
      <c r="AK41" s="656"/>
      <c r="AL41" s="631" t="s">
        <v>235</v>
      </c>
      <c r="AM41" s="632"/>
      <c r="AN41" s="632"/>
      <c r="AO41" s="657"/>
      <c r="AQ41" s="663" t="s">
        <v>351</v>
      </c>
      <c r="AR41" s="664"/>
      <c r="AS41" s="664"/>
      <c r="AT41" s="664"/>
      <c r="AU41" s="664"/>
      <c r="AV41" s="664"/>
      <c r="AW41" s="664"/>
      <c r="AX41" s="664"/>
      <c r="AY41" s="665"/>
      <c r="AZ41" s="628">
        <v>665911</v>
      </c>
      <c r="BA41" s="629"/>
      <c r="BB41" s="629"/>
      <c r="BC41" s="629"/>
      <c r="BD41" s="639"/>
      <c r="BE41" s="639"/>
      <c r="BF41" s="666"/>
      <c r="BG41" s="671"/>
      <c r="BH41" s="672"/>
      <c r="BI41" s="672"/>
      <c r="BJ41" s="672"/>
      <c r="BK41" s="672"/>
      <c r="BL41" s="222"/>
      <c r="BM41" s="667" t="s">
        <v>352</v>
      </c>
      <c r="BN41" s="667"/>
      <c r="BO41" s="667"/>
      <c r="BP41" s="667"/>
      <c r="BQ41" s="667"/>
      <c r="BR41" s="667"/>
      <c r="BS41" s="667"/>
      <c r="BT41" s="667"/>
      <c r="BU41" s="668"/>
      <c r="BV41" s="628">
        <v>1</v>
      </c>
      <c r="BW41" s="629"/>
      <c r="BX41" s="629"/>
      <c r="BY41" s="629"/>
      <c r="BZ41" s="629"/>
      <c r="CA41" s="629"/>
      <c r="CB41" s="669"/>
      <c r="CD41" s="670" t="s">
        <v>353</v>
      </c>
      <c r="CE41" s="667"/>
      <c r="CF41" s="667"/>
      <c r="CG41" s="667"/>
      <c r="CH41" s="667"/>
      <c r="CI41" s="667"/>
      <c r="CJ41" s="667"/>
      <c r="CK41" s="667"/>
      <c r="CL41" s="667"/>
      <c r="CM41" s="667"/>
      <c r="CN41" s="667"/>
      <c r="CO41" s="667"/>
      <c r="CP41" s="667"/>
      <c r="CQ41" s="668"/>
      <c r="CR41" s="628" t="s">
        <v>140</v>
      </c>
      <c r="CS41" s="639"/>
      <c r="CT41" s="639"/>
      <c r="CU41" s="639"/>
      <c r="CV41" s="639"/>
      <c r="CW41" s="639"/>
      <c r="CX41" s="639"/>
      <c r="CY41" s="640"/>
      <c r="CZ41" s="631" t="s">
        <v>140</v>
      </c>
      <c r="DA41" s="641"/>
      <c r="DB41" s="641"/>
      <c r="DC41" s="642"/>
      <c r="DD41" s="634" t="s">
        <v>235</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354</v>
      </c>
      <c r="C42" s="626"/>
      <c r="D42" s="626"/>
      <c r="E42" s="626"/>
      <c r="F42" s="626"/>
      <c r="G42" s="626"/>
      <c r="H42" s="626"/>
      <c r="I42" s="626"/>
      <c r="J42" s="626"/>
      <c r="K42" s="626"/>
      <c r="L42" s="626"/>
      <c r="M42" s="626"/>
      <c r="N42" s="626"/>
      <c r="O42" s="626"/>
      <c r="P42" s="626"/>
      <c r="Q42" s="627"/>
      <c r="R42" s="628" t="s">
        <v>229</v>
      </c>
      <c r="S42" s="629"/>
      <c r="T42" s="629"/>
      <c r="U42" s="629"/>
      <c r="V42" s="629"/>
      <c r="W42" s="629"/>
      <c r="X42" s="629"/>
      <c r="Y42" s="630"/>
      <c r="Z42" s="655" t="s">
        <v>229</v>
      </c>
      <c r="AA42" s="655"/>
      <c r="AB42" s="655"/>
      <c r="AC42" s="655"/>
      <c r="AD42" s="656" t="s">
        <v>229</v>
      </c>
      <c r="AE42" s="656"/>
      <c r="AF42" s="656"/>
      <c r="AG42" s="656"/>
      <c r="AH42" s="656"/>
      <c r="AI42" s="656"/>
      <c r="AJ42" s="656"/>
      <c r="AK42" s="656"/>
      <c r="AL42" s="631" t="s">
        <v>235</v>
      </c>
      <c r="AM42" s="632"/>
      <c r="AN42" s="632"/>
      <c r="AO42" s="657"/>
      <c r="AQ42" s="675" t="s">
        <v>355</v>
      </c>
      <c r="AR42" s="676"/>
      <c r="AS42" s="676"/>
      <c r="AT42" s="676"/>
      <c r="AU42" s="676"/>
      <c r="AV42" s="676"/>
      <c r="AW42" s="676"/>
      <c r="AX42" s="676"/>
      <c r="AY42" s="677"/>
      <c r="AZ42" s="608">
        <v>1084998</v>
      </c>
      <c r="BA42" s="643"/>
      <c r="BB42" s="643"/>
      <c r="BC42" s="643"/>
      <c r="BD42" s="609"/>
      <c r="BE42" s="609"/>
      <c r="BF42" s="658"/>
      <c r="BG42" s="673"/>
      <c r="BH42" s="674"/>
      <c r="BI42" s="674"/>
      <c r="BJ42" s="674"/>
      <c r="BK42" s="674"/>
      <c r="BL42" s="223"/>
      <c r="BM42" s="659" t="s">
        <v>356</v>
      </c>
      <c r="BN42" s="659"/>
      <c r="BO42" s="659"/>
      <c r="BP42" s="659"/>
      <c r="BQ42" s="659"/>
      <c r="BR42" s="659"/>
      <c r="BS42" s="659"/>
      <c r="BT42" s="659"/>
      <c r="BU42" s="660"/>
      <c r="BV42" s="608">
        <v>330</v>
      </c>
      <c r="BW42" s="643"/>
      <c r="BX42" s="643"/>
      <c r="BY42" s="643"/>
      <c r="BZ42" s="643"/>
      <c r="CA42" s="643"/>
      <c r="CB42" s="661"/>
      <c r="CD42" s="625" t="s">
        <v>357</v>
      </c>
      <c r="CE42" s="626"/>
      <c r="CF42" s="626"/>
      <c r="CG42" s="626"/>
      <c r="CH42" s="626"/>
      <c r="CI42" s="626"/>
      <c r="CJ42" s="626"/>
      <c r="CK42" s="626"/>
      <c r="CL42" s="626"/>
      <c r="CM42" s="626"/>
      <c r="CN42" s="626"/>
      <c r="CO42" s="626"/>
      <c r="CP42" s="626"/>
      <c r="CQ42" s="627"/>
      <c r="CR42" s="628">
        <v>2813714</v>
      </c>
      <c r="CS42" s="639"/>
      <c r="CT42" s="639"/>
      <c r="CU42" s="639"/>
      <c r="CV42" s="639"/>
      <c r="CW42" s="639"/>
      <c r="CX42" s="639"/>
      <c r="CY42" s="640"/>
      <c r="CZ42" s="631">
        <v>9.4</v>
      </c>
      <c r="DA42" s="641"/>
      <c r="DB42" s="641"/>
      <c r="DC42" s="642"/>
      <c r="DD42" s="634">
        <v>370649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358</v>
      </c>
      <c r="C43" s="626"/>
      <c r="D43" s="626"/>
      <c r="E43" s="626"/>
      <c r="F43" s="626"/>
      <c r="G43" s="626"/>
      <c r="H43" s="626"/>
      <c r="I43" s="626"/>
      <c r="J43" s="626"/>
      <c r="K43" s="626"/>
      <c r="L43" s="626"/>
      <c r="M43" s="626"/>
      <c r="N43" s="626"/>
      <c r="O43" s="626"/>
      <c r="P43" s="626"/>
      <c r="Q43" s="627"/>
      <c r="R43" s="628">
        <v>860316</v>
      </c>
      <c r="S43" s="629"/>
      <c r="T43" s="629"/>
      <c r="U43" s="629"/>
      <c r="V43" s="629"/>
      <c r="W43" s="629"/>
      <c r="X43" s="629"/>
      <c r="Y43" s="630"/>
      <c r="Z43" s="655">
        <v>2.7</v>
      </c>
      <c r="AA43" s="655"/>
      <c r="AB43" s="655"/>
      <c r="AC43" s="655"/>
      <c r="AD43" s="656" t="s">
        <v>140</v>
      </c>
      <c r="AE43" s="656"/>
      <c r="AF43" s="656"/>
      <c r="AG43" s="656"/>
      <c r="AH43" s="656"/>
      <c r="AI43" s="656"/>
      <c r="AJ43" s="656"/>
      <c r="AK43" s="656"/>
      <c r="AL43" s="631" t="s">
        <v>235</v>
      </c>
      <c r="AM43" s="632"/>
      <c r="AN43" s="632"/>
      <c r="AO43" s="657"/>
      <c r="BV43" s="224"/>
      <c r="BW43" s="224"/>
      <c r="BX43" s="224"/>
      <c r="BY43" s="224"/>
      <c r="BZ43" s="224"/>
      <c r="CA43" s="224"/>
      <c r="CB43" s="224"/>
      <c r="CD43" s="625" t="s">
        <v>359</v>
      </c>
      <c r="CE43" s="626"/>
      <c r="CF43" s="626"/>
      <c r="CG43" s="626"/>
      <c r="CH43" s="626"/>
      <c r="CI43" s="626"/>
      <c r="CJ43" s="626"/>
      <c r="CK43" s="626"/>
      <c r="CL43" s="626"/>
      <c r="CM43" s="626"/>
      <c r="CN43" s="626"/>
      <c r="CO43" s="626"/>
      <c r="CP43" s="626"/>
      <c r="CQ43" s="627"/>
      <c r="CR43" s="628">
        <v>115300</v>
      </c>
      <c r="CS43" s="639"/>
      <c r="CT43" s="639"/>
      <c r="CU43" s="639"/>
      <c r="CV43" s="639"/>
      <c r="CW43" s="639"/>
      <c r="CX43" s="639"/>
      <c r="CY43" s="640"/>
      <c r="CZ43" s="631">
        <v>0.4</v>
      </c>
      <c r="DA43" s="641"/>
      <c r="DB43" s="641"/>
      <c r="DC43" s="642"/>
      <c r="DD43" s="634">
        <v>115300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360</v>
      </c>
      <c r="C44" s="606"/>
      <c r="D44" s="606"/>
      <c r="E44" s="606"/>
      <c r="F44" s="606"/>
      <c r="G44" s="606"/>
      <c r="H44" s="606"/>
      <c r="I44" s="606"/>
      <c r="J44" s="606"/>
      <c r="K44" s="606"/>
      <c r="L44" s="606"/>
      <c r="M44" s="606"/>
      <c r="N44" s="606"/>
      <c r="O44" s="606"/>
      <c r="P44" s="606"/>
      <c r="Q44" s="607"/>
      <c r="R44" s="608">
        <v>31619996</v>
      </c>
      <c r="S44" s="643"/>
      <c r="T44" s="643"/>
      <c r="U44" s="643"/>
      <c r="V44" s="643"/>
      <c r="W44" s="643"/>
      <c r="X44" s="643"/>
      <c r="Y44" s="644"/>
      <c r="Z44" s="645">
        <v>100</v>
      </c>
      <c r="AA44" s="645"/>
      <c r="AB44" s="645"/>
      <c r="AC44" s="645"/>
      <c r="AD44" s="646">
        <v>12984017</v>
      </c>
      <c r="AE44" s="646"/>
      <c r="AF44" s="646"/>
      <c r="AG44" s="646"/>
      <c r="AH44" s="646"/>
      <c r="AI44" s="646"/>
      <c r="AJ44" s="646"/>
      <c r="AK44" s="646"/>
      <c r="AL44" s="611">
        <v>100</v>
      </c>
      <c r="AM44" s="647"/>
      <c r="AN44" s="647"/>
      <c r="AO44" s="648"/>
      <c r="CD44" s="649" t="s">
        <v>306</v>
      </c>
      <c r="CE44" s="650"/>
      <c r="CF44" s="625" t="s">
        <v>361</v>
      </c>
      <c r="CG44" s="626"/>
      <c r="CH44" s="626"/>
      <c r="CI44" s="626"/>
      <c r="CJ44" s="626"/>
      <c r="CK44" s="626"/>
      <c r="CL44" s="626"/>
      <c r="CM44" s="626"/>
      <c r="CN44" s="626"/>
      <c r="CO44" s="626"/>
      <c r="CP44" s="626"/>
      <c r="CQ44" s="627"/>
      <c r="CR44" s="628">
        <v>2801625</v>
      </c>
      <c r="CS44" s="629"/>
      <c r="CT44" s="629"/>
      <c r="CU44" s="629"/>
      <c r="CV44" s="629"/>
      <c r="CW44" s="629"/>
      <c r="CX44" s="629"/>
      <c r="CY44" s="630"/>
      <c r="CZ44" s="631">
        <v>9.4</v>
      </c>
      <c r="DA44" s="632"/>
      <c r="DB44" s="632"/>
      <c r="DC44" s="633"/>
      <c r="DD44" s="634">
        <v>360460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362</v>
      </c>
      <c r="CG45" s="626"/>
      <c r="CH45" s="626"/>
      <c r="CI45" s="626"/>
      <c r="CJ45" s="626"/>
      <c r="CK45" s="626"/>
      <c r="CL45" s="626"/>
      <c r="CM45" s="626"/>
      <c r="CN45" s="626"/>
      <c r="CO45" s="626"/>
      <c r="CP45" s="626"/>
      <c r="CQ45" s="627"/>
      <c r="CR45" s="628">
        <v>2218124</v>
      </c>
      <c r="CS45" s="639"/>
      <c r="CT45" s="639"/>
      <c r="CU45" s="639"/>
      <c r="CV45" s="639"/>
      <c r="CW45" s="639"/>
      <c r="CX45" s="639"/>
      <c r="CY45" s="640"/>
      <c r="CZ45" s="631">
        <v>7.4</v>
      </c>
      <c r="DA45" s="641"/>
      <c r="DB45" s="641"/>
      <c r="DC45" s="642"/>
      <c r="DD45" s="634">
        <v>203285</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364</v>
      </c>
      <c r="CG46" s="626"/>
      <c r="CH46" s="626"/>
      <c r="CI46" s="626"/>
      <c r="CJ46" s="626"/>
      <c r="CK46" s="626"/>
      <c r="CL46" s="626"/>
      <c r="CM46" s="626"/>
      <c r="CN46" s="626"/>
      <c r="CO46" s="626"/>
      <c r="CP46" s="626"/>
      <c r="CQ46" s="627"/>
      <c r="CR46" s="628">
        <v>583501</v>
      </c>
      <c r="CS46" s="629"/>
      <c r="CT46" s="629"/>
      <c r="CU46" s="629"/>
      <c r="CV46" s="629"/>
      <c r="CW46" s="629"/>
      <c r="CX46" s="629"/>
      <c r="CY46" s="630"/>
      <c r="CZ46" s="631">
        <v>2</v>
      </c>
      <c r="DA46" s="632"/>
      <c r="DB46" s="632"/>
      <c r="DC46" s="633"/>
      <c r="DD46" s="634">
        <v>157175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365</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366</v>
      </c>
      <c r="CG47" s="626"/>
      <c r="CH47" s="626"/>
      <c r="CI47" s="626"/>
      <c r="CJ47" s="626"/>
      <c r="CK47" s="626"/>
      <c r="CL47" s="626"/>
      <c r="CM47" s="626"/>
      <c r="CN47" s="626"/>
      <c r="CO47" s="626"/>
      <c r="CP47" s="626"/>
      <c r="CQ47" s="627"/>
      <c r="CR47" s="628">
        <v>12089</v>
      </c>
      <c r="CS47" s="639"/>
      <c r="CT47" s="639"/>
      <c r="CU47" s="639"/>
      <c r="CV47" s="639"/>
      <c r="CW47" s="639"/>
      <c r="CX47" s="639"/>
      <c r="CY47" s="640"/>
      <c r="CZ47" s="631">
        <v>0</v>
      </c>
      <c r="DA47" s="641"/>
      <c r="DB47" s="641"/>
      <c r="DC47" s="642"/>
      <c r="DD47" s="634">
        <v>10189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367</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368</v>
      </c>
      <c r="CG48" s="626"/>
      <c r="CH48" s="626"/>
      <c r="CI48" s="626"/>
      <c r="CJ48" s="626"/>
      <c r="CK48" s="626"/>
      <c r="CL48" s="626"/>
      <c r="CM48" s="626"/>
      <c r="CN48" s="626"/>
      <c r="CO48" s="626"/>
      <c r="CP48" s="626"/>
      <c r="CQ48" s="627"/>
      <c r="CR48" s="628" t="s">
        <v>229</v>
      </c>
      <c r="CS48" s="629"/>
      <c r="CT48" s="629"/>
      <c r="CU48" s="629"/>
      <c r="CV48" s="629"/>
      <c r="CW48" s="629"/>
      <c r="CX48" s="629"/>
      <c r="CY48" s="630"/>
      <c r="CZ48" s="631" t="s">
        <v>229</v>
      </c>
      <c r="DA48" s="632"/>
      <c r="DB48" s="632"/>
      <c r="DC48" s="633"/>
      <c r="DD48" s="634" t="s">
        <v>140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369</v>
      </c>
      <c r="CE49" s="606"/>
      <c r="CF49" s="606"/>
      <c r="CG49" s="606"/>
      <c r="CH49" s="606"/>
      <c r="CI49" s="606"/>
      <c r="CJ49" s="606"/>
      <c r="CK49" s="606"/>
      <c r="CL49" s="606"/>
      <c r="CM49" s="606"/>
      <c r="CN49" s="606"/>
      <c r="CO49" s="606"/>
      <c r="CP49" s="606"/>
      <c r="CQ49" s="607"/>
      <c r="CR49" s="608">
        <v>29783428</v>
      </c>
      <c r="CS49" s="609"/>
      <c r="CT49" s="609"/>
      <c r="CU49" s="609"/>
      <c r="CV49" s="609"/>
      <c r="CW49" s="609"/>
      <c r="CX49" s="609"/>
      <c r="CY49" s="610"/>
      <c r="CZ49" s="611">
        <v>100</v>
      </c>
      <c r="DA49" s="612"/>
      <c r="DB49" s="612"/>
      <c r="DC49" s="613"/>
      <c r="DD49" s="614">
        <v>13985321</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K14" sqref="BK14"/>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370</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371</v>
      </c>
      <c r="DK2" s="1120"/>
      <c r="DL2" s="1120"/>
      <c r="DM2" s="1120"/>
      <c r="DN2" s="1120"/>
      <c r="DO2" s="1121"/>
      <c r="DP2" s="231"/>
      <c r="DQ2" s="1119" t="s">
        <v>372</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373</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374</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375</v>
      </c>
      <c r="B5" s="1024"/>
      <c r="C5" s="1024"/>
      <c r="D5" s="1024"/>
      <c r="E5" s="1024"/>
      <c r="F5" s="1024"/>
      <c r="G5" s="1024"/>
      <c r="H5" s="1024"/>
      <c r="I5" s="1024"/>
      <c r="J5" s="1024"/>
      <c r="K5" s="1024"/>
      <c r="L5" s="1024"/>
      <c r="M5" s="1024"/>
      <c r="N5" s="1024"/>
      <c r="O5" s="1024"/>
      <c r="P5" s="1025"/>
      <c r="Q5" s="1029" t="s">
        <v>376</v>
      </c>
      <c r="R5" s="1030"/>
      <c r="S5" s="1030"/>
      <c r="T5" s="1030"/>
      <c r="U5" s="1031"/>
      <c r="V5" s="1029" t="s">
        <v>377</v>
      </c>
      <c r="W5" s="1030"/>
      <c r="X5" s="1030"/>
      <c r="Y5" s="1030"/>
      <c r="Z5" s="1031"/>
      <c r="AA5" s="1029" t="s">
        <v>378</v>
      </c>
      <c r="AB5" s="1030"/>
      <c r="AC5" s="1030"/>
      <c r="AD5" s="1030"/>
      <c r="AE5" s="1030"/>
      <c r="AF5" s="1122" t="s">
        <v>379</v>
      </c>
      <c r="AG5" s="1030"/>
      <c r="AH5" s="1030"/>
      <c r="AI5" s="1030"/>
      <c r="AJ5" s="1043"/>
      <c r="AK5" s="1030" t="s">
        <v>380</v>
      </c>
      <c r="AL5" s="1030"/>
      <c r="AM5" s="1030"/>
      <c r="AN5" s="1030"/>
      <c r="AO5" s="1031"/>
      <c r="AP5" s="1029" t="s">
        <v>381</v>
      </c>
      <c r="AQ5" s="1030"/>
      <c r="AR5" s="1030"/>
      <c r="AS5" s="1030"/>
      <c r="AT5" s="1031"/>
      <c r="AU5" s="1029" t="s">
        <v>382</v>
      </c>
      <c r="AV5" s="1030"/>
      <c r="AW5" s="1030"/>
      <c r="AX5" s="1030"/>
      <c r="AY5" s="1043"/>
      <c r="AZ5" s="235"/>
      <c r="BA5" s="235"/>
      <c r="BB5" s="235"/>
      <c r="BC5" s="235"/>
      <c r="BD5" s="235"/>
      <c r="BE5" s="236"/>
      <c r="BF5" s="236"/>
      <c r="BG5" s="236"/>
      <c r="BH5" s="236"/>
      <c r="BI5" s="236"/>
      <c r="BJ5" s="236"/>
      <c r="BK5" s="236"/>
      <c r="BL5" s="236"/>
      <c r="BM5" s="236"/>
      <c r="BN5" s="236"/>
      <c r="BO5" s="236"/>
      <c r="BP5" s="236"/>
      <c r="BQ5" s="1023" t="s">
        <v>383</v>
      </c>
      <c r="BR5" s="1024"/>
      <c r="BS5" s="1024"/>
      <c r="BT5" s="1024"/>
      <c r="BU5" s="1024"/>
      <c r="BV5" s="1024"/>
      <c r="BW5" s="1024"/>
      <c r="BX5" s="1024"/>
      <c r="BY5" s="1024"/>
      <c r="BZ5" s="1024"/>
      <c r="CA5" s="1024"/>
      <c r="CB5" s="1024"/>
      <c r="CC5" s="1024"/>
      <c r="CD5" s="1024"/>
      <c r="CE5" s="1024"/>
      <c r="CF5" s="1024"/>
      <c r="CG5" s="1025"/>
      <c r="CH5" s="1029" t="s">
        <v>384</v>
      </c>
      <c r="CI5" s="1030"/>
      <c r="CJ5" s="1030"/>
      <c r="CK5" s="1030"/>
      <c r="CL5" s="1031"/>
      <c r="CM5" s="1029" t="s">
        <v>385</v>
      </c>
      <c r="CN5" s="1030"/>
      <c r="CO5" s="1030"/>
      <c r="CP5" s="1030"/>
      <c r="CQ5" s="1031"/>
      <c r="CR5" s="1029" t="s">
        <v>386</v>
      </c>
      <c r="CS5" s="1030"/>
      <c r="CT5" s="1030"/>
      <c r="CU5" s="1030"/>
      <c r="CV5" s="1031"/>
      <c r="CW5" s="1029" t="s">
        <v>387</v>
      </c>
      <c r="CX5" s="1030"/>
      <c r="CY5" s="1030"/>
      <c r="CZ5" s="1030"/>
      <c r="DA5" s="1031"/>
      <c r="DB5" s="1029" t="s">
        <v>388</v>
      </c>
      <c r="DC5" s="1030"/>
      <c r="DD5" s="1030"/>
      <c r="DE5" s="1030"/>
      <c r="DF5" s="1031"/>
      <c r="DG5" s="1112" t="s">
        <v>389</v>
      </c>
      <c r="DH5" s="1113"/>
      <c r="DI5" s="1113"/>
      <c r="DJ5" s="1113"/>
      <c r="DK5" s="1114"/>
      <c r="DL5" s="1112" t="s">
        <v>390</v>
      </c>
      <c r="DM5" s="1113"/>
      <c r="DN5" s="1113"/>
      <c r="DO5" s="1113"/>
      <c r="DP5" s="1114"/>
      <c r="DQ5" s="1029" t="s">
        <v>391</v>
      </c>
      <c r="DR5" s="1030"/>
      <c r="DS5" s="1030"/>
      <c r="DT5" s="1030"/>
      <c r="DU5" s="1031"/>
      <c r="DV5" s="1029" t="s">
        <v>382</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392</v>
      </c>
      <c r="C7" s="1076"/>
      <c r="D7" s="1076"/>
      <c r="E7" s="1076"/>
      <c r="F7" s="1076"/>
      <c r="G7" s="1076"/>
      <c r="H7" s="1076"/>
      <c r="I7" s="1076"/>
      <c r="J7" s="1076"/>
      <c r="K7" s="1076"/>
      <c r="L7" s="1076"/>
      <c r="M7" s="1076"/>
      <c r="N7" s="1076"/>
      <c r="O7" s="1076"/>
      <c r="P7" s="1077"/>
      <c r="Q7" s="1130"/>
      <c r="R7" s="1131"/>
      <c r="S7" s="1131"/>
      <c r="T7" s="1131"/>
      <c r="U7" s="1131"/>
      <c r="V7" s="1131"/>
      <c r="W7" s="1131"/>
      <c r="X7" s="1131"/>
      <c r="Y7" s="1131"/>
      <c r="Z7" s="1131"/>
      <c r="AA7" s="1131"/>
      <c r="AB7" s="1131"/>
      <c r="AC7" s="1131"/>
      <c r="AD7" s="1131"/>
      <c r="AE7" s="1132"/>
      <c r="AF7" s="1133">
        <v>1204</v>
      </c>
      <c r="AG7" s="1134"/>
      <c r="AH7" s="1134"/>
      <c r="AI7" s="1134"/>
      <c r="AJ7" s="1135"/>
      <c r="AK7" s="1136"/>
      <c r="AL7" s="1137"/>
      <c r="AM7" s="1137"/>
      <c r="AN7" s="1137"/>
      <c r="AO7" s="1137"/>
      <c r="AP7" s="1137"/>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7"/>
    </row>
    <row r="8" spans="1:131" s="238" customFormat="1" ht="26.25" customHeight="1" x14ac:dyDescent="0.15">
      <c r="A8" s="241">
        <v>2</v>
      </c>
      <c r="B8" s="1058" t="s">
        <v>393</v>
      </c>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v>5</v>
      </c>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t="s">
        <v>394</v>
      </c>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v>1</v>
      </c>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395</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396</v>
      </c>
      <c r="B23" s="965" t="s">
        <v>397</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1210</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229</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398</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399</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375</v>
      </c>
      <c r="B26" s="1024"/>
      <c r="C26" s="1024"/>
      <c r="D26" s="1024"/>
      <c r="E26" s="1024"/>
      <c r="F26" s="1024"/>
      <c r="G26" s="1024"/>
      <c r="H26" s="1024"/>
      <c r="I26" s="1024"/>
      <c r="J26" s="1024"/>
      <c r="K26" s="1024"/>
      <c r="L26" s="1024"/>
      <c r="M26" s="1024"/>
      <c r="N26" s="1024"/>
      <c r="O26" s="1024"/>
      <c r="P26" s="1025"/>
      <c r="Q26" s="1029" t="s">
        <v>400</v>
      </c>
      <c r="R26" s="1030"/>
      <c r="S26" s="1030"/>
      <c r="T26" s="1030"/>
      <c r="U26" s="1031"/>
      <c r="V26" s="1029" t="s">
        <v>401</v>
      </c>
      <c r="W26" s="1030"/>
      <c r="X26" s="1030"/>
      <c r="Y26" s="1030"/>
      <c r="Z26" s="1031"/>
      <c r="AA26" s="1029" t="s">
        <v>402</v>
      </c>
      <c r="AB26" s="1030"/>
      <c r="AC26" s="1030"/>
      <c r="AD26" s="1030"/>
      <c r="AE26" s="1030"/>
      <c r="AF26" s="1083" t="s">
        <v>403</v>
      </c>
      <c r="AG26" s="1036"/>
      <c r="AH26" s="1036"/>
      <c r="AI26" s="1036"/>
      <c r="AJ26" s="1084"/>
      <c r="AK26" s="1030" t="s">
        <v>404</v>
      </c>
      <c r="AL26" s="1030"/>
      <c r="AM26" s="1030"/>
      <c r="AN26" s="1030"/>
      <c r="AO26" s="1031"/>
      <c r="AP26" s="1029" t="s">
        <v>405</v>
      </c>
      <c r="AQ26" s="1030"/>
      <c r="AR26" s="1030"/>
      <c r="AS26" s="1030"/>
      <c r="AT26" s="1031"/>
      <c r="AU26" s="1029" t="s">
        <v>406</v>
      </c>
      <c r="AV26" s="1030"/>
      <c r="AW26" s="1030"/>
      <c r="AX26" s="1030"/>
      <c r="AY26" s="1031"/>
      <c r="AZ26" s="1029" t="s">
        <v>407</v>
      </c>
      <c r="BA26" s="1030"/>
      <c r="BB26" s="1030"/>
      <c r="BC26" s="1030"/>
      <c r="BD26" s="1031"/>
      <c r="BE26" s="1029" t="s">
        <v>382</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408</v>
      </c>
      <c r="C28" s="1076"/>
      <c r="D28" s="1076"/>
      <c r="E28" s="1076"/>
      <c r="F28" s="1076"/>
      <c r="G28" s="1076"/>
      <c r="H28" s="1076"/>
      <c r="I28" s="1076"/>
      <c r="J28" s="1076"/>
      <c r="K28" s="1076"/>
      <c r="L28" s="1076"/>
      <c r="M28" s="1076"/>
      <c r="N28" s="1076"/>
      <c r="O28" s="1076"/>
      <c r="P28" s="1077"/>
      <c r="Q28" s="1078"/>
      <c r="R28" s="1079"/>
      <c r="S28" s="1079"/>
      <c r="T28" s="1079"/>
      <c r="U28" s="1079"/>
      <c r="V28" s="1079"/>
      <c r="W28" s="1079"/>
      <c r="X28" s="1079"/>
      <c r="Y28" s="1079"/>
      <c r="Z28" s="1079"/>
      <c r="AA28" s="1079"/>
      <c r="AB28" s="1079"/>
      <c r="AC28" s="1079"/>
      <c r="AD28" s="1079"/>
      <c r="AE28" s="1080"/>
      <c r="AF28" s="1081">
        <v>15</v>
      </c>
      <c r="AG28" s="1079"/>
      <c r="AH28" s="1079"/>
      <c r="AI28" s="1079"/>
      <c r="AJ28" s="1082"/>
      <c r="AK28" s="1070"/>
      <c r="AL28" s="1071"/>
      <c r="AM28" s="1071"/>
      <c r="AN28" s="1071"/>
      <c r="AO28" s="1071"/>
      <c r="AP28" s="1071"/>
      <c r="AQ28" s="1071"/>
      <c r="AR28" s="1071"/>
      <c r="AS28" s="1071"/>
      <c r="AT28" s="1071"/>
      <c r="AU28" s="1071"/>
      <c r="AV28" s="1071"/>
      <c r="AW28" s="1071"/>
      <c r="AX28" s="1071"/>
      <c r="AY28" s="1071"/>
      <c r="AZ28" s="1072"/>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409</v>
      </c>
      <c r="C29" s="1059"/>
      <c r="D29" s="1059"/>
      <c r="E29" s="1059"/>
      <c r="F29" s="1059"/>
      <c r="G29" s="1059"/>
      <c r="H29" s="1059"/>
      <c r="I29" s="1059"/>
      <c r="J29" s="1059"/>
      <c r="K29" s="1059"/>
      <c r="L29" s="1059"/>
      <c r="M29" s="1059"/>
      <c r="N29" s="1059"/>
      <c r="O29" s="1059"/>
      <c r="P29" s="1060"/>
      <c r="Q29" s="1066"/>
      <c r="R29" s="1067"/>
      <c r="S29" s="1067"/>
      <c r="T29" s="1067"/>
      <c r="U29" s="1067"/>
      <c r="V29" s="1067"/>
      <c r="W29" s="1067"/>
      <c r="X29" s="1067"/>
      <c r="Y29" s="1067"/>
      <c r="Z29" s="1067"/>
      <c r="AA29" s="1067"/>
      <c r="AB29" s="1067"/>
      <c r="AC29" s="1067"/>
      <c r="AD29" s="1067"/>
      <c r="AE29" s="1068"/>
      <c r="AF29" s="1063">
        <v>2</v>
      </c>
      <c r="AG29" s="1064"/>
      <c r="AH29" s="1064"/>
      <c r="AI29" s="1064"/>
      <c r="AJ29" s="1065"/>
      <c r="AK29" s="1008"/>
      <c r="AL29" s="999"/>
      <c r="AM29" s="999"/>
      <c r="AN29" s="999"/>
      <c r="AO29" s="999"/>
      <c r="AP29" s="999"/>
      <c r="AQ29" s="999"/>
      <c r="AR29" s="999"/>
      <c r="AS29" s="999"/>
      <c r="AT29" s="999"/>
      <c r="AU29" s="999"/>
      <c r="AV29" s="999"/>
      <c r="AW29" s="999"/>
      <c r="AX29" s="999"/>
      <c r="AY29" s="999"/>
      <c r="AZ29" s="1069"/>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410</v>
      </c>
      <c r="C30" s="1059"/>
      <c r="D30" s="1059"/>
      <c r="E30" s="1059"/>
      <c r="F30" s="1059"/>
      <c r="G30" s="1059"/>
      <c r="H30" s="1059"/>
      <c r="I30" s="1059"/>
      <c r="J30" s="1059"/>
      <c r="K30" s="1059"/>
      <c r="L30" s="1059"/>
      <c r="M30" s="1059"/>
      <c r="N30" s="1059"/>
      <c r="O30" s="1059"/>
      <c r="P30" s="1060"/>
      <c r="Q30" s="1066"/>
      <c r="R30" s="1067"/>
      <c r="S30" s="1067"/>
      <c r="T30" s="1067"/>
      <c r="U30" s="1067"/>
      <c r="V30" s="1067"/>
      <c r="W30" s="1067"/>
      <c r="X30" s="1067"/>
      <c r="Y30" s="1067"/>
      <c r="Z30" s="1067"/>
      <c r="AA30" s="1067"/>
      <c r="AB30" s="1067"/>
      <c r="AC30" s="1067"/>
      <c r="AD30" s="1067"/>
      <c r="AE30" s="1068"/>
      <c r="AF30" s="1063">
        <v>1514</v>
      </c>
      <c r="AG30" s="1064"/>
      <c r="AH30" s="1064"/>
      <c r="AI30" s="1064"/>
      <c r="AJ30" s="1065"/>
      <c r="AK30" s="1008"/>
      <c r="AL30" s="999"/>
      <c r="AM30" s="999"/>
      <c r="AN30" s="999"/>
      <c r="AO30" s="999"/>
      <c r="AP30" s="999"/>
      <c r="AQ30" s="999"/>
      <c r="AR30" s="999"/>
      <c r="AS30" s="999"/>
      <c r="AT30" s="999"/>
      <c r="AU30" s="999"/>
      <c r="AV30" s="999"/>
      <c r="AW30" s="999"/>
      <c r="AX30" s="999"/>
      <c r="AY30" s="999"/>
      <c r="AZ30" s="1069"/>
      <c r="BA30" s="1069"/>
      <c r="BB30" s="1069"/>
      <c r="BC30" s="1069"/>
      <c r="BD30" s="1069"/>
      <c r="BE30" s="1000" t="s">
        <v>411</v>
      </c>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412</v>
      </c>
      <c r="C31" s="1059"/>
      <c r="D31" s="1059"/>
      <c r="E31" s="1059"/>
      <c r="F31" s="1059"/>
      <c r="G31" s="1059"/>
      <c r="H31" s="1059"/>
      <c r="I31" s="1059"/>
      <c r="J31" s="1059"/>
      <c r="K31" s="1059"/>
      <c r="L31" s="1059"/>
      <c r="M31" s="1059"/>
      <c r="N31" s="1059"/>
      <c r="O31" s="1059"/>
      <c r="P31" s="1060"/>
      <c r="Q31" s="1066"/>
      <c r="R31" s="1067"/>
      <c r="S31" s="1067"/>
      <c r="T31" s="1067"/>
      <c r="U31" s="1067"/>
      <c r="V31" s="1067"/>
      <c r="W31" s="1067"/>
      <c r="X31" s="1067"/>
      <c r="Y31" s="1067"/>
      <c r="Z31" s="1067"/>
      <c r="AA31" s="1067"/>
      <c r="AB31" s="1067"/>
      <c r="AC31" s="1067"/>
      <c r="AD31" s="1067"/>
      <c r="AE31" s="1068"/>
      <c r="AF31" s="1063">
        <v>250</v>
      </c>
      <c r="AG31" s="1064"/>
      <c r="AH31" s="1064"/>
      <c r="AI31" s="1064"/>
      <c r="AJ31" s="1065"/>
      <c r="AK31" s="1008"/>
      <c r="AL31" s="999"/>
      <c r="AM31" s="999"/>
      <c r="AN31" s="999"/>
      <c r="AO31" s="999"/>
      <c r="AP31" s="999"/>
      <c r="AQ31" s="999"/>
      <c r="AR31" s="999"/>
      <c r="AS31" s="999"/>
      <c r="AT31" s="999"/>
      <c r="AU31" s="999"/>
      <c r="AV31" s="999"/>
      <c r="AW31" s="999"/>
      <c r="AX31" s="999"/>
      <c r="AY31" s="999"/>
      <c r="AZ31" s="1069"/>
      <c r="BA31" s="1069"/>
      <c r="BB31" s="1069"/>
      <c r="BC31" s="1069"/>
      <c r="BD31" s="1069"/>
      <c r="BE31" s="1000" t="s">
        <v>413</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414</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396</v>
      </c>
      <c r="B63" s="965" t="s">
        <v>415</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1781</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416</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418</v>
      </c>
      <c r="B66" s="1024"/>
      <c r="C66" s="1024"/>
      <c r="D66" s="1024"/>
      <c r="E66" s="1024"/>
      <c r="F66" s="1024"/>
      <c r="G66" s="1024"/>
      <c r="H66" s="1024"/>
      <c r="I66" s="1024"/>
      <c r="J66" s="1024"/>
      <c r="K66" s="1024"/>
      <c r="L66" s="1024"/>
      <c r="M66" s="1024"/>
      <c r="N66" s="1024"/>
      <c r="O66" s="1024"/>
      <c r="P66" s="1025"/>
      <c r="Q66" s="1029" t="s">
        <v>419</v>
      </c>
      <c r="R66" s="1030"/>
      <c r="S66" s="1030"/>
      <c r="T66" s="1030"/>
      <c r="U66" s="1031"/>
      <c r="V66" s="1029" t="s">
        <v>420</v>
      </c>
      <c r="W66" s="1030"/>
      <c r="X66" s="1030"/>
      <c r="Y66" s="1030"/>
      <c r="Z66" s="1031"/>
      <c r="AA66" s="1029" t="s">
        <v>421</v>
      </c>
      <c r="AB66" s="1030"/>
      <c r="AC66" s="1030"/>
      <c r="AD66" s="1030"/>
      <c r="AE66" s="1031"/>
      <c r="AF66" s="1035" t="s">
        <v>422</v>
      </c>
      <c r="AG66" s="1036"/>
      <c r="AH66" s="1036"/>
      <c r="AI66" s="1036"/>
      <c r="AJ66" s="1037"/>
      <c r="AK66" s="1029" t="s">
        <v>423</v>
      </c>
      <c r="AL66" s="1024"/>
      <c r="AM66" s="1024"/>
      <c r="AN66" s="1024"/>
      <c r="AO66" s="1025"/>
      <c r="AP66" s="1029" t="s">
        <v>424</v>
      </c>
      <c r="AQ66" s="1030"/>
      <c r="AR66" s="1030"/>
      <c r="AS66" s="1030"/>
      <c r="AT66" s="1031"/>
      <c r="AU66" s="1029" t="s">
        <v>425</v>
      </c>
      <c r="AV66" s="1030"/>
      <c r="AW66" s="1030"/>
      <c r="AX66" s="1030"/>
      <c r="AY66" s="1031"/>
      <c r="AZ66" s="1029" t="s">
        <v>382</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c r="C68" s="1014"/>
      <c r="D68" s="1014"/>
      <c r="E68" s="1014"/>
      <c r="F68" s="1014"/>
      <c r="G68" s="1014"/>
      <c r="H68" s="1014"/>
      <c r="I68" s="1014"/>
      <c r="J68" s="1014"/>
      <c r="K68" s="1014"/>
      <c r="L68" s="1014"/>
      <c r="M68" s="1014"/>
      <c r="N68" s="1014"/>
      <c r="O68" s="1014"/>
      <c r="P68" s="1015"/>
      <c r="Q68" s="1016"/>
      <c r="R68" s="1010"/>
      <c r="S68" s="1010"/>
      <c r="T68" s="1010"/>
      <c r="U68" s="1010"/>
      <c r="V68" s="1010"/>
      <c r="W68" s="1010"/>
      <c r="X68" s="1010"/>
      <c r="Y68" s="1010"/>
      <c r="Z68" s="1010"/>
      <c r="AA68" s="1010"/>
      <c r="AB68" s="1010"/>
      <c r="AC68" s="1010"/>
      <c r="AD68" s="1010"/>
      <c r="AE68" s="1010"/>
      <c r="AF68" s="1010"/>
      <c r="AG68" s="1010"/>
      <c r="AH68" s="1010"/>
      <c r="AI68" s="1010"/>
      <c r="AJ68" s="1010"/>
      <c r="AK68" s="1010"/>
      <c r="AL68" s="1010"/>
      <c r="AM68" s="1010"/>
      <c r="AN68" s="1010"/>
      <c r="AO68" s="1010"/>
      <c r="AP68" s="1010"/>
      <c r="AQ68" s="1010"/>
      <c r="AR68" s="1010"/>
      <c r="AS68" s="1010"/>
      <c r="AT68" s="1010"/>
      <c r="AU68" s="1010"/>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c r="C69" s="1003"/>
      <c r="D69" s="1003"/>
      <c r="E69" s="1003"/>
      <c r="F69" s="1003"/>
      <c r="G69" s="1003"/>
      <c r="H69" s="1003"/>
      <c r="I69" s="1003"/>
      <c r="J69" s="1003"/>
      <c r="K69" s="1003"/>
      <c r="L69" s="1003"/>
      <c r="M69" s="1003"/>
      <c r="N69" s="1003"/>
      <c r="O69" s="1003"/>
      <c r="P69" s="1004"/>
      <c r="Q69" s="1005"/>
      <c r="R69" s="999"/>
      <c r="S69" s="999"/>
      <c r="T69" s="999"/>
      <c r="U69" s="999"/>
      <c r="V69" s="999"/>
      <c r="W69" s="999"/>
      <c r="X69" s="999"/>
      <c r="Y69" s="999"/>
      <c r="Z69" s="999"/>
      <c r="AA69" s="999"/>
      <c r="AB69" s="999"/>
      <c r="AC69" s="999"/>
      <c r="AD69" s="999"/>
      <c r="AE69" s="999"/>
      <c r="AF69" s="999"/>
      <c r="AG69" s="999"/>
      <c r="AH69" s="999"/>
      <c r="AI69" s="999"/>
      <c r="AJ69" s="999"/>
      <c r="AK69" s="999"/>
      <c r="AL69" s="999"/>
      <c r="AM69" s="999"/>
      <c r="AN69" s="999"/>
      <c r="AO69" s="999"/>
      <c r="AP69" s="999"/>
      <c r="AQ69" s="999"/>
      <c r="AR69" s="999"/>
      <c r="AS69" s="999"/>
      <c r="AT69" s="999"/>
      <c r="AU69" s="999"/>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c r="C70" s="1003"/>
      <c r="D70" s="1003"/>
      <c r="E70" s="1003"/>
      <c r="F70" s="1003"/>
      <c r="G70" s="1003"/>
      <c r="H70" s="1003"/>
      <c r="I70" s="1003"/>
      <c r="J70" s="1003"/>
      <c r="K70" s="1003"/>
      <c r="L70" s="1003"/>
      <c r="M70" s="1003"/>
      <c r="N70" s="1003"/>
      <c r="O70" s="1003"/>
      <c r="P70" s="1004"/>
      <c r="Q70" s="1005"/>
      <c r="R70" s="999"/>
      <c r="S70" s="999"/>
      <c r="T70" s="999"/>
      <c r="U70" s="999"/>
      <c r="V70" s="999"/>
      <c r="W70" s="999"/>
      <c r="X70" s="999"/>
      <c r="Y70" s="999"/>
      <c r="Z70" s="999"/>
      <c r="AA70" s="999"/>
      <c r="AB70" s="999"/>
      <c r="AC70" s="999"/>
      <c r="AD70" s="999"/>
      <c r="AE70" s="999"/>
      <c r="AF70" s="999"/>
      <c r="AG70" s="999"/>
      <c r="AH70" s="999"/>
      <c r="AI70" s="999"/>
      <c r="AJ70" s="999"/>
      <c r="AK70" s="999"/>
      <c r="AL70" s="999"/>
      <c r="AM70" s="999"/>
      <c r="AN70" s="999"/>
      <c r="AO70" s="999"/>
      <c r="AP70" s="999"/>
      <c r="AQ70" s="999"/>
      <c r="AR70" s="999"/>
      <c r="AS70" s="999"/>
      <c r="AT70" s="999"/>
      <c r="AU70" s="999"/>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396</v>
      </c>
      <c r="B88" s="965" t="s">
        <v>426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965" t="s">
        <v>427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435</v>
      </c>
      <c r="AB109" s="924"/>
      <c r="AC109" s="924"/>
      <c r="AD109" s="924"/>
      <c r="AE109" s="925"/>
      <c r="AF109" s="926" t="s">
        <v>436</v>
      </c>
      <c r="AG109" s="924"/>
      <c r="AH109" s="924"/>
      <c r="AI109" s="924"/>
      <c r="AJ109" s="925"/>
      <c r="AK109" s="926" t="s">
        <v>309</v>
      </c>
      <c r="AL109" s="924"/>
      <c r="AM109" s="924"/>
      <c r="AN109" s="924"/>
      <c r="AO109" s="925"/>
      <c r="AP109" s="926" t="s">
        <v>437</v>
      </c>
      <c r="AQ109" s="924"/>
      <c r="AR109" s="924"/>
      <c r="AS109" s="924"/>
      <c r="AT109" s="957"/>
      <c r="AU109" s="923" t="s">
        <v>434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435</v>
      </c>
      <c r="BR109" s="924"/>
      <c r="BS109" s="924"/>
      <c r="BT109" s="924"/>
      <c r="BU109" s="925"/>
      <c r="BV109" s="926" t="s">
        <v>436</v>
      </c>
      <c r="BW109" s="924"/>
      <c r="BX109" s="924"/>
      <c r="BY109" s="924"/>
      <c r="BZ109" s="925"/>
      <c r="CA109" s="926" t="s">
        <v>309</v>
      </c>
      <c r="CB109" s="924"/>
      <c r="CC109" s="924"/>
      <c r="CD109" s="924"/>
      <c r="CE109" s="925"/>
      <c r="CF109" s="964" t="s">
        <v>437</v>
      </c>
      <c r="CG109" s="964"/>
      <c r="CH109" s="964"/>
      <c r="CI109" s="964"/>
      <c r="CJ109" s="964"/>
      <c r="CK109" s="926" t="s">
        <v>438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435</v>
      </c>
      <c r="DH109" s="924"/>
      <c r="DI109" s="924"/>
      <c r="DJ109" s="924"/>
      <c r="DK109" s="925"/>
      <c r="DL109" s="926" t="s">
        <v>436</v>
      </c>
      <c r="DM109" s="924"/>
      <c r="DN109" s="924"/>
      <c r="DO109" s="924"/>
      <c r="DP109" s="925"/>
      <c r="DQ109" s="926" t="s">
        <v>309</v>
      </c>
      <c r="DR109" s="924"/>
      <c r="DS109" s="924"/>
      <c r="DT109" s="924"/>
      <c r="DU109" s="925"/>
      <c r="DV109" s="926" t="s">
        <v>437</v>
      </c>
      <c r="DW109" s="924"/>
      <c r="DX109" s="924"/>
      <c r="DY109" s="924"/>
      <c r="DZ109" s="957"/>
    </row>
    <row r="110" spans="1:131" s="233" customFormat="1" ht="26.25" customHeight="1" x14ac:dyDescent="0.15">
      <c r="A110" s="835" t="s">
        <v>439</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2074326</v>
      </c>
      <c r="AB110" s="917"/>
      <c r="AC110" s="917"/>
      <c r="AD110" s="917"/>
      <c r="AE110" s="918"/>
      <c r="AF110" s="919">
        <v>1998149</v>
      </c>
      <c r="AG110" s="917"/>
      <c r="AH110" s="917"/>
      <c r="AI110" s="917"/>
      <c r="AJ110" s="918"/>
      <c r="AK110" s="919">
        <v>2134354</v>
      </c>
      <c r="AL110" s="917"/>
      <c r="AM110" s="917"/>
      <c r="AN110" s="917"/>
      <c r="AO110" s="918"/>
      <c r="AP110" s="920">
        <v>17.600000000000001</v>
      </c>
      <c r="AQ110" s="921"/>
      <c r="AR110" s="921"/>
      <c r="AS110" s="921"/>
      <c r="AT110" s="922"/>
      <c r="AU110" s="958" t="s">
        <v>75</v>
      </c>
      <c r="AV110" s="959"/>
      <c r="AW110" s="959"/>
      <c r="AX110" s="959"/>
      <c r="AY110" s="959"/>
      <c r="AZ110" s="888" t="s">
        <v>440</v>
      </c>
      <c r="BA110" s="836"/>
      <c r="BB110" s="836"/>
      <c r="BC110" s="836"/>
      <c r="BD110" s="836"/>
      <c r="BE110" s="836"/>
      <c r="BF110" s="836"/>
      <c r="BG110" s="836"/>
      <c r="BH110" s="836"/>
      <c r="BI110" s="836"/>
      <c r="BJ110" s="836"/>
      <c r="BK110" s="836"/>
      <c r="BL110" s="836"/>
      <c r="BM110" s="836"/>
      <c r="BN110" s="836"/>
      <c r="BO110" s="836"/>
      <c r="BP110" s="837"/>
      <c r="BQ110" s="889">
        <v>30284840</v>
      </c>
      <c r="BR110" s="870"/>
      <c r="BS110" s="870"/>
      <c r="BT110" s="870"/>
      <c r="BU110" s="870"/>
      <c r="BV110" s="870">
        <v>30054649</v>
      </c>
      <c r="BW110" s="870"/>
      <c r="BX110" s="870"/>
      <c r="BY110" s="870"/>
      <c r="BZ110" s="870"/>
      <c r="CA110" s="870">
        <v>29636195</v>
      </c>
      <c r="CB110" s="870"/>
      <c r="CC110" s="870"/>
      <c r="CD110" s="870"/>
      <c r="CE110" s="870"/>
      <c r="CF110" s="894">
        <v>245</v>
      </c>
      <c r="CG110" s="895"/>
      <c r="CH110" s="895"/>
      <c r="CI110" s="895"/>
      <c r="CJ110" s="895"/>
      <c r="CK110" s="954" t="s">
        <v>441</v>
      </c>
      <c r="CL110" s="847"/>
      <c r="CM110" s="888" t="s">
        <v>442</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443</v>
      </c>
      <c r="DH110" s="870"/>
      <c r="DI110" s="870"/>
      <c r="DJ110" s="870"/>
      <c r="DK110" s="870"/>
      <c r="DL110" s="870" t="s">
        <v>416</v>
      </c>
      <c r="DM110" s="870"/>
      <c r="DN110" s="870"/>
      <c r="DO110" s="870"/>
      <c r="DP110" s="870"/>
      <c r="DQ110" s="870" t="s">
        <v>444</v>
      </c>
      <c r="DR110" s="870"/>
      <c r="DS110" s="870"/>
      <c r="DT110" s="870"/>
      <c r="DU110" s="870"/>
      <c r="DV110" s="871" t="s">
        <v>445</v>
      </c>
      <c r="DW110" s="871"/>
      <c r="DX110" s="871"/>
      <c r="DY110" s="871"/>
      <c r="DZ110" s="872"/>
    </row>
    <row r="111" spans="1:131" s="233" customFormat="1" ht="26.25" customHeight="1" x14ac:dyDescent="0.15">
      <c r="A111" s="802" t="s">
        <v>446</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416</v>
      </c>
      <c r="AB111" s="947"/>
      <c r="AC111" s="947"/>
      <c r="AD111" s="947"/>
      <c r="AE111" s="948"/>
      <c r="AF111" s="949" t="s">
        <v>444</v>
      </c>
      <c r="AG111" s="947"/>
      <c r="AH111" s="947"/>
      <c r="AI111" s="947"/>
      <c r="AJ111" s="948"/>
      <c r="AK111" s="949" t="s">
        <v>445</v>
      </c>
      <c r="AL111" s="947"/>
      <c r="AM111" s="947"/>
      <c r="AN111" s="947"/>
      <c r="AO111" s="948"/>
      <c r="AP111" s="950" t="s">
        <v>447</v>
      </c>
      <c r="AQ111" s="951"/>
      <c r="AR111" s="951"/>
      <c r="AS111" s="951"/>
      <c r="AT111" s="952"/>
      <c r="AU111" s="960"/>
      <c r="AV111" s="961"/>
      <c r="AW111" s="961"/>
      <c r="AX111" s="961"/>
      <c r="AY111" s="961"/>
      <c r="AZ111" s="843" t="s">
        <v>448</v>
      </c>
      <c r="BA111" s="780"/>
      <c r="BB111" s="780"/>
      <c r="BC111" s="780"/>
      <c r="BD111" s="780"/>
      <c r="BE111" s="780"/>
      <c r="BF111" s="780"/>
      <c r="BG111" s="780"/>
      <c r="BH111" s="780"/>
      <c r="BI111" s="780"/>
      <c r="BJ111" s="780"/>
      <c r="BK111" s="780"/>
      <c r="BL111" s="780"/>
      <c r="BM111" s="780"/>
      <c r="BN111" s="780"/>
      <c r="BO111" s="780"/>
      <c r="BP111" s="781"/>
      <c r="BQ111" s="844" t="s">
        <v>443</v>
      </c>
      <c r="BR111" s="845"/>
      <c r="BS111" s="845"/>
      <c r="BT111" s="845"/>
      <c r="BU111" s="845"/>
      <c r="BV111" s="845" t="s">
        <v>449</v>
      </c>
      <c r="BW111" s="845"/>
      <c r="BX111" s="845"/>
      <c r="BY111" s="845"/>
      <c r="BZ111" s="845"/>
      <c r="CA111" s="845" t="s">
        <v>450</v>
      </c>
      <c r="CB111" s="845"/>
      <c r="CC111" s="845"/>
      <c r="CD111" s="845"/>
      <c r="CE111" s="845"/>
      <c r="CF111" s="903" t="s">
        <v>451</v>
      </c>
      <c r="CG111" s="904"/>
      <c r="CH111" s="904"/>
      <c r="CI111" s="904"/>
      <c r="CJ111" s="904"/>
      <c r="CK111" s="955"/>
      <c r="CL111" s="849"/>
      <c r="CM111" s="843" t="s">
        <v>452</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445</v>
      </c>
      <c r="DH111" s="845"/>
      <c r="DI111" s="845"/>
      <c r="DJ111" s="845"/>
      <c r="DK111" s="845"/>
      <c r="DL111" s="845" t="s">
        <v>451</v>
      </c>
      <c r="DM111" s="845"/>
      <c r="DN111" s="845"/>
      <c r="DO111" s="845"/>
      <c r="DP111" s="845"/>
      <c r="DQ111" s="845" t="s">
        <v>444</v>
      </c>
      <c r="DR111" s="845"/>
      <c r="DS111" s="845"/>
      <c r="DT111" s="845"/>
      <c r="DU111" s="845"/>
      <c r="DV111" s="822" t="s">
        <v>443</v>
      </c>
      <c r="DW111" s="822"/>
      <c r="DX111" s="822"/>
      <c r="DY111" s="822"/>
      <c r="DZ111" s="823"/>
    </row>
    <row r="112" spans="1:131" s="233" customFormat="1" ht="26.25" customHeight="1" x14ac:dyDescent="0.15">
      <c r="A112" s="940" t="s">
        <v>453</v>
      </c>
      <c r="B112" s="941"/>
      <c r="C112" s="780" t="s">
        <v>454</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449</v>
      </c>
      <c r="AB112" s="808"/>
      <c r="AC112" s="808"/>
      <c r="AD112" s="808"/>
      <c r="AE112" s="809"/>
      <c r="AF112" s="810" t="s">
        <v>451</v>
      </c>
      <c r="AG112" s="808"/>
      <c r="AH112" s="808"/>
      <c r="AI112" s="808"/>
      <c r="AJ112" s="809"/>
      <c r="AK112" s="810" t="s">
        <v>449</v>
      </c>
      <c r="AL112" s="808"/>
      <c r="AM112" s="808"/>
      <c r="AN112" s="808"/>
      <c r="AO112" s="809"/>
      <c r="AP112" s="852" t="s">
        <v>447</v>
      </c>
      <c r="AQ112" s="853"/>
      <c r="AR112" s="853"/>
      <c r="AS112" s="853"/>
      <c r="AT112" s="854"/>
      <c r="AU112" s="960"/>
      <c r="AV112" s="961"/>
      <c r="AW112" s="961"/>
      <c r="AX112" s="961"/>
      <c r="AY112" s="961"/>
      <c r="AZ112" s="843" t="s">
        <v>455</v>
      </c>
      <c r="BA112" s="780"/>
      <c r="BB112" s="780"/>
      <c r="BC112" s="780"/>
      <c r="BD112" s="780"/>
      <c r="BE112" s="780"/>
      <c r="BF112" s="780"/>
      <c r="BG112" s="780"/>
      <c r="BH112" s="780"/>
      <c r="BI112" s="780"/>
      <c r="BJ112" s="780"/>
      <c r="BK112" s="780"/>
      <c r="BL112" s="780"/>
      <c r="BM112" s="780"/>
      <c r="BN112" s="780"/>
      <c r="BO112" s="780"/>
      <c r="BP112" s="781"/>
      <c r="BQ112" s="844">
        <v>2225575</v>
      </c>
      <c r="BR112" s="845"/>
      <c r="BS112" s="845"/>
      <c r="BT112" s="845"/>
      <c r="BU112" s="845"/>
      <c r="BV112" s="845">
        <v>2242350</v>
      </c>
      <c r="BW112" s="845"/>
      <c r="BX112" s="845"/>
      <c r="BY112" s="845"/>
      <c r="BZ112" s="845"/>
      <c r="CA112" s="845">
        <v>2295975</v>
      </c>
      <c r="CB112" s="845"/>
      <c r="CC112" s="845"/>
      <c r="CD112" s="845"/>
      <c r="CE112" s="845"/>
      <c r="CF112" s="903">
        <v>19</v>
      </c>
      <c r="CG112" s="904"/>
      <c r="CH112" s="904"/>
      <c r="CI112" s="904"/>
      <c r="CJ112" s="904"/>
      <c r="CK112" s="955"/>
      <c r="CL112" s="849"/>
      <c r="CM112" s="843" t="s">
        <v>456</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444</v>
      </c>
      <c r="DH112" s="845"/>
      <c r="DI112" s="845"/>
      <c r="DJ112" s="845"/>
      <c r="DK112" s="845"/>
      <c r="DL112" s="845" t="s">
        <v>449</v>
      </c>
      <c r="DM112" s="845"/>
      <c r="DN112" s="845"/>
      <c r="DO112" s="845"/>
      <c r="DP112" s="845"/>
      <c r="DQ112" s="845" t="s">
        <v>416</v>
      </c>
      <c r="DR112" s="845"/>
      <c r="DS112" s="845"/>
      <c r="DT112" s="845"/>
      <c r="DU112" s="845"/>
      <c r="DV112" s="822" t="s">
        <v>451</v>
      </c>
      <c r="DW112" s="822"/>
      <c r="DX112" s="822"/>
      <c r="DY112" s="822"/>
      <c r="DZ112" s="823"/>
    </row>
    <row r="113" spans="1:130" s="233" customFormat="1" ht="26.25" customHeight="1" x14ac:dyDescent="0.15">
      <c r="A113" s="942"/>
      <c r="B113" s="943"/>
      <c r="C113" s="780" t="s">
        <v>457</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251496</v>
      </c>
      <c r="AB113" s="947"/>
      <c r="AC113" s="947"/>
      <c r="AD113" s="947"/>
      <c r="AE113" s="948"/>
      <c r="AF113" s="949">
        <v>258659</v>
      </c>
      <c r="AG113" s="947"/>
      <c r="AH113" s="947"/>
      <c r="AI113" s="947"/>
      <c r="AJ113" s="948"/>
      <c r="AK113" s="949">
        <v>249518</v>
      </c>
      <c r="AL113" s="947"/>
      <c r="AM113" s="947"/>
      <c r="AN113" s="947"/>
      <c r="AO113" s="948"/>
      <c r="AP113" s="950">
        <v>2.1</v>
      </c>
      <c r="AQ113" s="951"/>
      <c r="AR113" s="951"/>
      <c r="AS113" s="951"/>
      <c r="AT113" s="952"/>
      <c r="AU113" s="960"/>
      <c r="AV113" s="961"/>
      <c r="AW113" s="961"/>
      <c r="AX113" s="961"/>
      <c r="AY113" s="961"/>
      <c r="AZ113" s="843" t="s">
        <v>458</v>
      </c>
      <c r="BA113" s="780"/>
      <c r="BB113" s="780"/>
      <c r="BC113" s="780"/>
      <c r="BD113" s="780"/>
      <c r="BE113" s="780"/>
      <c r="BF113" s="780"/>
      <c r="BG113" s="780"/>
      <c r="BH113" s="780"/>
      <c r="BI113" s="780"/>
      <c r="BJ113" s="780"/>
      <c r="BK113" s="780"/>
      <c r="BL113" s="780"/>
      <c r="BM113" s="780"/>
      <c r="BN113" s="780"/>
      <c r="BO113" s="780"/>
      <c r="BP113" s="781"/>
      <c r="BQ113" s="844">
        <v>983471</v>
      </c>
      <c r="BR113" s="845"/>
      <c r="BS113" s="845"/>
      <c r="BT113" s="845"/>
      <c r="BU113" s="845"/>
      <c r="BV113" s="845">
        <v>906962</v>
      </c>
      <c r="BW113" s="845"/>
      <c r="BX113" s="845"/>
      <c r="BY113" s="845"/>
      <c r="BZ113" s="845"/>
      <c r="CA113" s="845">
        <v>782304</v>
      </c>
      <c r="CB113" s="845"/>
      <c r="CC113" s="845"/>
      <c r="CD113" s="845"/>
      <c r="CE113" s="845"/>
      <c r="CF113" s="903">
        <v>6.5</v>
      </c>
      <c r="CG113" s="904"/>
      <c r="CH113" s="904"/>
      <c r="CI113" s="904"/>
      <c r="CJ113" s="904"/>
      <c r="CK113" s="955"/>
      <c r="CL113" s="849"/>
      <c r="CM113" s="843" t="s">
        <v>459</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449</v>
      </c>
      <c r="DH113" s="808"/>
      <c r="DI113" s="808"/>
      <c r="DJ113" s="808"/>
      <c r="DK113" s="809"/>
      <c r="DL113" s="810" t="s">
        <v>449</v>
      </c>
      <c r="DM113" s="808"/>
      <c r="DN113" s="808"/>
      <c r="DO113" s="808"/>
      <c r="DP113" s="809"/>
      <c r="DQ113" s="810" t="s">
        <v>449</v>
      </c>
      <c r="DR113" s="808"/>
      <c r="DS113" s="808"/>
      <c r="DT113" s="808"/>
      <c r="DU113" s="809"/>
      <c r="DV113" s="852" t="s">
        <v>445</v>
      </c>
      <c r="DW113" s="853"/>
      <c r="DX113" s="853"/>
      <c r="DY113" s="853"/>
      <c r="DZ113" s="854"/>
    </row>
    <row r="114" spans="1:130" s="233" customFormat="1" ht="26.25" customHeight="1" x14ac:dyDescent="0.15">
      <c r="A114" s="942"/>
      <c r="B114" s="943"/>
      <c r="C114" s="780" t="s">
        <v>460</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74820</v>
      </c>
      <c r="AB114" s="808"/>
      <c r="AC114" s="808"/>
      <c r="AD114" s="808"/>
      <c r="AE114" s="809"/>
      <c r="AF114" s="810">
        <v>90856</v>
      </c>
      <c r="AG114" s="808"/>
      <c r="AH114" s="808"/>
      <c r="AI114" s="808"/>
      <c r="AJ114" s="809"/>
      <c r="AK114" s="810">
        <v>109471</v>
      </c>
      <c r="AL114" s="808"/>
      <c r="AM114" s="808"/>
      <c r="AN114" s="808"/>
      <c r="AO114" s="809"/>
      <c r="AP114" s="852">
        <v>0.9</v>
      </c>
      <c r="AQ114" s="853"/>
      <c r="AR114" s="853"/>
      <c r="AS114" s="853"/>
      <c r="AT114" s="854"/>
      <c r="AU114" s="960"/>
      <c r="AV114" s="961"/>
      <c r="AW114" s="961"/>
      <c r="AX114" s="961"/>
      <c r="AY114" s="961"/>
      <c r="AZ114" s="843" t="s">
        <v>461</v>
      </c>
      <c r="BA114" s="780"/>
      <c r="BB114" s="780"/>
      <c r="BC114" s="780"/>
      <c r="BD114" s="780"/>
      <c r="BE114" s="780"/>
      <c r="BF114" s="780"/>
      <c r="BG114" s="780"/>
      <c r="BH114" s="780"/>
      <c r="BI114" s="780"/>
      <c r="BJ114" s="780"/>
      <c r="BK114" s="780"/>
      <c r="BL114" s="780"/>
      <c r="BM114" s="780"/>
      <c r="BN114" s="780"/>
      <c r="BO114" s="780"/>
      <c r="BP114" s="781"/>
      <c r="BQ114" s="844">
        <v>533650</v>
      </c>
      <c r="BR114" s="845"/>
      <c r="BS114" s="845"/>
      <c r="BT114" s="845"/>
      <c r="BU114" s="845"/>
      <c r="BV114" s="845">
        <v>546356</v>
      </c>
      <c r="BW114" s="845"/>
      <c r="BX114" s="845"/>
      <c r="BY114" s="845"/>
      <c r="BZ114" s="845"/>
      <c r="CA114" s="845">
        <v>360615</v>
      </c>
      <c r="CB114" s="845"/>
      <c r="CC114" s="845"/>
      <c r="CD114" s="845"/>
      <c r="CE114" s="845"/>
      <c r="CF114" s="903">
        <v>3</v>
      </c>
      <c r="CG114" s="904"/>
      <c r="CH114" s="904"/>
      <c r="CI114" s="904"/>
      <c r="CJ114" s="904"/>
      <c r="CK114" s="955"/>
      <c r="CL114" s="849"/>
      <c r="CM114" s="843" t="s">
        <v>462</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449</v>
      </c>
      <c r="DH114" s="808"/>
      <c r="DI114" s="808"/>
      <c r="DJ114" s="808"/>
      <c r="DK114" s="809"/>
      <c r="DL114" s="810" t="s">
        <v>416</v>
      </c>
      <c r="DM114" s="808"/>
      <c r="DN114" s="808"/>
      <c r="DO114" s="808"/>
      <c r="DP114" s="809"/>
      <c r="DQ114" s="810" t="s">
        <v>447</v>
      </c>
      <c r="DR114" s="808"/>
      <c r="DS114" s="808"/>
      <c r="DT114" s="808"/>
      <c r="DU114" s="809"/>
      <c r="DV114" s="852" t="s">
        <v>443</v>
      </c>
      <c r="DW114" s="853"/>
      <c r="DX114" s="853"/>
      <c r="DY114" s="853"/>
      <c r="DZ114" s="854"/>
    </row>
    <row r="115" spans="1:130" s="233" customFormat="1" ht="26.25" customHeight="1" x14ac:dyDescent="0.15">
      <c r="A115" s="942"/>
      <c r="B115" s="943"/>
      <c r="C115" s="780" t="s">
        <v>463</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447</v>
      </c>
      <c r="AB115" s="947"/>
      <c r="AC115" s="947"/>
      <c r="AD115" s="947"/>
      <c r="AE115" s="948"/>
      <c r="AF115" s="949" t="s">
        <v>444</v>
      </c>
      <c r="AG115" s="947"/>
      <c r="AH115" s="947"/>
      <c r="AI115" s="947"/>
      <c r="AJ115" s="948"/>
      <c r="AK115" s="949" t="s">
        <v>450</v>
      </c>
      <c r="AL115" s="947"/>
      <c r="AM115" s="947"/>
      <c r="AN115" s="947"/>
      <c r="AO115" s="948"/>
      <c r="AP115" s="950" t="s">
        <v>416</v>
      </c>
      <c r="AQ115" s="951"/>
      <c r="AR115" s="951"/>
      <c r="AS115" s="951"/>
      <c r="AT115" s="952"/>
      <c r="AU115" s="960"/>
      <c r="AV115" s="961"/>
      <c r="AW115" s="961"/>
      <c r="AX115" s="961"/>
      <c r="AY115" s="961"/>
      <c r="AZ115" s="843" t="s">
        <v>464</v>
      </c>
      <c r="BA115" s="780"/>
      <c r="BB115" s="780"/>
      <c r="BC115" s="780"/>
      <c r="BD115" s="780"/>
      <c r="BE115" s="780"/>
      <c r="BF115" s="780"/>
      <c r="BG115" s="780"/>
      <c r="BH115" s="780"/>
      <c r="BI115" s="780"/>
      <c r="BJ115" s="780"/>
      <c r="BK115" s="780"/>
      <c r="BL115" s="780"/>
      <c r="BM115" s="780"/>
      <c r="BN115" s="780"/>
      <c r="BO115" s="780"/>
      <c r="BP115" s="781"/>
      <c r="BQ115" s="844" t="s">
        <v>450</v>
      </c>
      <c r="BR115" s="845"/>
      <c r="BS115" s="845"/>
      <c r="BT115" s="845"/>
      <c r="BU115" s="845"/>
      <c r="BV115" s="845" t="s">
        <v>449</v>
      </c>
      <c r="BW115" s="845"/>
      <c r="BX115" s="845"/>
      <c r="BY115" s="845"/>
      <c r="BZ115" s="845"/>
      <c r="CA115" s="845" t="s">
        <v>416</v>
      </c>
      <c r="CB115" s="845"/>
      <c r="CC115" s="845"/>
      <c r="CD115" s="845"/>
      <c r="CE115" s="845"/>
      <c r="CF115" s="903" t="s">
        <v>416</v>
      </c>
      <c r="CG115" s="904"/>
      <c r="CH115" s="904"/>
      <c r="CI115" s="904"/>
      <c r="CJ115" s="904"/>
      <c r="CK115" s="955"/>
      <c r="CL115" s="849"/>
      <c r="CM115" s="843" t="s">
        <v>465</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450</v>
      </c>
      <c r="DH115" s="808"/>
      <c r="DI115" s="808"/>
      <c r="DJ115" s="808"/>
      <c r="DK115" s="809"/>
      <c r="DL115" s="810" t="s">
        <v>445</v>
      </c>
      <c r="DM115" s="808"/>
      <c r="DN115" s="808"/>
      <c r="DO115" s="808"/>
      <c r="DP115" s="809"/>
      <c r="DQ115" s="810" t="s">
        <v>445</v>
      </c>
      <c r="DR115" s="808"/>
      <c r="DS115" s="808"/>
      <c r="DT115" s="808"/>
      <c r="DU115" s="809"/>
      <c r="DV115" s="852" t="s">
        <v>416</v>
      </c>
      <c r="DW115" s="853"/>
      <c r="DX115" s="853"/>
      <c r="DY115" s="853"/>
      <c r="DZ115" s="854"/>
    </row>
    <row r="116" spans="1:130" s="233" customFormat="1" ht="26.25" customHeight="1" x14ac:dyDescent="0.15">
      <c r="A116" s="944"/>
      <c r="B116" s="945"/>
      <c r="C116" s="867" t="s">
        <v>466</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1777</v>
      </c>
      <c r="AB116" s="808"/>
      <c r="AC116" s="808"/>
      <c r="AD116" s="808"/>
      <c r="AE116" s="809"/>
      <c r="AF116" s="810">
        <v>675</v>
      </c>
      <c r="AG116" s="808"/>
      <c r="AH116" s="808"/>
      <c r="AI116" s="808"/>
      <c r="AJ116" s="809"/>
      <c r="AK116" s="810">
        <v>842</v>
      </c>
      <c r="AL116" s="808"/>
      <c r="AM116" s="808"/>
      <c r="AN116" s="808"/>
      <c r="AO116" s="809"/>
      <c r="AP116" s="852">
        <v>0</v>
      </c>
      <c r="AQ116" s="853"/>
      <c r="AR116" s="853"/>
      <c r="AS116" s="853"/>
      <c r="AT116" s="854"/>
      <c r="AU116" s="960"/>
      <c r="AV116" s="961"/>
      <c r="AW116" s="961"/>
      <c r="AX116" s="961"/>
      <c r="AY116" s="961"/>
      <c r="AZ116" s="937" t="s">
        <v>467</v>
      </c>
      <c r="BA116" s="938"/>
      <c r="BB116" s="938"/>
      <c r="BC116" s="938"/>
      <c r="BD116" s="938"/>
      <c r="BE116" s="938"/>
      <c r="BF116" s="938"/>
      <c r="BG116" s="938"/>
      <c r="BH116" s="938"/>
      <c r="BI116" s="938"/>
      <c r="BJ116" s="938"/>
      <c r="BK116" s="938"/>
      <c r="BL116" s="938"/>
      <c r="BM116" s="938"/>
      <c r="BN116" s="938"/>
      <c r="BO116" s="938"/>
      <c r="BP116" s="939"/>
      <c r="BQ116" s="844" t="s">
        <v>450</v>
      </c>
      <c r="BR116" s="845"/>
      <c r="BS116" s="845"/>
      <c r="BT116" s="845"/>
      <c r="BU116" s="845"/>
      <c r="BV116" s="845" t="s">
        <v>449</v>
      </c>
      <c r="BW116" s="845"/>
      <c r="BX116" s="845"/>
      <c r="BY116" s="845"/>
      <c r="BZ116" s="845"/>
      <c r="CA116" s="845" t="s">
        <v>450</v>
      </c>
      <c r="CB116" s="845"/>
      <c r="CC116" s="845"/>
      <c r="CD116" s="845"/>
      <c r="CE116" s="845"/>
      <c r="CF116" s="903" t="s">
        <v>449</v>
      </c>
      <c r="CG116" s="904"/>
      <c r="CH116" s="904"/>
      <c r="CI116" s="904"/>
      <c r="CJ116" s="904"/>
      <c r="CK116" s="955"/>
      <c r="CL116" s="849"/>
      <c r="CM116" s="843" t="s">
        <v>468</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450</v>
      </c>
      <c r="DH116" s="808"/>
      <c r="DI116" s="808"/>
      <c r="DJ116" s="808"/>
      <c r="DK116" s="809"/>
      <c r="DL116" s="810" t="s">
        <v>450</v>
      </c>
      <c r="DM116" s="808"/>
      <c r="DN116" s="808"/>
      <c r="DO116" s="808"/>
      <c r="DP116" s="809"/>
      <c r="DQ116" s="810" t="s">
        <v>449</v>
      </c>
      <c r="DR116" s="808"/>
      <c r="DS116" s="808"/>
      <c r="DT116" s="808"/>
      <c r="DU116" s="809"/>
      <c r="DV116" s="852" t="s">
        <v>444</v>
      </c>
      <c r="DW116" s="853"/>
      <c r="DX116" s="853"/>
      <c r="DY116" s="853"/>
      <c r="DZ116" s="854"/>
    </row>
    <row r="117" spans="1:130" s="233" customFormat="1" ht="26.25" customHeight="1" x14ac:dyDescent="0.15">
      <c r="A117" s="923" t="s">
        <v>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469</v>
      </c>
      <c r="Z117" s="925"/>
      <c r="AA117" s="930">
        <v>2402419</v>
      </c>
      <c r="AB117" s="931"/>
      <c r="AC117" s="931"/>
      <c r="AD117" s="931"/>
      <c r="AE117" s="932"/>
      <c r="AF117" s="933">
        <v>2348339</v>
      </c>
      <c r="AG117" s="931"/>
      <c r="AH117" s="931"/>
      <c r="AI117" s="931"/>
      <c r="AJ117" s="932"/>
      <c r="AK117" s="933">
        <v>2494185</v>
      </c>
      <c r="AL117" s="931"/>
      <c r="AM117" s="931"/>
      <c r="AN117" s="931"/>
      <c r="AO117" s="932"/>
      <c r="AP117" s="934"/>
      <c r="AQ117" s="935"/>
      <c r="AR117" s="935"/>
      <c r="AS117" s="935"/>
      <c r="AT117" s="936"/>
      <c r="AU117" s="960"/>
      <c r="AV117" s="961"/>
      <c r="AW117" s="961"/>
      <c r="AX117" s="961"/>
      <c r="AY117" s="961"/>
      <c r="AZ117" s="891" t="s">
        <v>470</v>
      </c>
      <c r="BA117" s="892"/>
      <c r="BB117" s="892"/>
      <c r="BC117" s="892"/>
      <c r="BD117" s="892"/>
      <c r="BE117" s="892"/>
      <c r="BF117" s="892"/>
      <c r="BG117" s="892"/>
      <c r="BH117" s="892"/>
      <c r="BI117" s="892"/>
      <c r="BJ117" s="892"/>
      <c r="BK117" s="892"/>
      <c r="BL117" s="892"/>
      <c r="BM117" s="892"/>
      <c r="BN117" s="892"/>
      <c r="BO117" s="892"/>
      <c r="BP117" s="893"/>
      <c r="BQ117" s="844" t="s">
        <v>449</v>
      </c>
      <c r="BR117" s="845"/>
      <c r="BS117" s="845"/>
      <c r="BT117" s="845"/>
      <c r="BU117" s="845"/>
      <c r="BV117" s="845" t="s">
        <v>416</v>
      </c>
      <c r="BW117" s="845"/>
      <c r="BX117" s="845"/>
      <c r="BY117" s="845"/>
      <c r="BZ117" s="845"/>
      <c r="CA117" s="845" t="s">
        <v>450</v>
      </c>
      <c r="CB117" s="845"/>
      <c r="CC117" s="845"/>
      <c r="CD117" s="845"/>
      <c r="CE117" s="845"/>
      <c r="CF117" s="903" t="s">
        <v>416</v>
      </c>
      <c r="CG117" s="904"/>
      <c r="CH117" s="904"/>
      <c r="CI117" s="904"/>
      <c r="CJ117" s="904"/>
      <c r="CK117" s="955"/>
      <c r="CL117" s="849"/>
      <c r="CM117" s="843" t="s">
        <v>471</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447</v>
      </c>
      <c r="DH117" s="808"/>
      <c r="DI117" s="808"/>
      <c r="DJ117" s="808"/>
      <c r="DK117" s="809"/>
      <c r="DL117" s="810" t="s">
        <v>449</v>
      </c>
      <c r="DM117" s="808"/>
      <c r="DN117" s="808"/>
      <c r="DO117" s="808"/>
      <c r="DP117" s="809"/>
      <c r="DQ117" s="810" t="s">
        <v>416</v>
      </c>
      <c r="DR117" s="808"/>
      <c r="DS117" s="808"/>
      <c r="DT117" s="808"/>
      <c r="DU117" s="809"/>
      <c r="DV117" s="852" t="s">
        <v>449</v>
      </c>
      <c r="DW117" s="853"/>
      <c r="DX117" s="853"/>
      <c r="DY117" s="853"/>
      <c r="DZ117" s="854"/>
    </row>
    <row r="118" spans="1:130" s="233" customFormat="1" ht="26.25" customHeight="1" x14ac:dyDescent="0.15">
      <c r="A118" s="923" t="s">
        <v>438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435</v>
      </c>
      <c r="AB118" s="924"/>
      <c r="AC118" s="924"/>
      <c r="AD118" s="924"/>
      <c r="AE118" s="925"/>
      <c r="AF118" s="926" t="s">
        <v>436</v>
      </c>
      <c r="AG118" s="924"/>
      <c r="AH118" s="924"/>
      <c r="AI118" s="924"/>
      <c r="AJ118" s="925"/>
      <c r="AK118" s="926" t="s">
        <v>309</v>
      </c>
      <c r="AL118" s="924"/>
      <c r="AM118" s="924"/>
      <c r="AN118" s="924"/>
      <c r="AO118" s="925"/>
      <c r="AP118" s="927" t="s">
        <v>437</v>
      </c>
      <c r="AQ118" s="928"/>
      <c r="AR118" s="928"/>
      <c r="AS118" s="928"/>
      <c r="AT118" s="929"/>
      <c r="AU118" s="960"/>
      <c r="AV118" s="961"/>
      <c r="AW118" s="961"/>
      <c r="AX118" s="961"/>
      <c r="AY118" s="961"/>
      <c r="AZ118" s="866" t="s">
        <v>472</v>
      </c>
      <c r="BA118" s="867"/>
      <c r="BB118" s="867"/>
      <c r="BC118" s="867"/>
      <c r="BD118" s="867"/>
      <c r="BE118" s="867"/>
      <c r="BF118" s="867"/>
      <c r="BG118" s="867"/>
      <c r="BH118" s="867"/>
      <c r="BI118" s="867"/>
      <c r="BJ118" s="867"/>
      <c r="BK118" s="867"/>
      <c r="BL118" s="867"/>
      <c r="BM118" s="867"/>
      <c r="BN118" s="867"/>
      <c r="BO118" s="867"/>
      <c r="BP118" s="868"/>
      <c r="BQ118" s="907" t="s">
        <v>450</v>
      </c>
      <c r="BR118" s="873"/>
      <c r="BS118" s="873"/>
      <c r="BT118" s="873"/>
      <c r="BU118" s="873"/>
      <c r="BV118" s="873" t="s">
        <v>450</v>
      </c>
      <c r="BW118" s="873"/>
      <c r="BX118" s="873"/>
      <c r="BY118" s="873"/>
      <c r="BZ118" s="873"/>
      <c r="CA118" s="873" t="s">
        <v>416</v>
      </c>
      <c r="CB118" s="873"/>
      <c r="CC118" s="873"/>
      <c r="CD118" s="873"/>
      <c r="CE118" s="873"/>
      <c r="CF118" s="903" t="s">
        <v>449</v>
      </c>
      <c r="CG118" s="904"/>
      <c r="CH118" s="904"/>
      <c r="CI118" s="904"/>
      <c r="CJ118" s="904"/>
      <c r="CK118" s="955"/>
      <c r="CL118" s="849"/>
      <c r="CM118" s="843" t="s">
        <v>473</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443</v>
      </c>
      <c r="DH118" s="808"/>
      <c r="DI118" s="808"/>
      <c r="DJ118" s="808"/>
      <c r="DK118" s="809"/>
      <c r="DL118" s="810" t="s">
        <v>416</v>
      </c>
      <c r="DM118" s="808"/>
      <c r="DN118" s="808"/>
      <c r="DO118" s="808"/>
      <c r="DP118" s="809"/>
      <c r="DQ118" s="810" t="s">
        <v>449</v>
      </c>
      <c r="DR118" s="808"/>
      <c r="DS118" s="808"/>
      <c r="DT118" s="808"/>
      <c r="DU118" s="809"/>
      <c r="DV118" s="852" t="s">
        <v>450</v>
      </c>
      <c r="DW118" s="853"/>
      <c r="DX118" s="853"/>
      <c r="DY118" s="853"/>
      <c r="DZ118" s="854"/>
    </row>
    <row r="119" spans="1:130" s="233" customFormat="1" ht="26.25" customHeight="1" x14ac:dyDescent="0.15">
      <c r="A119" s="846" t="s">
        <v>441</v>
      </c>
      <c r="B119" s="847"/>
      <c r="C119" s="888" t="s">
        <v>442</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416</v>
      </c>
      <c r="AB119" s="917"/>
      <c r="AC119" s="917"/>
      <c r="AD119" s="917"/>
      <c r="AE119" s="918"/>
      <c r="AF119" s="919" t="s">
        <v>450</v>
      </c>
      <c r="AG119" s="917"/>
      <c r="AH119" s="917"/>
      <c r="AI119" s="917"/>
      <c r="AJ119" s="918"/>
      <c r="AK119" s="919" t="s">
        <v>416</v>
      </c>
      <c r="AL119" s="917"/>
      <c r="AM119" s="917"/>
      <c r="AN119" s="917"/>
      <c r="AO119" s="918"/>
      <c r="AP119" s="920" t="s">
        <v>416</v>
      </c>
      <c r="AQ119" s="921"/>
      <c r="AR119" s="921"/>
      <c r="AS119" s="921"/>
      <c r="AT119" s="922"/>
      <c r="AU119" s="962"/>
      <c r="AV119" s="963"/>
      <c r="AW119" s="963"/>
      <c r="AX119" s="963"/>
      <c r="AY119" s="963"/>
      <c r="AZ119" s="254" t="s">
        <v>189</v>
      </c>
      <c r="BA119" s="254"/>
      <c r="BB119" s="254"/>
      <c r="BC119" s="254"/>
      <c r="BD119" s="254"/>
      <c r="BE119" s="254"/>
      <c r="BF119" s="254"/>
      <c r="BG119" s="254"/>
      <c r="BH119" s="254"/>
      <c r="BI119" s="254"/>
      <c r="BJ119" s="254"/>
      <c r="BK119" s="254"/>
      <c r="BL119" s="254"/>
      <c r="BM119" s="254"/>
      <c r="BN119" s="254"/>
      <c r="BO119" s="905" t="s">
        <v>474</v>
      </c>
      <c r="BP119" s="906"/>
      <c r="BQ119" s="907">
        <v>34027536</v>
      </c>
      <c r="BR119" s="873"/>
      <c r="BS119" s="873"/>
      <c r="BT119" s="873"/>
      <c r="BU119" s="873"/>
      <c r="BV119" s="873">
        <v>33750317</v>
      </c>
      <c r="BW119" s="873"/>
      <c r="BX119" s="873"/>
      <c r="BY119" s="873"/>
      <c r="BZ119" s="873"/>
      <c r="CA119" s="873">
        <v>33075089</v>
      </c>
      <c r="CB119" s="873"/>
      <c r="CC119" s="873"/>
      <c r="CD119" s="873"/>
      <c r="CE119" s="873"/>
      <c r="CF119" s="776"/>
      <c r="CG119" s="777"/>
      <c r="CH119" s="777"/>
      <c r="CI119" s="777"/>
      <c r="CJ119" s="862"/>
      <c r="CK119" s="956"/>
      <c r="CL119" s="851"/>
      <c r="CM119" s="866" t="s">
        <v>475</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416</v>
      </c>
      <c r="DH119" s="792"/>
      <c r="DI119" s="792"/>
      <c r="DJ119" s="792"/>
      <c r="DK119" s="793"/>
      <c r="DL119" s="794" t="s">
        <v>449</v>
      </c>
      <c r="DM119" s="792"/>
      <c r="DN119" s="792"/>
      <c r="DO119" s="792"/>
      <c r="DP119" s="793"/>
      <c r="DQ119" s="794" t="s">
        <v>445</v>
      </c>
      <c r="DR119" s="792"/>
      <c r="DS119" s="792"/>
      <c r="DT119" s="792"/>
      <c r="DU119" s="793"/>
      <c r="DV119" s="876" t="s">
        <v>449</v>
      </c>
      <c r="DW119" s="877"/>
      <c r="DX119" s="877"/>
      <c r="DY119" s="877"/>
      <c r="DZ119" s="878"/>
    </row>
    <row r="120" spans="1:130" s="233" customFormat="1" ht="26.25" customHeight="1" x14ac:dyDescent="0.15">
      <c r="A120" s="848"/>
      <c r="B120" s="849"/>
      <c r="C120" s="843" t="s">
        <v>452</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449</v>
      </c>
      <c r="AB120" s="808"/>
      <c r="AC120" s="808"/>
      <c r="AD120" s="808"/>
      <c r="AE120" s="809"/>
      <c r="AF120" s="810" t="s">
        <v>443</v>
      </c>
      <c r="AG120" s="808"/>
      <c r="AH120" s="808"/>
      <c r="AI120" s="808"/>
      <c r="AJ120" s="809"/>
      <c r="AK120" s="810" t="s">
        <v>450</v>
      </c>
      <c r="AL120" s="808"/>
      <c r="AM120" s="808"/>
      <c r="AN120" s="808"/>
      <c r="AO120" s="809"/>
      <c r="AP120" s="852" t="s">
        <v>449</v>
      </c>
      <c r="AQ120" s="853"/>
      <c r="AR120" s="853"/>
      <c r="AS120" s="853"/>
      <c r="AT120" s="854"/>
      <c r="AU120" s="908" t="s">
        <v>476</v>
      </c>
      <c r="AV120" s="909"/>
      <c r="AW120" s="909"/>
      <c r="AX120" s="909"/>
      <c r="AY120" s="910"/>
      <c r="AZ120" s="888" t="s">
        <v>477</v>
      </c>
      <c r="BA120" s="836"/>
      <c r="BB120" s="836"/>
      <c r="BC120" s="836"/>
      <c r="BD120" s="836"/>
      <c r="BE120" s="836"/>
      <c r="BF120" s="836"/>
      <c r="BG120" s="836"/>
      <c r="BH120" s="836"/>
      <c r="BI120" s="836"/>
      <c r="BJ120" s="836"/>
      <c r="BK120" s="836"/>
      <c r="BL120" s="836"/>
      <c r="BM120" s="836"/>
      <c r="BN120" s="836"/>
      <c r="BO120" s="836"/>
      <c r="BP120" s="837"/>
      <c r="BQ120" s="889">
        <v>4123958</v>
      </c>
      <c r="BR120" s="870"/>
      <c r="BS120" s="870"/>
      <c r="BT120" s="870"/>
      <c r="BU120" s="870"/>
      <c r="BV120" s="870">
        <v>3152373</v>
      </c>
      <c r="BW120" s="870"/>
      <c r="BX120" s="870"/>
      <c r="BY120" s="870"/>
      <c r="BZ120" s="870"/>
      <c r="CA120" s="870">
        <v>3027156</v>
      </c>
      <c r="CB120" s="870"/>
      <c r="CC120" s="870"/>
      <c r="CD120" s="870"/>
      <c r="CE120" s="870"/>
      <c r="CF120" s="894">
        <v>25</v>
      </c>
      <c r="CG120" s="895"/>
      <c r="CH120" s="895"/>
      <c r="CI120" s="895"/>
      <c r="CJ120" s="895"/>
      <c r="CK120" s="896" t="s">
        <v>478</v>
      </c>
      <c r="CL120" s="880"/>
      <c r="CM120" s="880"/>
      <c r="CN120" s="880"/>
      <c r="CO120" s="881"/>
      <c r="CP120" s="900" t="s">
        <v>479</v>
      </c>
      <c r="CQ120" s="901"/>
      <c r="CR120" s="901"/>
      <c r="CS120" s="901"/>
      <c r="CT120" s="901"/>
      <c r="CU120" s="901"/>
      <c r="CV120" s="901"/>
      <c r="CW120" s="901"/>
      <c r="CX120" s="901"/>
      <c r="CY120" s="901"/>
      <c r="CZ120" s="901"/>
      <c r="DA120" s="901"/>
      <c r="DB120" s="901"/>
      <c r="DC120" s="901"/>
      <c r="DD120" s="901"/>
      <c r="DE120" s="901"/>
      <c r="DF120" s="902"/>
      <c r="DG120" s="889" t="s">
        <v>443</v>
      </c>
      <c r="DH120" s="870"/>
      <c r="DI120" s="870"/>
      <c r="DJ120" s="870"/>
      <c r="DK120" s="870"/>
      <c r="DL120" s="870" t="s">
        <v>449</v>
      </c>
      <c r="DM120" s="870"/>
      <c r="DN120" s="870"/>
      <c r="DO120" s="870"/>
      <c r="DP120" s="870"/>
      <c r="DQ120" s="870">
        <v>2293233</v>
      </c>
      <c r="DR120" s="870"/>
      <c r="DS120" s="870"/>
      <c r="DT120" s="870"/>
      <c r="DU120" s="870"/>
      <c r="DV120" s="871">
        <v>19</v>
      </c>
      <c r="DW120" s="871"/>
      <c r="DX120" s="871"/>
      <c r="DY120" s="871"/>
      <c r="DZ120" s="872"/>
    </row>
    <row r="121" spans="1:130" s="233" customFormat="1" ht="26.25" customHeight="1" x14ac:dyDescent="0.15">
      <c r="A121" s="848"/>
      <c r="B121" s="849"/>
      <c r="C121" s="891" t="s">
        <v>480</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416</v>
      </c>
      <c r="AB121" s="808"/>
      <c r="AC121" s="808"/>
      <c r="AD121" s="808"/>
      <c r="AE121" s="809"/>
      <c r="AF121" s="810" t="s">
        <v>416</v>
      </c>
      <c r="AG121" s="808"/>
      <c r="AH121" s="808"/>
      <c r="AI121" s="808"/>
      <c r="AJ121" s="809"/>
      <c r="AK121" s="810" t="s">
        <v>416</v>
      </c>
      <c r="AL121" s="808"/>
      <c r="AM121" s="808"/>
      <c r="AN121" s="808"/>
      <c r="AO121" s="809"/>
      <c r="AP121" s="852" t="s">
        <v>450</v>
      </c>
      <c r="AQ121" s="853"/>
      <c r="AR121" s="853"/>
      <c r="AS121" s="853"/>
      <c r="AT121" s="854"/>
      <c r="AU121" s="911"/>
      <c r="AV121" s="912"/>
      <c r="AW121" s="912"/>
      <c r="AX121" s="912"/>
      <c r="AY121" s="913"/>
      <c r="AZ121" s="843" t="s">
        <v>481</v>
      </c>
      <c r="BA121" s="780"/>
      <c r="BB121" s="780"/>
      <c r="BC121" s="780"/>
      <c r="BD121" s="780"/>
      <c r="BE121" s="780"/>
      <c r="BF121" s="780"/>
      <c r="BG121" s="780"/>
      <c r="BH121" s="780"/>
      <c r="BI121" s="780"/>
      <c r="BJ121" s="780"/>
      <c r="BK121" s="780"/>
      <c r="BL121" s="780"/>
      <c r="BM121" s="780"/>
      <c r="BN121" s="780"/>
      <c r="BO121" s="780"/>
      <c r="BP121" s="781"/>
      <c r="BQ121" s="844">
        <v>2196907</v>
      </c>
      <c r="BR121" s="845"/>
      <c r="BS121" s="845"/>
      <c r="BT121" s="845"/>
      <c r="BU121" s="845"/>
      <c r="BV121" s="845">
        <v>2046233</v>
      </c>
      <c r="BW121" s="845"/>
      <c r="BX121" s="845"/>
      <c r="BY121" s="845"/>
      <c r="BZ121" s="845"/>
      <c r="CA121" s="845">
        <v>1892914</v>
      </c>
      <c r="CB121" s="845"/>
      <c r="CC121" s="845"/>
      <c r="CD121" s="845"/>
      <c r="CE121" s="845"/>
      <c r="CF121" s="903">
        <v>15.6</v>
      </c>
      <c r="CG121" s="904"/>
      <c r="CH121" s="904"/>
      <c r="CI121" s="904"/>
      <c r="CJ121" s="904"/>
      <c r="CK121" s="897"/>
      <c r="CL121" s="883"/>
      <c r="CM121" s="883"/>
      <c r="CN121" s="883"/>
      <c r="CO121" s="884"/>
      <c r="CP121" s="863" t="s">
        <v>482</v>
      </c>
      <c r="CQ121" s="864"/>
      <c r="CR121" s="864"/>
      <c r="CS121" s="864"/>
      <c r="CT121" s="864"/>
      <c r="CU121" s="864"/>
      <c r="CV121" s="864"/>
      <c r="CW121" s="864"/>
      <c r="CX121" s="864"/>
      <c r="CY121" s="864"/>
      <c r="CZ121" s="864"/>
      <c r="DA121" s="864"/>
      <c r="DB121" s="864"/>
      <c r="DC121" s="864"/>
      <c r="DD121" s="864"/>
      <c r="DE121" s="864"/>
      <c r="DF121" s="865"/>
      <c r="DG121" s="844">
        <v>13368</v>
      </c>
      <c r="DH121" s="845"/>
      <c r="DI121" s="845"/>
      <c r="DJ121" s="845"/>
      <c r="DK121" s="845"/>
      <c r="DL121" s="845">
        <v>8679</v>
      </c>
      <c r="DM121" s="845"/>
      <c r="DN121" s="845"/>
      <c r="DO121" s="845"/>
      <c r="DP121" s="845"/>
      <c r="DQ121" s="845">
        <v>2742</v>
      </c>
      <c r="DR121" s="845"/>
      <c r="DS121" s="845"/>
      <c r="DT121" s="845"/>
      <c r="DU121" s="845"/>
      <c r="DV121" s="822">
        <v>0</v>
      </c>
      <c r="DW121" s="822"/>
      <c r="DX121" s="822"/>
      <c r="DY121" s="822"/>
      <c r="DZ121" s="823"/>
    </row>
    <row r="122" spans="1:130" s="233" customFormat="1" ht="26.25" customHeight="1" x14ac:dyDescent="0.15">
      <c r="A122" s="848"/>
      <c r="B122" s="849"/>
      <c r="C122" s="843" t="s">
        <v>462</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449</v>
      </c>
      <c r="AB122" s="808"/>
      <c r="AC122" s="808"/>
      <c r="AD122" s="808"/>
      <c r="AE122" s="809"/>
      <c r="AF122" s="810" t="s">
        <v>449</v>
      </c>
      <c r="AG122" s="808"/>
      <c r="AH122" s="808"/>
      <c r="AI122" s="808"/>
      <c r="AJ122" s="809"/>
      <c r="AK122" s="810" t="s">
        <v>416</v>
      </c>
      <c r="AL122" s="808"/>
      <c r="AM122" s="808"/>
      <c r="AN122" s="808"/>
      <c r="AO122" s="809"/>
      <c r="AP122" s="852" t="s">
        <v>416</v>
      </c>
      <c r="AQ122" s="853"/>
      <c r="AR122" s="853"/>
      <c r="AS122" s="853"/>
      <c r="AT122" s="854"/>
      <c r="AU122" s="911"/>
      <c r="AV122" s="912"/>
      <c r="AW122" s="912"/>
      <c r="AX122" s="912"/>
      <c r="AY122" s="913"/>
      <c r="AZ122" s="866" t="s">
        <v>483</v>
      </c>
      <c r="BA122" s="867"/>
      <c r="BB122" s="867"/>
      <c r="BC122" s="867"/>
      <c r="BD122" s="867"/>
      <c r="BE122" s="867"/>
      <c r="BF122" s="867"/>
      <c r="BG122" s="867"/>
      <c r="BH122" s="867"/>
      <c r="BI122" s="867"/>
      <c r="BJ122" s="867"/>
      <c r="BK122" s="867"/>
      <c r="BL122" s="867"/>
      <c r="BM122" s="867"/>
      <c r="BN122" s="867"/>
      <c r="BO122" s="867"/>
      <c r="BP122" s="868"/>
      <c r="BQ122" s="907">
        <v>17534835</v>
      </c>
      <c r="BR122" s="873"/>
      <c r="BS122" s="873"/>
      <c r="BT122" s="873"/>
      <c r="BU122" s="873"/>
      <c r="BV122" s="873">
        <v>17290845</v>
      </c>
      <c r="BW122" s="873"/>
      <c r="BX122" s="873"/>
      <c r="BY122" s="873"/>
      <c r="BZ122" s="873"/>
      <c r="CA122" s="873">
        <v>16899430</v>
      </c>
      <c r="CB122" s="873"/>
      <c r="CC122" s="873"/>
      <c r="CD122" s="873"/>
      <c r="CE122" s="873"/>
      <c r="CF122" s="874">
        <v>139.69999999999999</v>
      </c>
      <c r="CG122" s="875"/>
      <c r="CH122" s="875"/>
      <c r="CI122" s="875"/>
      <c r="CJ122" s="875"/>
      <c r="CK122" s="897"/>
      <c r="CL122" s="883"/>
      <c r="CM122" s="883"/>
      <c r="CN122" s="883"/>
      <c r="CO122" s="884"/>
      <c r="CP122" s="863" t="s">
        <v>484</v>
      </c>
      <c r="CQ122" s="864"/>
      <c r="CR122" s="864"/>
      <c r="CS122" s="864"/>
      <c r="CT122" s="864"/>
      <c r="CU122" s="864"/>
      <c r="CV122" s="864"/>
      <c r="CW122" s="864"/>
      <c r="CX122" s="864"/>
      <c r="CY122" s="864"/>
      <c r="CZ122" s="864"/>
      <c r="DA122" s="864"/>
      <c r="DB122" s="864"/>
      <c r="DC122" s="864"/>
      <c r="DD122" s="864"/>
      <c r="DE122" s="864"/>
      <c r="DF122" s="865"/>
      <c r="DG122" s="844" t="s">
        <v>445</v>
      </c>
      <c r="DH122" s="845"/>
      <c r="DI122" s="845"/>
      <c r="DJ122" s="845"/>
      <c r="DK122" s="845"/>
      <c r="DL122" s="845" t="s">
        <v>450</v>
      </c>
      <c r="DM122" s="845"/>
      <c r="DN122" s="845"/>
      <c r="DO122" s="845"/>
      <c r="DP122" s="845"/>
      <c r="DQ122" s="845" t="s">
        <v>416</v>
      </c>
      <c r="DR122" s="845"/>
      <c r="DS122" s="845"/>
      <c r="DT122" s="845"/>
      <c r="DU122" s="845"/>
      <c r="DV122" s="822" t="s">
        <v>450</v>
      </c>
      <c r="DW122" s="822"/>
      <c r="DX122" s="822"/>
      <c r="DY122" s="822"/>
      <c r="DZ122" s="823"/>
    </row>
    <row r="123" spans="1:130" s="233" customFormat="1" ht="26.25" customHeight="1" x14ac:dyDescent="0.15">
      <c r="A123" s="848"/>
      <c r="B123" s="849"/>
      <c r="C123" s="843" t="s">
        <v>468</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416</v>
      </c>
      <c r="AB123" s="808"/>
      <c r="AC123" s="808"/>
      <c r="AD123" s="808"/>
      <c r="AE123" s="809"/>
      <c r="AF123" s="810" t="s">
        <v>416</v>
      </c>
      <c r="AG123" s="808"/>
      <c r="AH123" s="808"/>
      <c r="AI123" s="808"/>
      <c r="AJ123" s="809"/>
      <c r="AK123" s="810" t="s">
        <v>445</v>
      </c>
      <c r="AL123" s="808"/>
      <c r="AM123" s="808"/>
      <c r="AN123" s="808"/>
      <c r="AO123" s="809"/>
      <c r="AP123" s="852" t="s">
        <v>450</v>
      </c>
      <c r="AQ123" s="853"/>
      <c r="AR123" s="853"/>
      <c r="AS123" s="853"/>
      <c r="AT123" s="854"/>
      <c r="AU123" s="914"/>
      <c r="AV123" s="915"/>
      <c r="AW123" s="915"/>
      <c r="AX123" s="915"/>
      <c r="AY123" s="915"/>
      <c r="AZ123" s="254" t="s">
        <v>189</v>
      </c>
      <c r="BA123" s="254"/>
      <c r="BB123" s="254"/>
      <c r="BC123" s="254"/>
      <c r="BD123" s="254"/>
      <c r="BE123" s="254"/>
      <c r="BF123" s="254"/>
      <c r="BG123" s="254"/>
      <c r="BH123" s="254"/>
      <c r="BI123" s="254"/>
      <c r="BJ123" s="254"/>
      <c r="BK123" s="254"/>
      <c r="BL123" s="254"/>
      <c r="BM123" s="254"/>
      <c r="BN123" s="254"/>
      <c r="BO123" s="905" t="s">
        <v>485</v>
      </c>
      <c r="BP123" s="906"/>
      <c r="BQ123" s="860">
        <v>23855700</v>
      </c>
      <c r="BR123" s="861"/>
      <c r="BS123" s="861"/>
      <c r="BT123" s="861"/>
      <c r="BU123" s="861"/>
      <c r="BV123" s="861">
        <v>22489451</v>
      </c>
      <c r="BW123" s="861"/>
      <c r="BX123" s="861"/>
      <c r="BY123" s="861"/>
      <c r="BZ123" s="861"/>
      <c r="CA123" s="861">
        <v>21819500</v>
      </c>
      <c r="CB123" s="861"/>
      <c r="CC123" s="861"/>
      <c r="CD123" s="861"/>
      <c r="CE123" s="861"/>
      <c r="CF123" s="776"/>
      <c r="CG123" s="777"/>
      <c r="CH123" s="777"/>
      <c r="CI123" s="777"/>
      <c r="CJ123" s="862"/>
      <c r="CK123" s="897"/>
      <c r="CL123" s="883"/>
      <c r="CM123" s="883"/>
      <c r="CN123" s="883"/>
      <c r="CO123" s="884"/>
      <c r="CP123" s="863" t="s">
        <v>486</v>
      </c>
      <c r="CQ123" s="864"/>
      <c r="CR123" s="864"/>
      <c r="CS123" s="864"/>
      <c r="CT123" s="864"/>
      <c r="CU123" s="864"/>
      <c r="CV123" s="864"/>
      <c r="CW123" s="864"/>
      <c r="CX123" s="864"/>
      <c r="CY123" s="864"/>
      <c r="CZ123" s="864"/>
      <c r="DA123" s="864"/>
      <c r="DB123" s="864"/>
      <c r="DC123" s="864"/>
      <c r="DD123" s="864"/>
      <c r="DE123" s="864"/>
      <c r="DF123" s="865"/>
      <c r="DG123" s="807" t="s">
        <v>416</v>
      </c>
      <c r="DH123" s="808"/>
      <c r="DI123" s="808"/>
      <c r="DJ123" s="808"/>
      <c r="DK123" s="809"/>
      <c r="DL123" s="810" t="s">
        <v>445</v>
      </c>
      <c r="DM123" s="808"/>
      <c r="DN123" s="808"/>
      <c r="DO123" s="808"/>
      <c r="DP123" s="809"/>
      <c r="DQ123" s="810" t="s">
        <v>416</v>
      </c>
      <c r="DR123" s="808"/>
      <c r="DS123" s="808"/>
      <c r="DT123" s="808"/>
      <c r="DU123" s="809"/>
      <c r="DV123" s="852" t="s">
        <v>445</v>
      </c>
      <c r="DW123" s="853"/>
      <c r="DX123" s="853"/>
      <c r="DY123" s="853"/>
      <c r="DZ123" s="854"/>
    </row>
    <row r="124" spans="1:130" s="233" customFormat="1" ht="26.25" customHeight="1" thickBot="1" x14ac:dyDescent="0.2">
      <c r="A124" s="848"/>
      <c r="B124" s="849"/>
      <c r="C124" s="843" t="s">
        <v>471</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445</v>
      </c>
      <c r="AB124" s="808"/>
      <c r="AC124" s="808"/>
      <c r="AD124" s="808"/>
      <c r="AE124" s="809"/>
      <c r="AF124" s="810" t="s">
        <v>447</v>
      </c>
      <c r="AG124" s="808"/>
      <c r="AH124" s="808"/>
      <c r="AI124" s="808"/>
      <c r="AJ124" s="809"/>
      <c r="AK124" s="810" t="s">
        <v>416</v>
      </c>
      <c r="AL124" s="808"/>
      <c r="AM124" s="808"/>
      <c r="AN124" s="808"/>
      <c r="AO124" s="809"/>
      <c r="AP124" s="852" t="s">
        <v>445</v>
      </c>
      <c r="AQ124" s="853"/>
      <c r="AR124" s="853"/>
      <c r="AS124" s="853"/>
      <c r="AT124" s="854"/>
      <c r="AU124" s="855" t="s">
        <v>487</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96.9</v>
      </c>
      <c r="BR124" s="859"/>
      <c r="BS124" s="859"/>
      <c r="BT124" s="859"/>
      <c r="BU124" s="859"/>
      <c r="BV124" s="859">
        <v>102.2</v>
      </c>
      <c r="BW124" s="859"/>
      <c r="BX124" s="859"/>
      <c r="BY124" s="859"/>
      <c r="BZ124" s="859"/>
      <c r="CA124" s="859">
        <v>93</v>
      </c>
      <c r="CB124" s="859"/>
      <c r="CC124" s="859"/>
      <c r="CD124" s="859"/>
      <c r="CE124" s="859"/>
      <c r="CF124" s="754"/>
      <c r="CG124" s="755"/>
      <c r="CH124" s="755"/>
      <c r="CI124" s="755"/>
      <c r="CJ124" s="890"/>
      <c r="CK124" s="898"/>
      <c r="CL124" s="898"/>
      <c r="CM124" s="898"/>
      <c r="CN124" s="898"/>
      <c r="CO124" s="899"/>
      <c r="CP124" s="863" t="s">
        <v>488</v>
      </c>
      <c r="CQ124" s="864"/>
      <c r="CR124" s="864"/>
      <c r="CS124" s="864"/>
      <c r="CT124" s="864"/>
      <c r="CU124" s="864"/>
      <c r="CV124" s="864"/>
      <c r="CW124" s="864"/>
      <c r="CX124" s="864"/>
      <c r="CY124" s="864"/>
      <c r="CZ124" s="864"/>
      <c r="DA124" s="864"/>
      <c r="DB124" s="864"/>
      <c r="DC124" s="864"/>
      <c r="DD124" s="864"/>
      <c r="DE124" s="864"/>
      <c r="DF124" s="865"/>
      <c r="DG124" s="791">
        <v>2212207</v>
      </c>
      <c r="DH124" s="792"/>
      <c r="DI124" s="792"/>
      <c r="DJ124" s="792"/>
      <c r="DK124" s="793"/>
      <c r="DL124" s="794">
        <v>2233671</v>
      </c>
      <c r="DM124" s="792"/>
      <c r="DN124" s="792"/>
      <c r="DO124" s="792"/>
      <c r="DP124" s="793"/>
      <c r="DQ124" s="794" t="s">
        <v>445</v>
      </c>
      <c r="DR124" s="792"/>
      <c r="DS124" s="792"/>
      <c r="DT124" s="792"/>
      <c r="DU124" s="793"/>
      <c r="DV124" s="876" t="s">
        <v>416</v>
      </c>
      <c r="DW124" s="877"/>
      <c r="DX124" s="877"/>
      <c r="DY124" s="877"/>
      <c r="DZ124" s="878"/>
    </row>
    <row r="125" spans="1:130" s="233" customFormat="1" ht="26.25" customHeight="1" x14ac:dyDescent="0.15">
      <c r="A125" s="848"/>
      <c r="B125" s="849"/>
      <c r="C125" s="843" t="s">
        <v>473</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416</v>
      </c>
      <c r="AB125" s="808"/>
      <c r="AC125" s="808"/>
      <c r="AD125" s="808"/>
      <c r="AE125" s="809"/>
      <c r="AF125" s="810" t="s">
        <v>416</v>
      </c>
      <c r="AG125" s="808"/>
      <c r="AH125" s="808"/>
      <c r="AI125" s="808"/>
      <c r="AJ125" s="809"/>
      <c r="AK125" s="810" t="s">
        <v>416</v>
      </c>
      <c r="AL125" s="808"/>
      <c r="AM125" s="808"/>
      <c r="AN125" s="808"/>
      <c r="AO125" s="809"/>
      <c r="AP125" s="852" t="s">
        <v>445</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489</v>
      </c>
      <c r="CL125" s="880"/>
      <c r="CM125" s="880"/>
      <c r="CN125" s="880"/>
      <c r="CO125" s="881"/>
      <c r="CP125" s="888" t="s">
        <v>490</v>
      </c>
      <c r="CQ125" s="836"/>
      <c r="CR125" s="836"/>
      <c r="CS125" s="836"/>
      <c r="CT125" s="836"/>
      <c r="CU125" s="836"/>
      <c r="CV125" s="836"/>
      <c r="CW125" s="836"/>
      <c r="CX125" s="836"/>
      <c r="CY125" s="836"/>
      <c r="CZ125" s="836"/>
      <c r="DA125" s="836"/>
      <c r="DB125" s="836"/>
      <c r="DC125" s="836"/>
      <c r="DD125" s="836"/>
      <c r="DE125" s="836"/>
      <c r="DF125" s="837"/>
      <c r="DG125" s="889" t="s">
        <v>416</v>
      </c>
      <c r="DH125" s="870"/>
      <c r="DI125" s="870"/>
      <c r="DJ125" s="870"/>
      <c r="DK125" s="870"/>
      <c r="DL125" s="870" t="s">
        <v>416</v>
      </c>
      <c r="DM125" s="870"/>
      <c r="DN125" s="870"/>
      <c r="DO125" s="870"/>
      <c r="DP125" s="870"/>
      <c r="DQ125" s="870" t="s">
        <v>416</v>
      </c>
      <c r="DR125" s="870"/>
      <c r="DS125" s="870"/>
      <c r="DT125" s="870"/>
      <c r="DU125" s="870"/>
      <c r="DV125" s="871" t="s">
        <v>445</v>
      </c>
      <c r="DW125" s="871"/>
      <c r="DX125" s="871"/>
      <c r="DY125" s="871"/>
      <c r="DZ125" s="872"/>
    </row>
    <row r="126" spans="1:130" s="233" customFormat="1" ht="26.25" customHeight="1" thickBot="1" x14ac:dyDescent="0.2">
      <c r="A126" s="848"/>
      <c r="B126" s="849"/>
      <c r="C126" s="843" t="s">
        <v>475</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445</v>
      </c>
      <c r="AB126" s="808"/>
      <c r="AC126" s="808"/>
      <c r="AD126" s="808"/>
      <c r="AE126" s="809"/>
      <c r="AF126" s="810" t="s">
        <v>416</v>
      </c>
      <c r="AG126" s="808"/>
      <c r="AH126" s="808"/>
      <c r="AI126" s="808"/>
      <c r="AJ126" s="809"/>
      <c r="AK126" s="810" t="s">
        <v>416</v>
      </c>
      <c r="AL126" s="808"/>
      <c r="AM126" s="808"/>
      <c r="AN126" s="808"/>
      <c r="AO126" s="809"/>
      <c r="AP126" s="852" t="s">
        <v>416</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491</v>
      </c>
      <c r="CQ126" s="780"/>
      <c r="CR126" s="780"/>
      <c r="CS126" s="780"/>
      <c r="CT126" s="780"/>
      <c r="CU126" s="780"/>
      <c r="CV126" s="780"/>
      <c r="CW126" s="780"/>
      <c r="CX126" s="780"/>
      <c r="CY126" s="780"/>
      <c r="CZ126" s="780"/>
      <c r="DA126" s="780"/>
      <c r="DB126" s="780"/>
      <c r="DC126" s="780"/>
      <c r="DD126" s="780"/>
      <c r="DE126" s="780"/>
      <c r="DF126" s="781"/>
      <c r="DG126" s="844" t="s">
        <v>416</v>
      </c>
      <c r="DH126" s="845"/>
      <c r="DI126" s="845"/>
      <c r="DJ126" s="845"/>
      <c r="DK126" s="845"/>
      <c r="DL126" s="845" t="s">
        <v>445</v>
      </c>
      <c r="DM126" s="845"/>
      <c r="DN126" s="845"/>
      <c r="DO126" s="845"/>
      <c r="DP126" s="845"/>
      <c r="DQ126" s="845" t="s">
        <v>416</v>
      </c>
      <c r="DR126" s="845"/>
      <c r="DS126" s="845"/>
      <c r="DT126" s="845"/>
      <c r="DU126" s="845"/>
      <c r="DV126" s="822" t="s">
        <v>445</v>
      </c>
      <c r="DW126" s="822"/>
      <c r="DX126" s="822"/>
      <c r="DY126" s="822"/>
      <c r="DZ126" s="823"/>
    </row>
    <row r="127" spans="1:130" s="233" customFormat="1" ht="26.25" customHeight="1" x14ac:dyDescent="0.15">
      <c r="A127" s="850"/>
      <c r="B127" s="851"/>
      <c r="C127" s="866" t="s">
        <v>492</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445</v>
      </c>
      <c r="AB127" s="808"/>
      <c r="AC127" s="808"/>
      <c r="AD127" s="808"/>
      <c r="AE127" s="809"/>
      <c r="AF127" s="810" t="s">
        <v>445</v>
      </c>
      <c r="AG127" s="808"/>
      <c r="AH127" s="808"/>
      <c r="AI127" s="808"/>
      <c r="AJ127" s="809"/>
      <c r="AK127" s="810" t="s">
        <v>445</v>
      </c>
      <c r="AL127" s="808"/>
      <c r="AM127" s="808"/>
      <c r="AN127" s="808"/>
      <c r="AO127" s="809"/>
      <c r="AP127" s="852" t="s">
        <v>416</v>
      </c>
      <c r="AQ127" s="853"/>
      <c r="AR127" s="853"/>
      <c r="AS127" s="853"/>
      <c r="AT127" s="854"/>
      <c r="AU127" s="235"/>
      <c r="AV127" s="235"/>
      <c r="AW127" s="235"/>
      <c r="AX127" s="869" t="s">
        <v>493</v>
      </c>
      <c r="AY127" s="840"/>
      <c r="AZ127" s="840"/>
      <c r="BA127" s="840"/>
      <c r="BB127" s="840"/>
      <c r="BC127" s="840"/>
      <c r="BD127" s="840"/>
      <c r="BE127" s="841"/>
      <c r="BF127" s="839" t="s">
        <v>494</v>
      </c>
      <c r="BG127" s="840"/>
      <c r="BH127" s="840"/>
      <c r="BI127" s="840"/>
      <c r="BJ127" s="840"/>
      <c r="BK127" s="840"/>
      <c r="BL127" s="841"/>
      <c r="BM127" s="839" t="s">
        <v>495</v>
      </c>
      <c r="BN127" s="840"/>
      <c r="BO127" s="840"/>
      <c r="BP127" s="840"/>
      <c r="BQ127" s="840"/>
      <c r="BR127" s="840"/>
      <c r="BS127" s="841"/>
      <c r="BT127" s="839" t="s">
        <v>496</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497</v>
      </c>
      <c r="CQ127" s="780"/>
      <c r="CR127" s="780"/>
      <c r="CS127" s="780"/>
      <c r="CT127" s="780"/>
      <c r="CU127" s="780"/>
      <c r="CV127" s="780"/>
      <c r="CW127" s="780"/>
      <c r="CX127" s="780"/>
      <c r="CY127" s="780"/>
      <c r="CZ127" s="780"/>
      <c r="DA127" s="780"/>
      <c r="DB127" s="780"/>
      <c r="DC127" s="780"/>
      <c r="DD127" s="780"/>
      <c r="DE127" s="780"/>
      <c r="DF127" s="781"/>
      <c r="DG127" s="844" t="s">
        <v>416</v>
      </c>
      <c r="DH127" s="845"/>
      <c r="DI127" s="845"/>
      <c r="DJ127" s="845"/>
      <c r="DK127" s="845"/>
      <c r="DL127" s="845" t="s">
        <v>416</v>
      </c>
      <c r="DM127" s="845"/>
      <c r="DN127" s="845"/>
      <c r="DO127" s="845"/>
      <c r="DP127" s="845"/>
      <c r="DQ127" s="845" t="s">
        <v>416</v>
      </c>
      <c r="DR127" s="845"/>
      <c r="DS127" s="845"/>
      <c r="DT127" s="845"/>
      <c r="DU127" s="845"/>
      <c r="DV127" s="822" t="s">
        <v>445</v>
      </c>
      <c r="DW127" s="822"/>
      <c r="DX127" s="822"/>
      <c r="DY127" s="822"/>
      <c r="DZ127" s="823"/>
    </row>
    <row r="128" spans="1:130" s="233" customFormat="1" ht="26.25" customHeight="1" thickBot="1" x14ac:dyDescent="0.2">
      <c r="A128" s="824" t="s">
        <v>498</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499</v>
      </c>
      <c r="X128" s="826"/>
      <c r="Y128" s="826"/>
      <c r="Z128" s="827"/>
      <c r="AA128" s="828">
        <v>169182</v>
      </c>
      <c r="AB128" s="829"/>
      <c r="AC128" s="829"/>
      <c r="AD128" s="829"/>
      <c r="AE128" s="830"/>
      <c r="AF128" s="831">
        <v>175835</v>
      </c>
      <c r="AG128" s="829"/>
      <c r="AH128" s="829"/>
      <c r="AI128" s="829"/>
      <c r="AJ128" s="830"/>
      <c r="AK128" s="831">
        <v>172749</v>
      </c>
      <c r="AL128" s="829"/>
      <c r="AM128" s="829"/>
      <c r="AN128" s="829"/>
      <c r="AO128" s="830"/>
      <c r="AP128" s="832"/>
      <c r="AQ128" s="833"/>
      <c r="AR128" s="833"/>
      <c r="AS128" s="833"/>
      <c r="AT128" s="834"/>
      <c r="AU128" s="235"/>
      <c r="AV128" s="235"/>
      <c r="AW128" s="235"/>
      <c r="AX128" s="835" t="s">
        <v>500</v>
      </c>
      <c r="AY128" s="836"/>
      <c r="AZ128" s="836"/>
      <c r="BA128" s="836"/>
      <c r="BB128" s="836"/>
      <c r="BC128" s="836"/>
      <c r="BD128" s="836"/>
      <c r="BE128" s="837"/>
      <c r="BF128" s="814" t="s">
        <v>445</v>
      </c>
      <c r="BG128" s="815"/>
      <c r="BH128" s="815"/>
      <c r="BI128" s="815"/>
      <c r="BJ128" s="815"/>
      <c r="BK128" s="815"/>
      <c r="BL128" s="838"/>
      <c r="BM128" s="814">
        <v>12.92</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501</v>
      </c>
      <c r="CQ128" s="758"/>
      <c r="CR128" s="758"/>
      <c r="CS128" s="758"/>
      <c r="CT128" s="758"/>
      <c r="CU128" s="758"/>
      <c r="CV128" s="758"/>
      <c r="CW128" s="758"/>
      <c r="CX128" s="758"/>
      <c r="CY128" s="758"/>
      <c r="CZ128" s="758"/>
      <c r="DA128" s="758"/>
      <c r="DB128" s="758"/>
      <c r="DC128" s="758"/>
      <c r="DD128" s="758"/>
      <c r="DE128" s="758"/>
      <c r="DF128" s="759"/>
      <c r="DG128" s="818" t="s">
        <v>502</v>
      </c>
      <c r="DH128" s="819"/>
      <c r="DI128" s="819"/>
      <c r="DJ128" s="819"/>
      <c r="DK128" s="819"/>
      <c r="DL128" s="819" t="s">
        <v>451</v>
      </c>
      <c r="DM128" s="819"/>
      <c r="DN128" s="819"/>
      <c r="DO128" s="819"/>
      <c r="DP128" s="819"/>
      <c r="DQ128" s="819" t="s">
        <v>502</v>
      </c>
      <c r="DR128" s="819"/>
      <c r="DS128" s="819"/>
      <c r="DT128" s="819"/>
      <c r="DU128" s="819"/>
      <c r="DV128" s="820" t="s">
        <v>445</v>
      </c>
      <c r="DW128" s="820"/>
      <c r="DX128" s="820"/>
      <c r="DY128" s="820"/>
      <c r="DZ128" s="821"/>
    </row>
    <row r="129" spans="1:131" s="233" customFormat="1" ht="26.25" customHeight="1" x14ac:dyDescent="0.15">
      <c r="A129" s="802" t="s">
        <v>109</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503</v>
      </c>
      <c r="X129" s="805"/>
      <c r="Y129" s="805"/>
      <c r="Z129" s="806"/>
      <c r="AA129" s="807">
        <v>11651167</v>
      </c>
      <c r="AB129" s="808"/>
      <c r="AC129" s="808"/>
      <c r="AD129" s="808"/>
      <c r="AE129" s="809"/>
      <c r="AF129" s="810">
        <v>12244653</v>
      </c>
      <c r="AG129" s="808"/>
      <c r="AH129" s="808"/>
      <c r="AI129" s="808"/>
      <c r="AJ129" s="809"/>
      <c r="AK129" s="810">
        <v>13326336</v>
      </c>
      <c r="AL129" s="808"/>
      <c r="AM129" s="808"/>
      <c r="AN129" s="808"/>
      <c r="AO129" s="809"/>
      <c r="AP129" s="811"/>
      <c r="AQ129" s="812"/>
      <c r="AR129" s="812"/>
      <c r="AS129" s="812"/>
      <c r="AT129" s="813"/>
      <c r="AU129" s="236"/>
      <c r="AV129" s="236"/>
      <c r="AW129" s="236"/>
      <c r="AX129" s="779" t="s">
        <v>504</v>
      </c>
      <c r="AY129" s="780"/>
      <c r="AZ129" s="780"/>
      <c r="BA129" s="780"/>
      <c r="BB129" s="780"/>
      <c r="BC129" s="780"/>
      <c r="BD129" s="780"/>
      <c r="BE129" s="781"/>
      <c r="BF129" s="798" t="s">
        <v>445</v>
      </c>
      <c r="BG129" s="799"/>
      <c r="BH129" s="799"/>
      <c r="BI129" s="799"/>
      <c r="BJ129" s="799"/>
      <c r="BK129" s="799"/>
      <c r="BL129" s="800"/>
      <c r="BM129" s="798">
        <v>17.920000000000002</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505</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506</v>
      </c>
      <c r="X130" s="805"/>
      <c r="Y130" s="805"/>
      <c r="Z130" s="806"/>
      <c r="AA130" s="807">
        <v>1155420</v>
      </c>
      <c r="AB130" s="808"/>
      <c r="AC130" s="808"/>
      <c r="AD130" s="808"/>
      <c r="AE130" s="809"/>
      <c r="AF130" s="810">
        <v>1235567</v>
      </c>
      <c r="AG130" s="808"/>
      <c r="AH130" s="808"/>
      <c r="AI130" s="808"/>
      <c r="AJ130" s="809"/>
      <c r="AK130" s="810">
        <v>1228396</v>
      </c>
      <c r="AL130" s="808"/>
      <c r="AM130" s="808"/>
      <c r="AN130" s="808"/>
      <c r="AO130" s="809"/>
      <c r="AP130" s="811"/>
      <c r="AQ130" s="812"/>
      <c r="AR130" s="812"/>
      <c r="AS130" s="812"/>
      <c r="AT130" s="813"/>
      <c r="AU130" s="236"/>
      <c r="AV130" s="236"/>
      <c r="AW130" s="236"/>
      <c r="AX130" s="779" t="s">
        <v>507</v>
      </c>
      <c r="AY130" s="780"/>
      <c r="AZ130" s="780"/>
      <c r="BA130" s="780"/>
      <c r="BB130" s="780"/>
      <c r="BC130" s="780"/>
      <c r="BD130" s="780"/>
      <c r="BE130" s="781"/>
      <c r="BF130" s="782">
        <v>9.1999999999999993</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508</v>
      </c>
      <c r="X131" s="789"/>
      <c r="Y131" s="789"/>
      <c r="Z131" s="790"/>
      <c r="AA131" s="791">
        <v>10495747</v>
      </c>
      <c r="AB131" s="792"/>
      <c r="AC131" s="792"/>
      <c r="AD131" s="792"/>
      <c r="AE131" s="793"/>
      <c r="AF131" s="794">
        <v>11009086</v>
      </c>
      <c r="AG131" s="792"/>
      <c r="AH131" s="792"/>
      <c r="AI131" s="792"/>
      <c r="AJ131" s="793"/>
      <c r="AK131" s="794">
        <v>12097940</v>
      </c>
      <c r="AL131" s="792"/>
      <c r="AM131" s="792"/>
      <c r="AN131" s="792"/>
      <c r="AO131" s="793"/>
      <c r="AP131" s="795"/>
      <c r="AQ131" s="796"/>
      <c r="AR131" s="796"/>
      <c r="AS131" s="796"/>
      <c r="AT131" s="797"/>
      <c r="AU131" s="236"/>
      <c r="AV131" s="236"/>
      <c r="AW131" s="236"/>
      <c r="AX131" s="757" t="s">
        <v>509</v>
      </c>
      <c r="AY131" s="758"/>
      <c r="AZ131" s="758"/>
      <c r="BA131" s="758"/>
      <c r="BB131" s="758"/>
      <c r="BC131" s="758"/>
      <c r="BD131" s="758"/>
      <c r="BE131" s="759"/>
      <c r="BF131" s="760">
        <v>93</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510</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511</v>
      </c>
      <c r="W132" s="770"/>
      <c r="X132" s="770"/>
      <c r="Y132" s="770"/>
      <c r="Z132" s="771"/>
      <c r="AA132" s="772">
        <v>10.26908328</v>
      </c>
      <c r="AB132" s="773"/>
      <c r="AC132" s="773"/>
      <c r="AD132" s="773"/>
      <c r="AE132" s="774"/>
      <c r="AF132" s="775">
        <v>8.5105793520000006</v>
      </c>
      <c r="AG132" s="773"/>
      <c r="AH132" s="773"/>
      <c r="AI132" s="773"/>
      <c r="AJ132" s="774"/>
      <c r="AK132" s="775">
        <v>9.0349266069999992</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512</v>
      </c>
      <c r="W133" s="749"/>
      <c r="X133" s="749"/>
      <c r="Y133" s="749"/>
      <c r="Z133" s="750"/>
      <c r="AA133" s="751">
        <v>9.5</v>
      </c>
      <c r="AB133" s="752"/>
      <c r="AC133" s="752"/>
      <c r="AD133" s="752"/>
      <c r="AE133" s="753"/>
      <c r="AF133" s="751">
        <v>9.4</v>
      </c>
      <c r="AG133" s="752"/>
      <c r="AH133" s="752"/>
      <c r="AI133" s="752"/>
      <c r="AJ133" s="753"/>
      <c r="AK133" s="751">
        <v>9.1999999999999993</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I43" zoomScale="85" zoomScaleNormal="85" zoomScaleSheetLayoutView="85" workbookViewId="0">
      <selection activeCell="BH30" sqref="BH30"/>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2"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6"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516</v>
      </c>
      <c r="AP7" s="275"/>
      <c r="AQ7" s="276" t="s">
        <v>517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518</v>
      </c>
      <c r="AQ8" s="282" t="s">
        <v>519</v>
      </c>
      <c r="AR8" s="283" t="s">
        <v>520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521</v>
      </c>
      <c r="AL9" s="1159"/>
      <c r="AM9" s="1159"/>
      <c r="AN9" s="1160"/>
      <c r="AO9" s="284">
        <v>3816576</v>
      </c>
      <c r="AP9" s="284">
        <v>57880</v>
      </c>
      <c r="AQ9" s="285">
        <v>65025</v>
      </c>
      <c r="AR9" s="286">
        <v>-11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522</v>
      </c>
      <c r="AL10" s="1159"/>
      <c r="AM10" s="1159"/>
      <c r="AN10" s="1160"/>
      <c r="AO10" s="287">
        <v>59285</v>
      </c>
      <c r="AP10" s="287">
        <v>899</v>
      </c>
      <c r="AQ10" s="288">
        <v>6119</v>
      </c>
      <c r="AR10" s="289">
        <v>-85.3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523</v>
      </c>
      <c r="AL11" s="1159"/>
      <c r="AM11" s="1159"/>
      <c r="AN11" s="1160"/>
      <c r="AO11" s="287">
        <v>13103</v>
      </c>
      <c r="AP11" s="287">
        <v>199</v>
      </c>
      <c r="AQ11" s="288">
        <v>1220</v>
      </c>
      <c r="AR11" s="289">
        <v>-83.7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524</v>
      </c>
      <c r="AL12" s="1159"/>
      <c r="AM12" s="1159"/>
      <c r="AN12" s="1160"/>
      <c r="AO12" s="287" t="s">
        <v>525</v>
      </c>
      <c r="AP12" s="287" t="s">
        <v>525</v>
      </c>
      <c r="AQ12" s="288">
        <v>12</v>
      </c>
      <c r="AR12" s="289" t="s">
        <v>525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526</v>
      </c>
      <c r="AL13" s="1159"/>
      <c r="AM13" s="1159"/>
      <c r="AN13" s="1160"/>
      <c r="AO13" s="287">
        <v>224483</v>
      </c>
      <c r="AP13" s="287">
        <v>3404</v>
      </c>
      <c r="AQ13" s="288">
        <v>2792</v>
      </c>
      <c r="AR13" s="289">
        <v>21.9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527</v>
      </c>
      <c r="AL14" s="1159"/>
      <c r="AM14" s="1159"/>
      <c r="AN14" s="1160"/>
      <c r="AO14" s="287">
        <v>115300</v>
      </c>
      <c r="AP14" s="287">
        <v>1749</v>
      </c>
      <c r="AQ14" s="288">
        <v>1408</v>
      </c>
      <c r="AR14" s="289">
        <v>24.2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528</v>
      </c>
      <c r="AL15" s="1162"/>
      <c r="AM15" s="1162"/>
      <c r="AN15" s="1163"/>
      <c r="AO15" s="287">
        <v>-319531</v>
      </c>
      <c r="AP15" s="287">
        <v>-4846</v>
      </c>
      <c r="AQ15" s="288">
        <v>-3962</v>
      </c>
      <c r="AR15" s="289">
        <v>22.3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189</v>
      </c>
      <c r="AL16" s="1162"/>
      <c r="AM16" s="1162"/>
      <c r="AN16" s="1163"/>
      <c r="AO16" s="287">
        <v>3909216</v>
      </c>
      <c r="AP16" s="287">
        <v>59284</v>
      </c>
      <c r="AQ16" s="288">
        <v>72615</v>
      </c>
      <c r="AR16" s="289">
        <v>-18.399999999999999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530</v>
      </c>
      <c r="AP20" s="296" t="s">
        <v>531</v>
      </c>
      <c r="AQ20" s="297" t="s">
        <v>532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533</v>
      </c>
      <c r="AL21" s="1165"/>
      <c r="AM21" s="1165"/>
      <c r="AN21" s="1166"/>
      <c r="AO21" s="300">
        <v>6.28</v>
      </c>
      <c r="AP21" s="301">
        <v>6.51</v>
      </c>
      <c r="AQ21" s="302">
        <v>-0.23</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534</v>
      </c>
      <c r="AL22" s="1165"/>
      <c r="AM22" s="1165"/>
      <c r="AN22" s="1166"/>
      <c r="AO22" s="305">
        <v>97.7</v>
      </c>
      <c r="AP22" s="306">
        <v>98.4</v>
      </c>
      <c r="AQ22" s="307">
        <v>-0.7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535</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536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516</v>
      </c>
      <c r="AP30" s="275"/>
      <c r="AQ30" s="276" t="s">
        <v>517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518</v>
      </c>
      <c r="AQ31" s="282" t="s">
        <v>519</v>
      </c>
      <c r="AR31" s="283" t="s">
        <v>520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538</v>
      </c>
      <c r="AL32" s="1149"/>
      <c r="AM32" s="1149"/>
      <c r="AN32" s="1150"/>
      <c r="AO32" s="315">
        <v>2134354</v>
      </c>
      <c r="AP32" s="315">
        <v>32368</v>
      </c>
      <c r="AQ32" s="316">
        <v>34910</v>
      </c>
      <c r="AR32" s="317">
        <v>-7.3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539</v>
      </c>
      <c r="AL33" s="1149"/>
      <c r="AM33" s="1149"/>
      <c r="AN33" s="1150"/>
      <c r="AO33" s="315" t="s">
        <v>525</v>
      </c>
      <c r="AP33" s="315" t="s">
        <v>525</v>
      </c>
      <c r="AQ33" s="316" t="s">
        <v>525</v>
      </c>
      <c r="AR33" s="317" t="s">
        <v>525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540</v>
      </c>
      <c r="AL34" s="1149"/>
      <c r="AM34" s="1149"/>
      <c r="AN34" s="1150"/>
      <c r="AO34" s="315" t="s">
        <v>525</v>
      </c>
      <c r="AP34" s="315" t="s">
        <v>525</v>
      </c>
      <c r="AQ34" s="316">
        <v>4</v>
      </c>
      <c r="AR34" s="317" t="s">
        <v>525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541</v>
      </c>
      <c r="AL35" s="1149"/>
      <c r="AM35" s="1149"/>
      <c r="AN35" s="1150"/>
      <c r="AO35" s="315">
        <v>249518</v>
      </c>
      <c r="AP35" s="315">
        <v>3784</v>
      </c>
      <c r="AQ35" s="316">
        <v>8517</v>
      </c>
      <c r="AR35" s="317">
        <v>-55.6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542</v>
      </c>
      <c r="AL36" s="1149"/>
      <c r="AM36" s="1149"/>
      <c r="AN36" s="1150"/>
      <c r="AO36" s="315">
        <v>109471</v>
      </c>
      <c r="AP36" s="315">
        <v>1660</v>
      </c>
      <c r="AQ36" s="316">
        <v>1600</v>
      </c>
      <c r="AR36" s="317">
        <v>3.8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543</v>
      </c>
      <c r="AL37" s="1149"/>
      <c r="AM37" s="1149"/>
      <c r="AN37" s="1150"/>
      <c r="AO37" s="315" t="s">
        <v>525</v>
      </c>
      <c r="AP37" s="315" t="s">
        <v>525</v>
      </c>
      <c r="AQ37" s="316">
        <v>1669</v>
      </c>
      <c r="AR37" s="317" t="s">
        <v>525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544</v>
      </c>
      <c r="AL38" s="1152"/>
      <c r="AM38" s="1152"/>
      <c r="AN38" s="1153"/>
      <c r="AO38" s="318">
        <v>842</v>
      </c>
      <c r="AP38" s="318">
        <v>13</v>
      </c>
      <c r="AQ38" s="319">
        <v>1</v>
      </c>
      <c r="AR38" s="307">
        <v>1200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545</v>
      </c>
      <c r="AL39" s="1152"/>
      <c r="AM39" s="1152"/>
      <c r="AN39" s="1153"/>
      <c r="AO39" s="315">
        <v>-172749</v>
      </c>
      <c r="AP39" s="315">
        <v>-2620</v>
      </c>
      <c r="AQ39" s="316">
        <v>-6461</v>
      </c>
      <c r="AR39" s="317">
        <v>-59.4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546</v>
      </c>
      <c r="AL40" s="1149"/>
      <c r="AM40" s="1149"/>
      <c r="AN40" s="1150"/>
      <c r="AO40" s="315">
        <v>-1228396</v>
      </c>
      <c r="AP40" s="315">
        <v>-18629</v>
      </c>
      <c r="AQ40" s="316">
        <v>-28321</v>
      </c>
      <c r="AR40" s="317">
        <v>-34.200000000000003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301</v>
      </c>
      <c r="AL41" s="1155"/>
      <c r="AM41" s="1155"/>
      <c r="AN41" s="1156"/>
      <c r="AO41" s="315">
        <v>1093040</v>
      </c>
      <c r="AP41" s="315">
        <v>16576</v>
      </c>
      <c r="AQ41" s="316">
        <v>11918</v>
      </c>
      <c r="AR41" s="317">
        <v>39.1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516</v>
      </c>
      <c r="AN49" s="1143" t="s">
        <v>550</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551</v>
      </c>
      <c r="AO50" s="332" t="s">
        <v>552</v>
      </c>
      <c r="AP50" s="333" t="s">
        <v>553</v>
      </c>
      <c r="AQ50" s="334" t="s">
        <v>554</v>
      </c>
      <c r="AR50" s="335" t="s">
        <v>555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556</v>
      </c>
      <c r="AL51" s="328"/>
      <c r="AM51" s="336">
        <v>7188409</v>
      </c>
      <c r="AN51" s="337">
        <v>112354</v>
      </c>
      <c r="AO51" s="338">
        <v>4.4000000000000004</v>
      </c>
      <c r="AP51" s="339">
        <v>70615</v>
      </c>
      <c r="AQ51" s="340">
        <v>4.9000000000000004</v>
      </c>
      <c r="AR51" s="341">
        <v>-0.5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557</v>
      </c>
      <c r="AM52" s="344">
        <v>3260294</v>
      </c>
      <c r="AN52" s="345">
        <v>50958</v>
      </c>
      <c r="AO52" s="346">
        <v>8.1999999999999993</v>
      </c>
      <c r="AP52" s="347">
        <v>37382</v>
      </c>
      <c r="AQ52" s="348">
        <v>-1.9</v>
      </c>
      <c r="AR52" s="349">
        <v>10.1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558</v>
      </c>
      <c r="AL53" s="328"/>
      <c r="AM53" s="336">
        <v>6703763</v>
      </c>
      <c r="AN53" s="337">
        <v>104038</v>
      </c>
      <c r="AO53" s="338">
        <v>-7.4</v>
      </c>
      <c r="AP53" s="339">
        <v>69185</v>
      </c>
      <c r="AQ53" s="340">
        <v>-2</v>
      </c>
      <c r="AR53" s="341">
        <v>-5.4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557</v>
      </c>
      <c r="AM54" s="344">
        <v>3464538</v>
      </c>
      <c r="AN54" s="345">
        <v>53767</v>
      </c>
      <c r="AO54" s="346">
        <v>5.5</v>
      </c>
      <c r="AP54" s="347">
        <v>38519</v>
      </c>
      <c r="AQ54" s="348">
        <v>3</v>
      </c>
      <c r="AR54" s="349">
        <v>2.5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559</v>
      </c>
      <c r="AL55" s="328"/>
      <c r="AM55" s="336">
        <v>3963874</v>
      </c>
      <c r="AN55" s="337">
        <v>61027</v>
      </c>
      <c r="AO55" s="338">
        <v>-41.3</v>
      </c>
      <c r="AP55" s="339">
        <v>70166</v>
      </c>
      <c r="AQ55" s="340">
        <v>1.4</v>
      </c>
      <c r="AR55" s="341">
        <v>-42.7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557</v>
      </c>
      <c r="AM56" s="344">
        <v>1302882</v>
      </c>
      <c r="AN56" s="345">
        <v>20059</v>
      </c>
      <c r="AO56" s="346">
        <v>-62.7</v>
      </c>
      <c r="AP56" s="347">
        <v>36115</v>
      </c>
      <c r="AQ56" s="348">
        <v>-6.2</v>
      </c>
      <c r="AR56" s="349">
        <v>-56.5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560</v>
      </c>
      <c r="AL57" s="328"/>
      <c r="AM57" s="336">
        <v>2780445</v>
      </c>
      <c r="AN57" s="337">
        <v>42278</v>
      </c>
      <c r="AO57" s="338">
        <v>-30.7</v>
      </c>
      <c r="AP57" s="339">
        <v>70329</v>
      </c>
      <c r="AQ57" s="340">
        <v>0.2</v>
      </c>
      <c r="AR57" s="341">
        <v>-30.9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557</v>
      </c>
      <c r="AM58" s="344">
        <v>761794</v>
      </c>
      <c r="AN58" s="345">
        <v>11583</v>
      </c>
      <c r="AO58" s="346">
        <v>-42.3</v>
      </c>
      <c r="AP58" s="347">
        <v>39403</v>
      </c>
      <c r="AQ58" s="348">
        <v>9.1</v>
      </c>
      <c r="AR58" s="349">
        <v>-51.4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561</v>
      </c>
      <c r="AL59" s="328"/>
      <c r="AM59" s="336">
        <v>2801625</v>
      </c>
      <c r="AN59" s="337">
        <v>42487</v>
      </c>
      <c r="AO59" s="338">
        <v>0.5</v>
      </c>
      <c r="AP59" s="339">
        <v>45945</v>
      </c>
      <c r="AQ59" s="340">
        <v>-34.700000000000003</v>
      </c>
      <c r="AR59" s="341">
        <v>35.200000000000003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557</v>
      </c>
      <c r="AM60" s="344">
        <v>583501</v>
      </c>
      <c r="AN60" s="345">
        <v>8849</v>
      </c>
      <c r="AO60" s="346">
        <v>-23.6</v>
      </c>
      <c r="AP60" s="347">
        <v>25180</v>
      </c>
      <c r="AQ60" s="348">
        <v>-36.1</v>
      </c>
      <c r="AR60" s="349">
        <v>12.5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562</v>
      </c>
      <c r="AL61" s="350"/>
      <c r="AM61" s="351">
        <v>4687623</v>
      </c>
      <c r="AN61" s="352">
        <v>72437</v>
      </c>
      <c r="AO61" s="353">
        <v>-14.9</v>
      </c>
      <c r="AP61" s="354">
        <v>65248</v>
      </c>
      <c r="AQ61" s="355">
        <v>-6</v>
      </c>
      <c r="AR61" s="341">
        <v>-8.9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557</v>
      </c>
      <c r="AM62" s="344">
        <v>1874602</v>
      </c>
      <c r="AN62" s="345">
        <v>29043</v>
      </c>
      <c r="AO62" s="346">
        <v>-23</v>
      </c>
      <c r="AP62" s="347">
        <v>35320</v>
      </c>
      <c r="AQ62" s="348">
        <v>-6.4</v>
      </c>
      <c r="AR62" s="349">
        <v>-16.600000000000001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85" zoomScaleNormal="8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564</v>
      </c>
    </row>
    <row r="120" spans="125:125" ht="13.5" hidden="1" customHeight="1" x14ac:dyDescent="0.15"/>
    <row r="121" spans="125:125" ht="13.5" hidden="1" customHeight="1" x14ac:dyDescent="0.15">
      <c r="DU121" s="262"/>
    </row>
  </sheetData>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565</v>
      </c>
    </row>
  </sheetData>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67" t="s">
        <v>3</v>
      </c>
      <c r="D47" s="1167"/>
      <c r="E47" s="1168"/>
      <c r="F47" s="11">
        <v>14.92</v>
      </c>
      <c r="G47" s="12">
        <v>15.15</v>
      </c>
      <c r="H47" s="12">
        <v>13.72</v>
      </c>
      <c r="I47" s="12">
        <v>9.81</v>
      </c>
      <c r="J47" s="13">
        <v>11.29</v>
      </c>
    </row>
    <row r="48" spans="2:10" ht="57.75" customHeight="1" x14ac:dyDescent="0.15">
      <c r="B48" s="14"/>
      <c r="C48" s="1169" t="s">
        <v>4</v>
      </c>
      <c r="D48" s="1169"/>
      <c r="E48" s="1170"/>
      <c r="F48" s="15">
        <v>0.99</v>
      </c>
      <c r="G48" s="16">
        <v>4.66</v>
      </c>
      <c r="H48" s="16">
        <v>3.47</v>
      </c>
      <c r="I48" s="16">
        <v>2.35</v>
      </c>
      <c r="J48" s="17">
        <v>9.08</v>
      </c>
    </row>
    <row r="49" spans="2:10" ht="57.75" customHeight="1" thickBot="1" x14ac:dyDescent="0.2">
      <c r="B49" s="18"/>
      <c r="C49" s="1171" t="s">
        <v>5</v>
      </c>
      <c r="D49" s="1171"/>
      <c r="E49" s="1172"/>
      <c r="F49" s="19" t="s">
        <v>571</v>
      </c>
      <c r="G49" s="20">
        <v>3.72</v>
      </c>
      <c r="H49" s="20" t="s">
        <v>572</v>
      </c>
      <c r="I49" s="20" t="s">
        <v>573</v>
      </c>
      <c r="J49" s="21">
        <v>8.08</v>
      </c>
    </row>
    <row r="50" spans="2:10" x14ac:dyDescent="0.15"/>
  </sheetData>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2023-03-22T01:01:22Z</cp:lastPrinted>
  <dcterms:modified xsi:type="dcterms:W3CDTF">2023-09-28T10:23:45Z</dcterms:modified>
</cp:coreProperties>
</file>