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4895" windowHeight="5505" tabRatio="745" activeTab="0"/>
  </bookViews>
  <sheets>
    <sheet name="総括表（市町村計）" sheetId="1" r:id="rId1"/>
    <sheet name="内訳（納税義務者）" sheetId="2" r:id="rId2"/>
    <sheet name="内訳（木造）" sheetId="3" r:id="rId3"/>
    <sheet name="内訳（非木造）" sheetId="4" r:id="rId4"/>
  </sheets>
  <definedNames>
    <definedName name="_xlnm.Print_Area" localSheetId="0">'総括表（市町村計）'!$A$1:$H$25</definedName>
    <definedName name="_xlnm.Print_Area" localSheetId="1">'内訳（納税義務者）'!$A$1:$K$48</definedName>
    <definedName name="_xlnm.Print_Area" localSheetId="3">'内訳（非木造）'!$A$1:$K$50</definedName>
    <definedName name="_xlnm.Print_Area" localSheetId="2">'内訳（木造）'!$A$1:$K$50</definedName>
  </definedNames>
  <calcPr fullCalcOnLoad="1"/>
</workbook>
</file>

<file path=xl/sharedStrings.xml><?xml version="1.0" encoding="utf-8"?>
<sst xmlns="http://schemas.openxmlformats.org/spreadsheetml/2006/main" count="246" uniqueCount="119">
  <si>
    <t>区　分</t>
  </si>
  <si>
    <t>決　定　価　格</t>
  </si>
  <si>
    <t>市町村名</t>
  </si>
  <si>
    <t>番　号</t>
  </si>
  <si>
    <t>棟　　　数</t>
  </si>
  <si>
    <t>床　面　積</t>
  </si>
  <si>
    <t>番　号</t>
  </si>
  <si>
    <t>区　分</t>
  </si>
  <si>
    <t>棟　　　数</t>
  </si>
  <si>
    <t>床　面　積</t>
  </si>
  <si>
    <t>決　定　価　格</t>
  </si>
  <si>
    <t>市町村名</t>
  </si>
  <si>
    <t>単位当たり価格</t>
  </si>
  <si>
    <t>総数
（イ）（人）</t>
  </si>
  <si>
    <t>法定免税点
未満のもの
（ロ）（人）</t>
  </si>
  <si>
    <t>法定免税点
以上のもの
(ｲ)-(ﾛ)(ﾊ)（人）</t>
  </si>
  <si>
    <t>納税義務者数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</si>
  <si>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</si>
  <si>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</si>
  <si>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</si>
  <si>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</si>
  <si>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</si>
  <si>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</si>
  <si>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</si>
  <si>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</si>
  <si>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</si>
  <si>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</si>
  <si>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</si>
  <si>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</si>
  <si>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</si>
  <si>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</si>
  <si>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</si>
  <si>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</si>
  <si>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</si>
  <si>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</si>
  <si>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</si>
  <si>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</si>
  <si>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</si>
  <si>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</si>
  <si>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</si>
  <si>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</si>
  <si>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</si>
  <si>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</si>
  <si>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</si>
  <si>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</si>
  <si>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</si>
  <si>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</si>
  <si>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</si>
  <si>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</si>
  <si>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</si>
  <si>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</si>
  <si>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</si>
  <si>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</si>
  <si>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</si>
  <si>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</si>
  <si>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</si>
  <si>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</si>
  <si>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</si>
  <si>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Ⅰ　市町村合計（総括表）</t>
  </si>
  <si>
    <t>Ⅱ　納税義務者数に関する調（市町村内訳）</t>
  </si>
  <si>
    <t>番号</t>
  </si>
  <si>
    <t>　　　　　      区分
市町村名</t>
  </si>
  <si>
    <t>合計（個人＋法人）</t>
  </si>
  <si>
    <t>個人</t>
  </si>
  <si>
    <t>法人</t>
  </si>
  <si>
    <t>【市部計】</t>
  </si>
  <si>
    <t>【町村計】</t>
  </si>
  <si>
    <t>【市町村計】</t>
  </si>
  <si>
    <t>区分</t>
  </si>
  <si>
    <t>棟数</t>
  </si>
  <si>
    <t>床面積</t>
  </si>
  <si>
    <t>木造</t>
  </si>
  <si>
    <t>総数</t>
  </si>
  <si>
    <t>木造以外</t>
  </si>
  <si>
    <t>計</t>
  </si>
  <si>
    <t>非課税家屋</t>
  </si>
  <si>
    <t>（参考）総数に占める割合(構成比)</t>
  </si>
  <si>
    <t>棟数比(％）</t>
  </si>
  <si>
    <t>床面積比(％）</t>
  </si>
  <si>
    <t>決定価格比(％）</t>
  </si>
  <si>
    <t>合計</t>
  </si>
  <si>
    <t>（イ）（棟）</t>
  </si>
  <si>
    <t>（ロ）（㎡）</t>
  </si>
  <si>
    <t>決定価格</t>
  </si>
  <si>
    <t>（ハ）（千円）</t>
  </si>
  <si>
    <t>課税標準額</t>
  </si>
  <si>
    <t>（ニ）（千円）</t>
  </si>
  <si>
    <t>単位当たり価格</t>
  </si>
  <si>
    <t>（ハ）／（ロ）　（円）</t>
  </si>
  <si>
    <t>法定免税点
未満のもの</t>
  </si>
  <si>
    <t>法定免税点
以上のもの</t>
  </si>
  <si>
    <t>総　　　数
（イ）（人）</t>
  </si>
  <si>
    <t>（イ）のうち</t>
  </si>
  <si>
    <t>免税点以上のもの</t>
  </si>
  <si>
    <t>総　　　　数</t>
  </si>
  <si>
    <t>（棟）　　　（イ）</t>
  </si>
  <si>
    <t>（棟）　　　（ロ）</t>
  </si>
  <si>
    <t>（㎡）　　　（ハ）</t>
  </si>
  <si>
    <t>（ハ）のうち</t>
  </si>
  <si>
    <t>（ホ）のうち</t>
  </si>
  <si>
    <t>課税標準額</t>
  </si>
  <si>
    <t>（ト）のうち</t>
  </si>
  <si>
    <t>（ホ）／（ハ）</t>
  </si>
  <si>
    <t>Ⅲ　木造家屋に係る棟数・床面積・決定価格等（市町村内訳）</t>
  </si>
  <si>
    <t>（㎡）　　　（ニ）</t>
  </si>
  <si>
    <t>（千円）　　　（ホ）</t>
  </si>
  <si>
    <t>（千円）　　　（ヘ）</t>
  </si>
  <si>
    <t>（千円）　　　（ト）</t>
  </si>
  <si>
    <t>（千円）　　　（チ）</t>
  </si>
  <si>
    <t>（円）　　（リ）</t>
  </si>
  <si>
    <t>（イ）のうち</t>
  </si>
  <si>
    <t>（ハ）のうち</t>
  </si>
  <si>
    <t>（ホ）のうち</t>
  </si>
  <si>
    <t>（ト）のうち</t>
  </si>
  <si>
    <t>（ホ）／（ハ）</t>
  </si>
  <si>
    <t>Ⅳ　木造以外の家屋に係る棟数・床面積・決定価格等（市町村内訳）</t>
  </si>
  <si>
    <t>（㎡）　　　（ハ）</t>
  </si>
  <si>
    <t>（㎡）　　　（ニ）</t>
  </si>
  <si>
    <t>平成19年度家屋に関する概要調書報告書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</si>
</sst>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  <numFmt numFmtId="179" formatCode="#,##0.00_ "/>
    <numFmt numFmtId="180" formatCode="#,##0.0_ "/>
  </numFmts>
  <fonts count="15">
    <font>
      <sz val="12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5.5"/>
      <name val="ＭＳ 明朝"/>
      <family val="1"/>
    </font>
    <font>
      <sz val="15"/>
      <name val="ＭＳ 明朝"/>
      <family val="1"/>
    </font>
    <font>
      <b/>
      <sz val="12"/>
      <name val="ＭＳ Ｐゴシック"/>
      <family val="3"/>
    </font>
    <font>
      <sz val="20"/>
      <name val="ＭＳ Ｐゴシック"/>
      <family val="3"/>
    </font>
    <font>
      <sz val="14"/>
      <name val="ＭＳ 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5.5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 vertical="center"/>
      <protection/>
    </xf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1" xfId="0" applyNumberFormat="1" applyFont="1" applyBorder="1" applyAlignment="1">
      <alignment/>
    </xf>
    <xf numFmtId="38" fontId="4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38" fontId="3" fillId="0" borderId="0" xfId="16" applyFont="1" applyAlignment="1">
      <alignment horizontal="center" vertical="distributed"/>
    </xf>
    <xf numFmtId="38" fontId="10" fillId="0" borderId="0" xfId="16" applyFont="1" applyAlignment="1">
      <alignment vertical="center"/>
    </xf>
    <xf numFmtId="38" fontId="3" fillId="0" borderId="0" xfId="16" applyFont="1" applyBorder="1" applyAlignment="1">
      <alignment horizontal="center" vertical="distributed"/>
    </xf>
    <xf numFmtId="38" fontId="3" fillId="2" borderId="3" xfId="16" applyFont="1" applyFill="1" applyBorder="1" applyAlignment="1">
      <alignment horizontal="center" vertical="distributed" wrapText="1"/>
    </xf>
    <xf numFmtId="38" fontId="3" fillId="0" borderId="3" xfId="16" applyFont="1" applyBorder="1" applyAlignment="1">
      <alignment horizontal="right" vertical="distributed"/>
    </xf>
    <xf numFmtId="38" fontId="3" fillId="0" borderId="0" xfId="0" applyNumberFormat="1" applyFont="1" applyAlignment="1">
      <alignment horizontal="center" vertical="distributed"/>
    </xf>
    <xf numFmtId="38" fontId="3" fillId="0" borderId="0" xfId="0" applyNumberFormat="1" applyFont="1" applyFill="1" applyAlignment="1">
      <alignment horizontal="right" vertical="distributed"/>
    </xf>
    <xf numFmtId="0" fontId="3" fillId="0" borderId="0" xfId="0" applyFont="1" applyFill="1" applyAlignment="1">
      <alignment horizontal="right" vertical="distributed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2" borderId="3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38" fontId="5" fillId="0" borderId="1" xfId="16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distributed" vertical="center"/>
    </xf>
    <xf numFmtId="38" fontId="5" fillId="0" borderId="2" xfId="16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38" fontId="5" fillId="0" borderId="4" xfId="16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horizontal="distributed" vertical="center"/>
    </xf>
    <xf numFmtId="38" fontId="5" fillId="3" borderId="3" xfId="16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distributed" vertical="center"/>
    </xf>
    <xf numFmtId="38" fontId="5" fillId="0" borderId="7" xfId="16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38" fontId="5" fillId="3" borderId="3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distributed" vertical="center"/>
    </xf>
    <xf numFmtId="38" fontId="5" fillId="2" borderId="11" xfId="0" applyNumberFormat="1" applyFont="1" applyFill="1" applyBorder="1" applyAlignment="1">
      <alignment vertical="center"/>
    </xf>
    <xf numFmtId="38" fontId="3" fillId="0" borderId="0" xfId="16" applyFont="1" applyBorder="1" applyAlignment="1">
      <alignment horizontal="distributed" vertical="distributed"/>
    </xf>
    <xf numFmtId="38" fontId="3" fillId="0" borderId="0" xfId="16" applyFont="1" applyBorder="1" applyAlignment="1">
      <alignment horizontal="right" vertical="distributed"/>
    </xf>
    <xf numFmtId="0" fontId="5" fillId="0" borderId="0" xfId="20">
      <alignment vertical="center"/>
      <protection/>
    </xf>
    <xf numFmtId="177" fontId="5" fillId="0" borderId="3" xfId="20" applyNumberFormat="1" applyBorder="1">
      <alignment vertical="center"/>
      <protection/>
    </xf>
    <xf numFmtId="177" fontId="5" fillId="0" borderId="0" xfId="20" applyNumberFormat="1" applyBorder="1">
      <alignment vertical="center"/>
      <protection/>
    </xf>
    <xf numFmtId="177" fontId="5" fillId="0" borderId="0" xfId="20" applyNumberFormat="1">
      <alignment vertical="center"/>
      <protection/>
    </xf>
    <xf numFmtId="177" fontId="5" fillId="0" borderId="0" xfId="20" applyNumberFormat="1" applyFont="1">
      <alignment vertical="center"/>
      <protection/>
    </xf>
    <xf numFmtId="0" fontId="5" fillId="2" borderId="12" xfId="20" applyFill="1" applyBorder="1" applyAlignment="1">
      <alignment horizontal="center" vertical="center" shrinkToFit="1"/>
      <protection/>
    </xf>
    <xf numFmtId="0" fontId="5" fillId="3" borderId="3" xfId="20" applyFill="1" applyBorder="1" applyAlignment="1">
      <alignment horizontal="distributed" vertical="center" wrapText="1"/>
      <protection/>
    </xf>
    <xf numFmtId="0" fontId="5" fillId="2" borderId="11" xfId="20" applyFont="1" applyFill="1" applyBorder="1" applyAlignment="1">
      <alignment horizontal="center" vertical="center"/>
      <protection/>
    </xf>
    <xf numFmtId="0" fontId="5" fillId="2" borderId="12" xfId="20" applyFont="1" applyFill="1" applyBorder="1" applyAlignment="1">
      <alignment horizontal="center" vertical="center" shrinkToFit="1"/>
      <protection/>
    </xf>
    <xf numFmtId="38" fontId="9" fillId="0" borderId="0" xfId="16" applyFont="1" applyAlignment="1">
      <alignment vertical="center"/>
    </xf>
    <xf numFmtId="177" fontId="5" fillId="0" borderId="13" xfId="20" applyNumberFormat="1" applyBorder="1">
      <alignment vertical="center"/>
      <protection/>
    </xf>
    <xf numFmtId="0" fontId="5" fillId="0" borderId="13" xfId="20" applyFill="1" applyBorder="1" applyAlignment="1">
      <alignment horizontal="center" vertical="center"/>
      <protection/>
    </xf>
    <xf numFmtId="38" fontId="11" fillId="0" borderId="0" xfId="16" applyFont="1" applyAlignment="1">
      <alignment horizontal="center" vertical="center"/>
    </xf>
    <xf numFmtId="38" fontId="13" fillId="0" borderId="0" xfId="16" applyFont="1" applyAlignment="1">
      <alignment vertical="center"/>
    </xf>
    <xf numFmtId="177" fontId="5" fillId="2" borderId="3" xfId="20" applyNumberFormat="1" applyFont="1" applyFill="1" applyBorder="1" applyAlignment="1">
      <alignment horizontal="center" vertical="center"/>
      <protection/>
    </xf>
    <xf numFmtId="177" fontId="5" fillId="4" borderId="3" xfId="20" applyNumberFormat="1" applyFill="1" applyBorder="1">
      <alignment vertical="center"/>
      <protection/>
    </xf>
    <xf numFmtId="0" fontId="5" fillId="3" borderId="3" xfId="20" applyFont="1" applyFill="1" applyBorder="1" applyAlignment="1">
      <alignment horizontal="distributed" vertical="center" wrapText="1"/>
      <protection/>
    </xf>
    <xf numFmtId="0" fontId="3" fillId="2" borderId="12" xfId="0" applyFont="1" applyFill="1" applyBorder="1" applyAlignment="1">
      <alignment horizontal="right"/>
    </xf>
    <xf numFmtId="0" fontId="3" fillId="2" borderId="14" xfId="0" applyFont="1" applyFill="1" applyBorder="1" applyAlignment="1">
      <alignment/>
    </xf>
    <xf numFmtId="0" fontId="3" fillId="2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distributed"/>
    </xf>
    <xf numFmtId="0" fontId="3" fillId="2" borderId="14" xfId="0" applyFont="1" applyFill="1" applyBorder="1" applyAlignment="1">
      <alignment horizontal="distributed"/>
    </xf>
    <xf numFmtId="0" fontId="3" fillId="2" borderId="11" xfId="0" applyFont="1" applyFill="1" applyBorder="1" applyAlignment="1">
      <alignment/>
    </xf>
    <xf numFmtId="0" fontId="3" fillId="2" borderId="11" xfId="0" applyFont="1" applyFill="1" applyBorder="1" applyAlignment="1">
      <alignment horizontal="center"/>
    </xf>
    <xf numFmtId="0" fontId="6" fillId="0" borderId="0" xfId="0" applyFont="1" applyAlignment="1" quotePrefix="1">
      <alignment/>
    </xf>
    <xf numFmtId="0" fontId="14" fillId="0" borderId="0" xfId="0" applyFont="1" applyAlignment="1">
      <alignment/>
    </xf>
    <xf numFmtId="38" fontId="4" fillId="0" borderId="4" xfId="0" applyNumberFormat="1" applyFont="1" applyBorder="1" applyAlignment="1">
      <alignment/>
    </xf>
    <xf numFmtId="38" fontId="4" fillId="0" borderId="7" xfId="0" applyNumberFormat="1" applyFont="1" applyBorder="1" applyAlignment="1">
      <alignment/>
    </xf>
    <xf numFmtId="38" fontId="4" fillId="3" borderId="3" xfId="0" applyNumberFormat="1" applyFont="1" applyFill="1" applyBorder="1" applyAlignment="1">
      <alignment/>
    </xf>
    <xf numFmtId="38" fontId="4" fillId="2" borderId="11" xfId="0" applyNumberFormat="1" applyFont="1" applyFill="1" applyBorder="1" applyAlignment="1">
      <alignment/>
    </xf>
    <xf numFmtId="180" fontId="5" fillId="0" borderId="3" xfId="20" applyNumberFormat="1" applyBorder="1">
      <alignment vertical="center"/>
      <protection/>
    </xf>
    <xf numFmtId="38" fontId="11" fillId="0" borderId="0" xfId="16" applyFont="1" applyAlignment="1">
      <alignment horizontal="center" vertical="center"/>
    </xf>
    <xf numFmtId="177" fontId="5" fillId="3" borderId="3" xfId="20" applyNumberFormat="1" applyFont="1" applyFill="1" applyBorder="1" applyAlignment="1">
      <alignment horizontal="distributed" vertical="center"/>
      <protection/>
    </xf>
    <xf numFmtId="38" fontId="3" fillId="2" borderId="15" xfId="16" applyFont="1" applyFill="1" applyBorder="1" applyAlignment="1">
      <alignment horizontal="center" vertical="distributed"/>
    </xf>
    <xf numFmtId="38" fontId="3" fillId="2" borderId="16" xfId="16" applyFont="1" applyFill="1" applyBorder="1" applyAlignment="1">
      <alignment horizontal="center" vertical="distributed"/>
    </xf>
    <xf numFmtId="38" fontId="5" fillId="3" borderId="5" xfId="16" applyFont="1" applyFill="1" applyBorder="1" applyAlignment="1">
      <alignment horizontal="distributed" vertical="distributed"/>
    </xf>
    <xf numFmtId="38" fontId="5" fillId="3" borderId="6" xfId="16" applyFont="1" applyFill="1" applyBorder="1" applyAlignment="1">
      <alignment horizontal="distributed" vertical="distributed"/>
    </xf>
    <xf numFmtId="0" fontId="5" fillId="3" borderId="5" xfId="20" applyFill="1" applyBorder="1" applyAlignment="1">
      <alignment horizontal="distributed" vertical="center"/>
      <protection/>
    </xf>
    <xf numFmtId="0" fontId="5" fillId="3" borderId="6" xfId="20" applyFill="1" applyBorder="1" applyAlignment="1">
      <alignment horizontal="distributed" vertical="center"/>
      <protection/>
    </xf>
    <xf numFmtId="0" fontId="5" fillId="2" borderId="17" xfId="20" applyFill="1" applyBorder="1" applyAlignment="1">
      <alignment horizontal="center" vertical="center"/>
      <protection/>
    </xf>
    <xf numFmtId="0" fontId="5" fillId="2" borderId="18" xfId="20" applyFill="1" applyBorder="1" applyAlignment="1">
      <alignment horizontal="center" vertical="center"/>
      <protection/>
    </xf>
    <xf numFmtId="0" fontId="5" fillId="2" borderId="9" xfId="20" applyFill="1" applyBorder="1" applyAlignment="1">
      <alignment horizontal="center" vertical="center"/>
      <protection/>
    </xf>
    <xf numFmtId="0" fontId="5" fillId="2" borderId="10" xfId="20" applyFill="1" applyBorder="1" applyAlignment="1">
      <alignment horizontal="center" vertical="center"/>
      <protection/>
    </xf>
    <xf numFmtId="0" fontId="5" fillId="3" borderId="3" xfId="20" applyFill="1" applyBorder="1" applyAlignment="1">
      <alignment vertical="center" textRotation="255"/>
      <protection/>
    </xf>
    <xf numFmtId="177" fontId="5" fillId="2" borderId="5" xfId="20" applyNumberFormat="1" applyFill="1" applyBorder="1" applyAlignment="1">
      <alignment horizontal="center" vertical="center"/>
      <protection/>
    </xf>
    <xf numFmtId="177" fontId="5" fillId="2" borderId="6" xfId="20" applyNumberFormat="1" applyFill="1" applyBorder="1" applyAlignment="1">
      <alignment horizontal="center" vertical="center"/>
      <protection/>
    </xf>
    <xf numFmtId="0" fontId="5" fillId="2" borderId="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textRotation="255"/>
    </xf>
    <xf numFmtId="0" fontId="3" fillId="2" borderId="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 textRotation="255"/>
    </xf>
    <xf numFmtId="0" fontId="3" fillId="2" borderId="14" xfId="0" applyFont="1" applyFill="1" applyBorder="1" applyAlignment="1">
      <alignment vertical="center" textRotation="255"/>
    </xf>
    <xf numFmtId="0" fontId="3" fillId="2" borderId="11" xfId="0" applyFont="1" applyFill="1" applyBorder="1" applyAlignment="1">
      <alignment vertical="center" textRotation="255"/>
    </xf>
    <xf numFmtId="0" fontId="3" fillId="0" borderId="0" xfId="0" applyFont="1" applyFill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2総括表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38"/>
  <sheetViews>
    <sheetView showGridLines="0" tabSelected="1" zoomScale="75" zoomScaleNormal="75" zoomScaleSheetLayoutView="100" workbookViewId="0" topLeftCell="A1">
      <selection activeCell="G6" sqref="G6"/>
    </sheetView>
  </sheetViews>
  <sheetFormatPr defaultColWidth="8.796875" defaultRowHeight="15"/>
  <cols>
    <col min="1" max="1" width="3.5" style="6" customWidth="1"/>
    <col min="2" max="2" width="17.59765625" style="6" customWidth="1"/>
    <col min="3" max="14" width="15.59765625" style="6" customWidth="1"/>
    <col min="15" max="16384" width="9" style="6" customWidth="1"/>
  </cols>
  <sheetData>
    <row r="1" spans="1:14" ht="23.25" customHeight="1">
      <c r="A1" s="72" t="s">
        <v>118</v>
      </c>
      <c r="B1" s="72"/>
      <c r="C1" s="72"/>
      <c r="D1" s="72"/>
      <c r="E1" s="72"/>
      <c r="F1" s="72"/>
      <c r="G1" s="72"/>
      <c r="H1" s="72"/>
      <c r="I1" s="50"/>
      <c r="J1" s="50"/>
      <c r="K1" s="50"/>
      <c r="L1" s="50"/>
      <c r="M1" s="50"/>
      <c r="N1" s="50"/>
    </row>
    <row r="2" spans="1:14" ht="15" customHeight="1">
      <c r="A2" s="53"/>
      <c r="B2" s="53"/>
      <c r="C2" s="53"/>
      <c r="D2" s="53"/>
      <c r="E2" s="53"/>
      <c r="F2" s="53"/>
      <c r="G2" s="53"/>
      <c r="H2" s="53"/>
      <c r="I2" s="50"/>
      <c r="J2" s="50"/>
      <c r="K2" s="50"/>
      <c r="L2" s="50"/>
      <c r="M2" s="50"/>
      <c r="N2" s="50"/>
    </row>
    <row r="3" spans="1:3" ht="27" customHeight="1">
      <c r="A3" s="54" t="s">
        <v>58</v>
      </c>
      <c r="B3" s="7"/>
      <c r="C3" s="8"/>
    </row>
    <row r="4" spans="1:3" ht="15" customHeight="1">
      <c r="A4" s="7"/>
      <c r="B4" s="7"/>
      <c r="C4" s="8"/>
    </row>
    <row r="5" spans="1:5" ht="49.5" customHeight="1">
      <c r="A5" s="74"/>
      <c r="B5" s="75"/>
      <c r="C5" s="9" t="s">
        <v>91</v>
      </c>
      <c r="D5" s="9" t="s">
        <v>14</v>
      </c>
      <c r="E5" s="9" t="s">
        <v>15</v>
      </c>
    </row>
    <row r="6" spans="1:5" ht="30" customHeight="1">
      <c r="A6" s="76" t="s">
        <v>16</v>
      </c>
      <c r="B6" s="77"/>
      <c r="C6" s="10">
        <f>'内訳（納税義務者）'!C48</f>
        <v>306542</v>
      </c>
      <c r="D6" s="10">
        <f>'内訳（納税義務者）'!D48</f>
        <v>37417</v>
      </c>
      <c r="E6" s="10">
        <f>'内訳（納税義務者）'!E48</f>
        <v>269125</v>
      </c>
    </row>
    <row r="7" spans="1:6" ht="30" customHeight="1">
      <c r="A7" s="39"/>
      <c r="B7" s="39"/>
      <c r="C7" s="39"/>
      <c r="D7" s="40"/>
      <c r="E7" s="40"/>
      <c r="F7" s="40"/>
    </row>
    <row r="8" spans="1:7" s="41" customFormat="1" ht="24.75" customHeight="1">
      <c r="A8" s="80" t="s">
        <v>68</v>
      </c>
      <c r="B8" s="81"/>
      <c r="C8" s="46" t="s">
        <v>69</v>
      </c>
      <c r="D8" s="46" t="s">
        <v>70</v>
      </c>
      <c r="E8" s="49" t="s">
        <v>83</v>
      </c>
      <c r="F8" s="49" t="s">
        <v>85</v>
      </c>
      <c r="G8" s="49" t="s">
        <v>87</v>
      </c>
    </row>
    <row r="9" spans="1:7" s="41" customFormat="1" ht="24.75" customHeight="1">
      <c r="A9" s="82"/>
      <c r="B9" s="83"/>
      <c r="C9" s="48" t="s">
        <v>81</v>
      </c>
      <c r="D9" s="48" t="s">
        <v>82</v>
      </c>
      <c r="E9" s="48" t="s">
        <v>84</v>
      </c>
      <c r="F9" s="48" t="s">
        <v>86</v>
      </c>
      <c r="G9" s="48" t="s">
        <v>88</v>
      </c>
    </row>
    <row r="10" spans="1:7" s="41" customFormat="1" ht="30" customHeight="1">
      <c r="A10" s="84" t="s">
        <v>71</v>
      </c>
      <c r="B10" s="47" t="s">
        <v>72</v>
      </c>
      <c r="C10" s="42">
        <f>'内訳（木造）'!C50</f>
        <v>45011</v>
      </c>
      <c r="D10" s="42">
        <f>'内訳（木造）'!E50</f>
        <v>2449490</v>
      </c>
      <c r="E10" s="42">
        <f>'内訳（木造）'!G50</f>
        <v>17663276</v>
      </c>
      <c r="F10" s="42">
        <f>'内訳（木造）'!I50</f>
        <v>17662932</v>
      </c>
      <c r="G10" s="42">
        <f>ROUND(E10*1000/D10,0)</f>
        <v>7211</v>
      </c>
    </row>
    <row r="11" spans="1:7" s="41" customFormat="1" ht="30" customHeight="1">
      <c r="A11" s="84"/>
      <c r="B11" s="57" t="s">
        <v>89</v>
      </c>
      <c r="C11" s="42">
        <f>C10-C12</f>
        <v>25688</v>
      </c>
      <c r="D11" s="42">
        <f>D10-D12</f>
        <v>1079487</v>
      </c>
      <c r="E11" s="42">
        <f>E10-E12</f>
        <v>1763251</v>
      </c>
      <c r="F11" s="42">
        <f>F10-F12</f>
        <v>1762907</v>
      </c>
      <c r="G11" s="42">
        <f aca="true" t="shared" si="0" ref="G11:G18">ROUND(E11*1000/D11,0)</f>
        <v>1633</v>
      </c>
    </row>
    <row r="12" spans="1:7" s="41" customFormat="1" ht="30" customHeight="1">
      <c r="A12" s="84"/>
      <c r="B12" s="57" t="s">
        <v>90</v>
      </c>
      <c r="C12" s="42">
        <f>'内訳（木造）'!D50</f>
        <v>19323</v>
      </c>
      <c r="D12" s="42">
        <f>'内訳（木造）'!F50</f>
        <v>1370003</v>
      </c>
      <c r="E12" s="42">
        <f>'内訳（木造）'!H50</f>
        <v>15900025</v>
      </c>
      <c r="F12" s="42">
        <f>'内訳（木造）'!J50</f>
        <v>15900025</v>
      </c>
      <c r="G12" s="42">
        <f t="shared" si="0"/>
        <v>11606</v>
      </c>
    </row>
    <row r="13" spans="1:7" s="41" customFormat="1" ht="30" customHeight="1">
      <c r="A13" s="84" t="s">
        <v>73</v>
      </c>
      <c r="B13" s="47" t="s">
        <v>72</v>
      </c>
      <c r="C13" s="42">
        <f>'内訳（非木造）'!C50</f>
        <v>325765</v>
      </c>
      <c r="D13" s="42">
        <f>'内訳（非木造）'!E50</f>
        <v>53448930</v>
      </c>
      <c r="E13" s="42">
        <f>'内訳（非木造）'!G50</f>
        <v>2493060594</v>
      </c>
      <c r="F13" s="42">
        <f>'内訳（非木造）'!I50</f>
        <v>2492288550</v>
      </c>
      <c r="G13" s="42">
        <f t="shared" si="0"/>
        <v>46644</v>
      </c>
    </row>
    <row r="14" spans="1:7" s="41" customFormat="1" ht="30" customHeight="1">
      <c r="A14" s="84"/>
      <c r="B14" s="57" t="s">
        <v>89</v>
      </c>
      <c r="C14" s="42">
        <f>C13-C15</f>
        <v>14151</v>
      </c>
      <c r="D14" s="42">
        <f>D13-D15</f>
        <v>597905</v>
      </c>
      <c r="E14" s="42">
        <f>E13-E15</f>
        <v>1500020</v>
      </c>
      <c r="F14" s="42">
        <f>F13-F15</f>
        <v>1402342</v>
      </c>
      <c r="G14" s="42">
        <f t="shared" si="0"/>
        <v>2509</v>
      </c>
    </row>
    <row r="15" spans="1:7" s="41" customFormat="1" ht="30" customHeight="1">
      <c r="A15" s="84"/>
      <c r="B15" s="57" t="s">
        <v>90</v>
      </c>
      <c r="C15" s="42">
        <f>'内訳（非木造）'!D50</f>
        <v>311614</v>
      </c>
      <c r="D15" s="42">
        <f>'内訳（非木造）'!F50</f>
        <v>52851025</v>
      </c>
      <c r="E15" s="42">
        <f>'内訳（非木造）'!H50</f>
        <v>2491560574</v>
      </c>
      <c r="F15" s="42">
        <f>'内訳（非木造）'!J50</f>
        <v>2490886208</v>
      </c>
      <c r="G15" s="42">
        <f t="shared" si="0"/>
        <v>47143</v>
      </c>
    </row>
    <row r="16" spans="1:7" s="41" customFormat="1" ht="30" customHeight="1">
      <c r="A16" s="84" t="s">
        <v>74</v>
      </c>
      <c r="B16" s="47" t="s">
        <v>72</v>
      </c>
      <c r="C16" s="42">
        <f>C10+C13</f>
        <v>370776</v>
      </c>
      <c r="D16" s="42">
        <f>D10+D13</f>
        <v>55898420</v>
      </c>
      <c r="E16" s="42">
        <f>E10+E13</f>
        <v>2510723870</v>
      </c>
      <c r="F16" s="42">
        <f>F10+F13</f>
        <v>2509951482</v>
      </c>
      <c r="G16" s="42">
        <f t="shared" si="0"/>
        <v>44916</v>
      </c>
    </row>
    <row r="17" spans="1:7" s="41" customFormat="1" ht="30" customHeight="1">
      <c r="A17" s="84"/>
      <c r="B17" s="57" t="s">
        <v>89</v>
      </c>
      <c r="C17" s="42">
        <f aca="true" t="shared" si="1" ref="C17:F18">C11+C14</f>
        <v>39839</v>
      </c>
      <c r="D17" s="42">
        <f t="shared" si="1"/>
        <v>1677392</v>
      </c>
      <c r="E17" s="42">
        <f t="shared" si="1"/>
        <v>3263271</v>
      </c>
      <c r="F17" s="42">
        <f t="shared" si="1"/>
        <v>3165249</v>
      </c>
      <c r="G17" s="42">
        <f t="shared" si="0"/>
        <v>1945</v>
      </c>
    </row>
    <row r="18" spans="1:7" s="41" customFormat="1" ht="30" customHeight="1">
      <c r="A18" s="84"/>
      <c r="B18" s="57" t="s">
        <v>90</v>
      </c>
      <c r="C18" s="42">
        <f t="shared" si="1"/>
        <v>330937</v>
      </c>
      <c r="D18" s="42">
        <f t="shared" si="1"/>
        <v>54221028</v>
      </c>
      <c r="E18" s="42">
        <f t="shared" si="1"/>
        <v>2507460599</v>
      </c>
      <c r="F18" s="42">
        <f t="shared" si="1"/>
        <v>2506786233</v>
      </c>
      <c r="G18" s="42">
        <f t="shared" si="0"/>
        <v>46245</v>
      </c>
    </row>
    <row r="19" spans="1:7" s="41" customFormat="1" ht="30" customHeight="1">
      <c r="A19" s="78" t="s">
        <v>75</v>
      </c>
      <c r="B19" s="79"/>
      <c r="C19" s="42">
        <v>5071</v>
      </c>
      <c r="D19" s="42">
        <v>3169451</v>
      </c>
      <c r="E19" s="56"/>
      <c r="F19" s="56"/>
      <c r="G19" s="56"/>
    </row>
    <row r="20" spans="1:8" s="41" customFormat="1" ht="19.5" customHeight="1">
      <c r="A20" s="52"/>
      <c r="B20" s="52"/>
      <c r="C20" s="51"/>
      <c r="D20" s="51"/>
      <c r="E20" s="51"/>
      <c r="F20" s="43"/>
      <c r="G20" s="43"/>
      <c r="H20" s="43"/>
    </row>
    <row r="21" spans="1:7" s="41" customFormat="1" ht="19.5" customHeight="1">
      <c r="A21" s="45" t="s">
        <v>76</v>
      </c>
      <c r="C21" s="44"/>
      <c r="D21" s="44"/>
      <c r="E21" s="44"/>
      <c r="F21" s="44"/>
      <c r="G21" s="44"/>
    </row>
    <row r="22" spans="1:7" s="41" customFormat="1" ht="30" customHeight="1">
      <c r="A22" s="85"/>
      <c r="B22" s="86"/>
      <c r="C22" s="55" t="s">
        <v>77</v>
      </c>
      <c r="D22" s="55" t="s">
        <v>78</v>
      </c>
      <c r="E22" s="55" t="s">
        <v>79</v>
      </c>
      <c r="F22" s="44"/>
      <c r="G22" s="44"/>
    </row>
    <row r="23" spans="1:7" s="41" customFormat="1" ht="30" customHeight="1">
      <c r="A23" s="73" t="s">
        <v>71</v>
      </c>
      <c r="B23" s="73"/>
      <c r="C23" s="71">
        <f>C10/C16*100</f>
        <v>12.139674628347034</v>
      </c>
      <c r="D23" s="71">
        <f>D10/D16*100</f>
        <v>4.382037989624751</v>
      </c>
      <c r="E23" s="71">
        <f>E10/E16*100</f>
        <v>0.7035132859911034</v>
      </c>
      <c r="F23" s="44"/>
      <c r="G23" s="44"/>
    </row>
    <row r="24" spans="1:7" s="41" customFormat="1" ht="30" customHeight="1">
      <c r="A24" s="73" t="s">
        <v>73</v>
      </c>
      <c r="B24" s="73"/>
      <c r="C24" s="71">
        <f>C13/C16*100</f>
        <v>87.86032537165298</v>
      </c>
      <c r="D24" s="71">
        <f>D13/D16*100</f>
        <v>95.61796201037525</v>
      </c>
      <c r="E24" s="71">
        <f>E13/E16*100</f>
        <v>99.29648671400889</v>
      </c>
      <c r="F24" s="44"/>
      <c r="G24" s="44"/>
    </row>
    <row r="25" spans="1:7" s="41" customFormat="1" ht="30" customHeight="1">
      <c r="A25" s="73" t="s">
        <v>80</v>
      </c>
      <c r="B25" s="73"/>
      <c r="C25" s="71">
        <f>C16/C16*100</f>
        <v>100</v>
      </c>
      <c r="D25" s="71">
        <f>D16/D16*100</f>
        <v>100</v>
      </c>
      <c r="E25" s="71">
        <f>E16/E16*100</f>
        <v>100</v>
      </c>
      <c r="F25" s="44"/>
      <c r="G25" s="44"/>
    </row>
    <row r="26" s="41" customFormat="1" ht="30" customHeight="1"/>
    <row r="27" s="41" customFormat="1" ht="30" customHeight="1"/>
    <row r="28" s="41" customFormat="1" ht="30" customHeight="1"/>
    <row r="29" s="41" customFormat="1" ht="30" customHeight="1"/>
    <row r="30" s="41" customFormat="1" ht="30" customHeight="1"/>
    <row r="32" ht="14.25" hidden="1"/>
    <row r="33" spans="4:13" ht="14.25" hidden="1">
      <c r="D33" s="11" t="e">
        <f>#REF!+#REF!+#REF!+#REF!+#REF!+#REF!+#REF!+#REF!+#REF!+#REF!+#REF!+#REF!+#REF!+#REF!</f>
        <v>#REF!</v>
      </c>
      <c r="E33" s="11" t="e">
        <f>#REF!+#REF!+#REF!+#REF!+#REF!+#REF!+#REF!+#REF!+#REF!+#REF!+#REF!+#REF!+#REF!+#REF!</f>
        <v>#REF!</v>
      </c>
      <c r="F33" s="11" t="e">
        <f>A29+A30+#REF!+#REF!+#REF!+#REF!+#REF!+#REF!+#REF!+#REF!+#REF!+#REF!+#REF!+#REF!</f>
        <v>#REF!</v>
      </c>
      <c r="G33" s="11" t="e">
        <f>B29+B30+#REF!+#REF!+#REF!+#REF!+#REF!+#REF!+#REF!+#REF!+#REF!+#REF!+#REF!+#REF!</f>
        <v>#REF!</v>
      </c>
      <c r="H33" s="11" t="e">
        <f>E29+E30+#REF!+#REF!+#REF!+#REF!+#REF!+#REF!+#REF!+#REF!+#REF!+#REF!+#REF!+#REF!</f>
        <v>#REF!</v>
      </c>
      <c r="I33" s="11" t="e">
        <f>F29+F30+#REF!+#REF!+#REF!+#REF!+#REF!+#REF!+#REF!+#REF!+#REF!+#REF!+#REF!+#REF!</f>
        <v>#REF!</v>
      </c>
      <c r="J33" s="11" t="e">
        <f>G29+G30+#REF!+#REF!+#REF!+#REF!+#REF!+#REF!+#REF!+#REF!+#REF!+#REF!+#REF!+#REF!</f>
        <v>#REF!</v>
      </c>
      <c r="K33" s="11" t="e">
        <f>#REF!+#REF!+#REF!+#REF!+#REF!+#REF!+#REF!+#REF!+#REF!+#REF!+#REF!+#REF!+#REF!+#REF!</f>
        <v>#REF!</v>
      </c>
      <c r="L33" s="11" t="e">
        <f>#REF!+#REF!+#REF!+#REF!+#REF!+#REF!+#REF!+#REF!+#REF!+#REF!+#REF!+#REF!+#REF!+#REF!</f>
        <v>#REF!</v>
      </c>
      <c r="M33" s="11" t="e">
        <f>H29+H30+#REF!+#REF!+#REF!+#REF!+#REF!+#REF!+#REF!+#REF!+#REF!+#REF!+#REF!+#REF!</f>
        <v>#REF!</v>
      </c>
    </row>
    <row r="34" ht="14.25" hidden="1"/>
    <row r="36" spans="4:14" ht="14.25"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4:14" ht="14.25"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4:14" ht="14.25"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</sheetData>
  <mergeCells count="12">
    <mergeCell ref="A25:B25"/>
    <mergeCell ref="A19:B19"/>
    <mergeCell ref="A8:B9"/>
    <mergeCell ref="A10:A12"/>
    <mergeCell ref="A13:A15"/>
    <mergeCell ref="A16:A18"/>
    <mergeCell ref="A22:B22"/>
    <mergeCell ref="A23:B23"/>
    <mergeCell ref="A1:H1"/>
    <mergeCell ref="A24:B24"/>
    <mergeCell ref="A5:B5"/>
    <mergeCell ref="A6:B6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landscape" paperSize="9" scale="72" r:id="rId1"/>
  <rowBreaks count="1" manualBreakCount="1">
    <brk id="2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48"/>
  <sheetViews>
    <sheetView showGridLines="0" zoomScale="75" zoomScaleNormal="75" workbookViewId="0" topLeftCell="A1">
      <selection activeCell="E2" sqref="E2"/>
    </sheetView>
  </sheetViews>
  <sheetFormatPr defaultColWidth="8.796875" defaultRowHeight="15"/>
  <cols>
    <col min="1" max="1" width="3.5" style="15" customWidth="1"/>
    <col min="2" max="2" width="14.69921875" style="15" customWidth="1"/>
    <col min="3" max="11" width="14.59765625" style="15" customWidth="1"/>
    <col min="12" max="16384" width="9" style="15" customWidth="1"/>
  </cols>
  <sheetData>
    <row r="1" ht="18.75">
      <c r="A1" s="14" t="s">
        <v>59</v>
      </c>
    </row>
    <row r="2" s="16" customFormat="1" ht="17.25"/>
    <row r="3" spans="1:11" s="17" customFormat="1" ht="17.25" customHeight="1">
      <c r="A3" s="90" t="s">
        <v>60</v>
      </c>
      <c r="B3" s="88" t="s">
        <v>61</v>
      </c>
      <c r="C3" s="87" t="s">
        <v>62</v>
      </c>
      <c r="D3" s="87"/>
      <c r="E3" s="87"/>
      <c r="F3" s="87" t="s">
        <v>63</v>
      </c>
      <c r="G3" s="87"/>
      <c r="H3" s="87"/>
      <c r="I3" s="87" t="s">
        <v>64</v>
      </c>
      <c r="J3" s="87"/>
      <c r="K3" s="87"/>
    </row>
    <row r="4" spans="1:11" s="17" customFormat="1" ht="54" customHeight="1">
      <c r="A4" s="90"/>
      <c r="B4" s="89"/>
      <c r="C4" s="18" t="s">
        <v>13</v>
      </c>
      <c r="D4" s="18" t="s">
        <v>14</v>
      </c>
      <c r="E4" s="18" t="s">
        <v>15</v>
      </c>
      <c r="F4" s="18" t="s">
        <v>13</v>
      </c>
      <c r="G4" s="18" t="s">
        <v>14</v>
      </c>
      <c r="H4" s="18" t="s">
        <v>15</v>
      </c>
      <c r="I4" s="18" t="s">
        <v>13</v>
      </c>
      <c r="J4" s="18" t="s">
        <v>14</v>
      </c>
      <c r="K4" s="18" t="s">
        <v>15</v>
      </c>
    </row>
    <row r="5" spans="1:11" s="17" customFormat="1" ht="15" customHeight="1">
      <c r="A5" s="19">
        <v>1</v>
      </c>
      <c r="B5" s="20" t="s">
        <v>17</v>
      </c>
      <c r="C5" s="21">
        <v>59967</v>
      </c>
      <c r="D5" s="21">
        <v>4610</v>
      </c>
      <c r="E5" s="21">
        <v>55357</v>
      </c>
      <c r="F5" s="21">
        <v>57466</v>
      </c>
      <c r="G5" s="21">
        <v>4595</v>
      </c>
      <c r="H5" s="21">
        <v>52871</v>
      </c>
      <c r="I5" s="21">
        <v>2501</v>
      </c>
      <c r="J5" s="21">
        <v>15</v>
      </c>
      <c r="K5" s="21">
        <v>2486</v>
      </c>
    </row>
    <row r="6" spans="1:11" s="17" customFormat="1" ht="15" customHeight="1">
      <c r="A6" s="22">
        <v>2</v>
      </c>
      <c r="B6" s="23" t="s">
        <v>18</v>
      </c>
      <c r="C6" s="24">
        <v>17587</v>
      </c>
      <c r="D6" s="24">
        <v>986</v>
      </c>
      <c r="E6" s="24">
        <v>16601</v>
      </c>
      <c r="F6" s="24">
        <v>17002</v>
      </c>
      <c r="G6" s="24">
        <v>977</v>
      </c>
      <c r="H6" s="24">
        <v>16025</v>
      </c>
      <c r="I6" s="24">
        <v>585</v>
      </c>
      <c r="J6" s="24">
        <v>9</v>
      </c>
      <c r="K6" s="24">
        <v>576</v>
      </c>
    </row>
    <row r="7" spans="1:11" s="17" customFormat="1" ht="15" customHeight="1">
      <c r="A7" s="22">
        <v>3</v>
      </c>
      <c r="B7" s="23" t="s">
        <v>19</v>
      </c>
      <c r="C7" s="24">
        <v>10196</v>
      </c>
      <c r="D7" s="24">
        <v>995</v>
      </c>
      <c r="E7" s="24">
        <v>9201</v>
      </c>
      <c r="F7" s="24">
        <v>9727</v>
      </c>
      <c r="G7" s="24">
        <v>978</v>
      </c>
      <c r="H7" s="24">
        <v>8749</v>
      </c>
      <c r="I7" s="24">
        <v>469</v>
      </c>
      <c r="J7" s="24">
        <v>17</v>
      </c>
      <c r="K7" s="24">
        <v>452</v>
      </c>
    </row>
    <row r="8" spans="1:11" s="17" customFormat="1" ht="15" customHeight="1">
      <c r="A8" s="22">
        <v>4</v>
      </c>
      <c r="B8" s="23" t="s">
        <v>20</v>
      </c>
      <c r="C8" s="24">
        <v>20106</v>
      </c>
      <c r="D8" s="24">
        <v>1568</v>
      </c>
      <c r="E8" s="24">
        <v>18538</v>
      </c>
      <c r="F8" s="24">
        <v>19202</v>
      </c>
      <c r="G8" s="24">
        <v>1518</v>
      </c>
      <c r="H8" s="24">
        <v>17684</v>
      </c>
      <c r="I8" s="24">
        <v>904</v>
      </c>
      <c r="J8" s="24">
        <v>50</v>
      </c>
      <c r="K8" s="24">
        <v>854</v>
      </c>
    </row>
    <row r="9" spans="1:11" s="17" customFormat="1" ht="15" customHeight="1">
      <c r="A9" s="22">
        <v>5</v>
      </c>
      <c r="B9" s="23" t="s">
        <v>21</v>
      </c>
      <c r="C9" s="24">
        <v>13226</v>
      </c>
      <c r="D9" s="24">
        <v>2309</v>
      </c>
      <c r="E9" s="24">
        <v>10917</v>
      </c>
      <c r="F9" s="24">
        <v>12637</v>
      </c>
      <c r="G9" s="24">
        <v>2295</v>
      </c>
      <c r="H9" s="24">
        <v>10342</v>
      </c>
      <c r="I9" s="24">
        <v>589</v>
      </c>
      <c r="J9" s="24">
        <v>14</v>
      </c>
      <c r="K9" s="24">
        <v>575</v>
      </c>
    </row>
    <row r="10" spans="1:11" s="17" customFormat="1" ht="15" customHeight="1">
      <c r="A10" s="22">
        <v>6</v>
      </c>
      <c r="B10" s="23" t="s">
        <v>22</v>
      </c>
      <c r="C10" s="24">
        <v>12308</v>
      </c>
      <c r="D10" s="24">
        <v>2333</v>
      </c>
      <c r="E10" s="24">
        <v>9975</v>
      </c>
      <c r="F10" s="24">
        <v>11827</v>
      </c>
      <c r="G10" s="24">
        <v>2298</v>
      </c>
      <c r="H10" s="24">
        <v>9529</v>
      </c>
      <c r="I10" s="24">
        <v>481</v>
      </c>
      <c r="J10" s="24">
        <v>35</v>
      </c>
      <c r="K10" s="24">
        <v>446</v>
      </c>
    </row>
    <row r="11" spans="1:11" s="17" customFormat="1" ht="15" customHeight="1">
      <c r="A11" s="22">
        <v>7</v>
      </c>
      <c r="B11" s="23" t="s">
        <v>23</v>
      </c>
      <c r="C11" s="24">
        <v>27932</v>
      </c>
      <c r="D11" s="24">
        <v>2983</v>
      </c>
      <c r="E11" s="24">
        <v>24949</v>
      </c>
      <c r="F11" s="24">
        <v>27071</v>
      </c>
      <c r="G11" s="24">
        <v>2971</v>
      </c>
      <c r="H11" s="24">
        <v>24100</v>
      </c>
      <c r="I11" s="24">
        <v>861</v>
      </c>
      <c r="J11" s="24">
        <v>12</v>
      </c>
      <c r="K11" s="24">
        <v>849</v>
      </c>
    </row>
    <row r="12" spans="1:11" s="17" customFormat="1" ht="15" customHeight="1">
      <c r="A12" s="22">
        <v>8</v>
      </c>
      <c r="B12" s="23" t="s">
        <v>24</v>
      </c>
      <c r="C12" s="24">
        <v>9973</v>
      </c>
      <c r="D12" s="24">
        <v>537</v>
      </c>
      <c r="E12" s="24">
        <v>9436</v>
      </c>
      <c r="F12" s="24">
        <v>9755</v>
      </c>
      <c r="G12" s="24">
        <v>530</v>
      </c>
      <c r="H12" s="24">
        <v>9225</v>
      </c>
      <c r="I12" s="24">
        <v>218</v>
      </c>
      <c r="J12" s="24">
        <v>7</v>
      </c>
      <c r="K12" s="24">
        <v>211</v>
      </c>
    </row>
    <row r="13" spans="1:11" s="17" customFormat="1" ht="15" customHeight="1">
      <c r="A13" s="22">
        <v>9</v>
      </c>
      <c r="B13" s="23" t="s">
        <v>25</v>
      </c>
      <c r="C13" s="24">
        <v>27815</v>
      </c>
      <c r="D13" s="24">
        <v>4421</v>
      </c>
      <c r="E13" s="24">
        <v>23394</v>
      </c>
      <c r="F13" s="24">
        <v>27261</v>
      </c>
      <c r="G13" s="24">
        <v>4410</v>
      </c>
      <c r="H13" s="24">
        <v>22851</v>
      </c>
      <c r="I13" s="24">
        <v>554</v>
      </c>
      <c r="J13" s="24">
        <v>11</v>
      </c>
      <c r="K13" s="24">
        <v>543</v>
      </c>
    </row>
    <row r="14" spans="1:11" s="17" customFormat="1" ht="15" customHeight="1">
      <c r="A14" s="22">
        <v>10</v>
      </c>
      <c r="B14" s="23" t="s">
        <v>26</v>
      </c>
      <c r="C14" s="24">
        <v>15307</v>
      </c>
      <c r="D14" s="24">
        <v>2048</v>
      </c>
      <c r="E14" s="24">
        <v>13259</v>
      </c>
      <c r="F14" s="24">
        <v>14712</v>
      </c>
      <c r="G14" s="24">
        <v>2015</v>
      </c>
      <c r="H14" s="24">
        <v>12697</v>
      </c>
      <c r="I14" s="24">
        <v>595</v>
      </c>
      <c r="J14" s="24">
        <v>33</v>
      </c>
      <c r="K14" s="24">
        <v>562</v>
      </c>
    </row>
    <row r="15" spans="1:11" s="17" customFormat="1" ht="15" customHeight="1">
      <c r="A15" s="25">
        <v>11</v>
      </c>
      <c r="B15" s="26" t="s">
        <v>27</v>
      </c>
      <c r="C15" s="27">
        <v>11065</v>
      </c>
      <c r="D15" s="27">
        <v>1407</v>
      </c>
      <c r="E15" s="27">
        <v>9658</v>
      </c>
      <c r="F15" s="27">
        <v>10855</v>
      </c>
      <c r="G15" s="27">
        <v>1401</v>
      </c>
      <c r="H15" s="27">
        <v>9454</v>
      </c>
      <c r="I15" s="27">
        <v>210</v>
      </c>
      <c r="J15" s="27">
        <v>6</v>
      </c>
      <c r="K15" s="27">
        <v>204</v>
      </c>
    </row>
    <row r="16" spans="1:11" s="17" customFormat="1" ht="15" customHeight="1">
      <c r="A16" s="28"/>
      <c r="B16" s="29" t="s">
        <v>65</v>
      </c>
      <c r="C16" s="30">
        <f>SUM(C5:C15)</f>
        <v>225482</v>
      </c>
      <c r="D16" s="30">
        <f aca="true" t="shared" si="0" ref="D16:K16">SUM(D5:D15)</f>
        <v>24197</v>
      </c>
      <c r="E16" s="30">
        <f t="shared" si="0"/>
        <v>201285</v>
      </c>
      <c r="F16" s="30">
        <f t="shared" si="0"/>
        <v>217515</v>
      </c>
      <c r="G16" s="30">
        <f t="shared" si="0"/>
        <v>23988</v>
      </c>
      <c r="H16" s="30">
        <f t="shared" si="0"/>
        <v>193527</v>
      </c>
      <c r="I16" s="30">
        <f t="shared" si="0"/>
        <v>7967</v>
      </c>
      <c r="J16" s="30">
        <f t="shared" si="0"/>
        <v>209</v>
      </c>
      <c r="K16" s="30">
        <f t="shared" si="0"/>
        <v>7758</v>
      </c>
    </row>
    <row r="17" spans="1:11" s="17" customFormat="1" ht="15" customHeight="1">
      <c r="A17" s="31">
        <v>12</v>
      </c>
      <c r="B17" s="32" t="s">
        <v>28</v>
      </c>
      <c r="C17" s="33">
        <v>2067</v>
      </c>
      <c r="D17" s="33">
        <v>543</v>
      </c>
      <c r="E17" s="33">
        <v>1524</v>
      </c>
      <c r="F17" s="33">
        <v>1985</v>
      </c>
      <c r="G17" s="33">
        <v>541</v>
      </c>
      <c r="H17" s="33">
        <v>1444</v>
      </c>
      <c r="I17" s="33">
        <v>82</v>
      </c>
      <c r="J17" s="33">
        <v>2</v>
      </c>
      <c r="K17" s="33">
        <v>80</v>
      </c>
    </row>
    <row r="18" spans="1:11" s="17" customFormat="1" ht="15" customHeight="1">
      <c r="A18" s="22">
        <v>13</v>
      </c>
      <c r="B18" s="23" t="s">
        <v>29</v>
      </c>
      <c r="C18" s="24">
        <v>1669</v>
      </c>
      <c r="D18" s="24">
        <v>574</v>
      </c>
      <c r="E18" s="24">
        <v>1095</v>
      </c>
      <c r="F18" s="24">
        <v>1621</v>
      </c>
      <c r="G18" s="24">
        <v>571</v>
      </c>
      <c r="H18" s="24">
        <v>1050</v>
      </c>
      <c r="I18" s="24">
        <v>48</v>
      </c>
      <c r="J18" s="24">
        <v>3</v>
      </c>
      <c r="K18" s="24">
        <v>45</v>
      </c>
    </row>
    <row r="19" spans="1:11" s="17" customFormat="1" ht="15" customHeight="1">
      <c r="A19" s="22">
        <v>14</v>
      </c>
      <c r="B19" s="23" t="s">
        <v>30</v>
      </c>
      <c r="C19" s="24">
        <v>646</v>
      </c>
      <c r="D19" s="24">
        <v>205</v>
      </c>
      <c r="E19" s="24">
        <v>441</v>
      </c>
      <c r="F19" s="24">
        <v>628</v>
      </c>
      <c r="G19" s="24">
        <v>205</v>
      </c>
      <c r="H19" s="24">
        <v>423</v>
      </c>
      <c r="I19" s="24">
        <v>18</v>
      </c>
      <c r="J19" s="24">
        <v>0</v>
      </c>
      <c r="K19" s="24">
        <v>18</v>
      </c>
    </row>
    <row r="20" spans="1:11" s="17" customFormat="1" ht="15" customHeight="1">
      <c r="A20" s="22">
        <v>15</v>
      </c>
      <c r="B20" s="23" t="s">
        <v>31</v>
      </c>
      <c r="C20" s="24">
        <v>3421</v>
      </c>
      <c r="D20" s="24">
        <v>1209</v>
      </c>
      <c r="E20" s="24">
        <v>2212</v>
      </c>
      <c r="F20" s="24">
        <v>3333</v>
      </c>
      <c r="G20" s="24">
        <v>1195</v>
      </c>
      <c r="H20" s="24">
        <v>2138</v>
      </c>
      <c r="I20" s="24">
        <v>88</v>
      </c>
      <c r="J20" s="24">
        <v>14</v>
      </c>
      <c r="K20" s="24">
        <v>74</v>
      </c>
    </row>
    <row r="21" spans="1:11" s="17" customFormat="1" ht="15" customHeight="1">
      <c r="A21" s="22">
        <v>16</v>
      </c>
      <c r="B21" s="23" t="s">
        <v>32</v>
      </c>
      <c r="C21" s="24">
        <v>5134</v>
      </c>
      <c r="D21" s="24">
        <v>1568</v>
      </c>
      <c r="E21" s="24">
        <v>3566</v>
      </c>
      <c r="F21" s="24">
        <v>4934</v>
      </c>
      <c r="G21" s="24">
        <v>1553</v>
      </c>
      <c r="H21" s="24">
        <v>3381</v>
      </c>
      <c r="I21" s="24">
        <v>200</v>
      </c>
      <c r="J21" s="24">
        <v>15</v>
      </c>
      <c r="K21" s="24">
        <v>185</v>
      </c>
    </row>
    <row r="22" spans="1:11" s="17" customFormat="1" ht="15" customHeight="1">
      <c r="A22" s="22">
        <v>17</v>
      </c>
      <c r="B22" s="23" t="s">
        <v>33</v>
      </c>
      <c r="C22" s="24">
        <v>3474</v>
      </c>
      <c r="D22" s="24">
        <v>317</v>
      </c>
      <c r="E22" s="24">
        <v>3157</v>
      </c>
      <c r="F22" s="24">
        <v>3164</v>
      </c>
      <c r="G22" s="24">
        <v>314</v>
      </c>
      <c r="H22" s="24">
        <v>2850</v>
      </c>
      <c r="I22" s="24">
        <v>310</v>
      </c>
      <c r="J22" s="24">
        <v>3</v>
      </c>
      <c r="K22" s="24">
        <v>307</v>
      </c>
    </row>
    <row r="23" spans="1:11" s="17" customFormat="1" ht="15" customHeight="1">
      <c r="A23" s="22">
        <v>18</v>
      </c>
      <c r="B23" s="23" t="s">
        <v>34</v>
      </c>
      <c r="C23" s="24">
        <v>1491</v>
      </c>
      <c r="D23" s="24">
        <v>199</v>
      </c>
      <c r="E23" s="24">
        <v>1292</v>
      </c>
      <c r="F23" s="24">
        <v>1440</v>
      </c>
      <c r="G23" s="24">
        <v>195</v>
      </c>
      <c r="H23" s="24">
        <v>1245</v>
      </c>
      <c r="I23" s="24">
        <v>51</v>
      </c>
      <c r="J23" s="24">
        <v>4</v>
      </c>
      <c r="K23" s="24">
        <v>47</v>
      </c>
    </row>
    <row r="24" spans="1:11" s="17" customFormat="1" ht="15" customHeight="1">
      <c r="A24" s="22">
        <v>19</v>
      </c>
      <c r="B24" s="23" t="s">
        <v>35</v>
      </c>
      <c r="C24" s="24">
        <v>2992</v>
      </c>
      <c r="D24" s="24">
        <v>389</v>
      </c>
      <c r="E24" s="24">
        <v>2603</v>
      </c>
      <c r="F24" s="24">
        <v>2917</v>
      </c>
      <c r="G24" s="24">
        <v>388</v>
      </c>
      <c r="H24" s="24">
        <v>2529</v>
      </c>
      <c r="I24" s="24">
        <v>75</v>
      </c>
      <c r="J24" s="24">
        <v>1</v>
      </c>
      <c r="K24" s="24">
        <v>74</v>
      </c>
    </row>
    <row r="25" spans="1:11" s="17" customFormat="1" ht="15" customHeight="1">
      <c r="A25" s="22">
        <v>20</v>
      </c>
      <c r="B25" s="23" t="s">
        <v>36</v>
      </c>
      <c r="C25" s="24">
        <v>1773</v>
      </c>
      <c r="D25" s="24">
        <v>497</v>
      </c>
      <c r="E25" s="24">
        <v>1276</v>
      </c>
      <c r="F25" s="24">
        <v>1724</v>
      </c>
      <c r="G25" s="24">
        <v>495</v>
      </c>
      <c r="H25" s="24">
        <v>1229</v>
      </c>
      <c r="I25" s="24">
        <v>49</v>
      </c>
      <c r="J25" s="24">
        <v>2</v>
      </c>
      <c r="K25" s="24">
        <v>47</v>
      </c>
    </row>
    <row r="26" spans="1:11" s="17" customFormat="1" ht="15" customHeight="1">
      <c r="A26" s="22">
        <v>21</v>
      </c>
      <c r="B26" s="23" t="s">
        <v>37</v>
      </c>
      <c r="C26" s="24">
        <v>9681</v>
      </c>
      <c r="D26" s="24">
        <v>1814</v>
      </c>
      <c r="E26" s="24">
        <v>7867</v>
      </c>
      <c r="F26" s="24">
        <v>9492</v>
      </c>
      <c r="G26" s="24">
        <v>1790</v>
      </c>
      <c r="H26" s="24">
        <v>7702</v>
      </c>
      <c r="I26" s="24">
        <v>189</v>
      </c>
      <c r="J26" s="24">
        <v>24</v>
      </c>
      <c r="K26" s="24">
        <v>165</v>
      </c>
    </row>
    <row r="27" spans="1:11" s="17" customFormat="1" ht="15" customHeight="1">
      <c r="A27" s="22">
        <v>22</v>
      </c>
      <c r="B27" s="23" t="s">
        <v>38</v>
      </c>
      <c r="C27" s="24">
        <v>3270</v>
      </c>
      <c r="D27" s="24">
        <v>553</v>
      </c>
      <c r="E27" s="24">
        <v>2717</v>
      </c>
      <c r="F27" s="24">
        <v>3185</v>
      </c>
      <c r="G27" s="24">
        <v>550</v>
      </c>
      <c r="H27" s="24">
        <v>2635</v>
      </c>
      <c r="I27" s="24">
        <v>85</v>
      </c>
      <c r="J27" s="24">
        <v>3</v>
      </c>
      <c r="K27" s="24">
        <v>82</v>
      </c>
    </row>
    <row r="28" spans="1:11" s="17" customFormat="1" ht="15" customHeight="1">
      <c r="A28" s="34">
        <v>23</v>
      </c>
      <c r="B28" s="23" t="s">
        <v>39</v>
      </c>
      <c r="C28" s="24">
        <v>6148</v>
      </c>
      <c r="D28" s="24">
        <v>517</v>
      </c>
      <c r="E28" s="24">
        <v>5631</v>
      </c>
      <c r="F28" s="24">
        <v>5888</v>
      </c>
      <c r="G28" s="24">
        <v>516</v>
      </c>
      <c r="H28" s="24">
        <v>5372</v>
      </c>
      <c r="I28" s="24">
        <v>260</v>
      </c>
      <c r="J28" s="24">
        <v>1</v>
      </c>
      <c r="K28" s="24">
        <v>259</v>
      </c>
    </row>
    <row r="29" spans="1:11" s="17" customFormat="1" ht="15" customHeight="1">
      <c r="A29" s="22">
        <v>24</v>
      </c>
      <c r="B29" s="23" t="s">
        <v>40</v>
      </c>
      <c r="C29" s="24">
        <v>4026</v>
      </c>
      <c r="D29" s="24">
        <v>354</v>
      </c>
      <c r="E29" s="24">
        <v>3672</v>
      </c>
      <c r="F29" s="24">
        <v>3907</v>
      </c>
      <c r="G29" s="24">
        <v>354</v>
      </c>
      <c r="H29" s="24">
        <v>3553</v>
      </c>
      <c r="I29" s="24">
        <v>119</v>
      </c>
      <c r="J29" s="24">
        <v>0</v>
      </c>
      <c r="K29" s="24">
        <v>119</v>
      </c>
    </row>
    <row r="30" spans="1:11" s="17" customFormat="1" ht="15" customHeight="1">
      <c r="A30" s="22">
        <v>25</v>
      </c>
      <c r="B30" s="23" t="s">
        <v>41</v>
      </c>
      <c r="C30" s="24">
        <v>4062</v>
      </c>
      <c r="D30" s="24">
        <v>297</v>
      </c>
      <c r="E30" s="24">
        <v>3765</v>
      </c>
      <c r="F30" s="24">
        <v>3931</v>
      </c>
      <c r="G30" s="24">
        <v>287</v>
      </c>
      <c r="H30" s="24">
        <v>3644</v>
      </c>
      <c r="I30" s="24">
        <v>131</v>
      </c>
      <c r="J30" s="24">
        <v>10</v>
      </c>
      <c r="K30" s="24">
        <v>121</v>
      </c>
    </row>
    <row r="31" spans="1:11" s="17" customFormat="1" ht="15" customHeight="1">
      <c r="A31" s="22">
        <v>26</v>
      </c>
      <c r="B31" s="23" t="s">
        <v>42</v>
      </c>
      <c r="C31" s="24">
        <v>7002</v>
      </c>
      <c r="D31" s="24">
        <v>329</v>
      </c>
      <c r="E31" s="24">
        <v>6673</v>
      </c>
      <c r="F31" s="24">
        <v>6726</v>
      </c>
      <c r="G31" s="24">
        <v>325</v>
      </c>
      <c r="H31" s="24">
        <v>6401</v>
      </c>
      <c r="I31" s="24">
        <v>276</v>
      </c>
      <c r="J31" s="24">
        <v>4</v>
      </c>
      <c r="K31" s="24">
        <v>272</v>
      </c>
    </row>
    <row r="32" spans="1:11" s="17" customFormat="1" ht="15" customHeight="1">
      <c r="A32" s="22">
        <v>27</v>
      </c>
      <c r="B32" s="23" t="s">
        <v>43</v>
      </c>
      <c r="C32" s="24">
        <v>3235</v>
      </c>
      <c r="D32" s="24">
        <v>203</v>
      </c>
      <c r="E32" s="24">
        <v>3032</v>
      </c>
      <c r="F32" s="24">
        <v>3130</v>
      </c>
      <c r="G32" s="24">
        <v>202</v>
      </c>
      <c r="H32" s="24">
        <v>2928</v>
      </c>
      <c r="I32" s="24">
        <v>105</v>
      </c>
      <c r="J32" s="24">
        <v>1</v>
      </c>
      <c r="K32" s="24">
        <v>104</v>
      </c>
    </row>
    <row r="33" spans="1:11" s="17" customFormat="1" ht="15" customHeight="1">
      <c r="A33" s="22">
        <v>28</v>
      </c>
      <c r="B33" s="23" t="s">
        <v>44</v>
      </c>
      <c r="C33" s="24">
        <v>6345</v>
      </c>
      <c r="D33" s="24">
        <v>385</v>
      </c>
      <c r="E33" s="24">
        <v>5960</v>
      </c>
      <c r="F33" s="24">
        <v>6107</v>
      </c>
      <c r="G33" s="24">
        <v>379</v>
      </c>
      <c r="H33" s="24">
        <v>5728</v>
      </c>
      <c r="I33" s="24">
        <v>238</v>
      </c>
      <c r="J33" s="24">
        <v>6</v>
      </c>
      <c r="K33" s="24">
        <v>232</v>
      </c>
    </row>
    <row r="34" spans="1:11" s="17" customFormat="1" ht="15" customHeight="1">
      <c r="A34" s="22">
        <v>29</v>
      </c>
      <c r="B34" s="23" t="s">
        <v>45</v>
      </c>
      <c r="C34" s="24">
        <v>276</v>
      </c>
      <c r="D34" s="24">
        <v>73</v>
      </c>
      <c r="E34" s="24">
        <v>203</v>
      </c>
      <c r="F34" s="24">
        <v>266</v>
      </c>
      <c r="G34" s="24">
        <v>73</v>
      </c>
      <c r="H34" s="24">
        <v>193</v>
      </c>
      <c r="I34" s="24">
        <v>10</v>
      </c>
      <c r="J34" s="24">
        <v>0</v>
      </c>
      <c r="K34" s="24">
        <v>10</v>
      </c>
    </row>
    <row r="35" spans="1:11" s="17" customFormat="1" ht="15" customHeight="1">
      <c r="A35" s="25">
        <v>30</v>
      </c>
      <c r="B35" s="26" t="s">
        <v>46</v>
      </c>
      <c r="C35" s="27">
        <v>320</v>
      </c>
      <c r="D35" s="27">
        <v>89</v>
      </c>
      <c r="E35" s="27">
        <v>231</v>
      </c>
      <c r="F35" s="27">
        <v>304</v>
      </c>
      <c r="G35" s="27">
        <v>87</v>
      </c>
      <c r="H35" s="27">
        <v>217</v>
      </c>
      <c r="I35" s="27">
        <v>16</v>
      </c>
      <c r="J35" s="27">
        <v>2</v>
      </c>
      <c r="K35" s="27">
        <v>14</v>
      </c>
    </row>
    <row r="36" spans="1:11" s="17" customFormat="1" ht="15" customHeight="1">
      <c r="A36" s="25">
        <v>31</v>
      </c>
      <c r="B36" s="26" t="s">
        <v>47</v>
      </c>
      <c r="C36" s="27">
        <v>584</v>
      </c>
      <c r="D36" s="27">
        <v>283</v>
      </c>
      <c r="E36" s="27">
        <v>301</v>
      </c>
      <c r="F36" s="27">
        <v>581</v>
      </c>
      <c r="G36" s="27">
        <v>283</v>
      </c>
      <c r="H36" s="27">
        <v>298</v>
      </c>
      <c r="I36" s="27">
        <v>3</v>
      </c>
      <c r="J36" s="27">
        <v>0</v>
      </c>
      <c r="K36" s="27">
        <v>3</v>
      </c>
    </row>
    <row r="37" spans="1:11" s="17" customFormat="1" ht="15" customHeight="1">
      <c r="A37" s="22">
        <v>32</v>
      </c>
      <c r="B37" s="23" t="s">
        <v>48</v>
      </c>
      <c r="C37" s="24">
        <v>250</v>
      </c>
      <c r="D37" s="24">
        <v>87</v>
      </c>
      <c r="E37" s="24">
        <v>163</v>
      </c>
      <c r="F37" s="24">
        <v>246</v>
      </c>
      <c r="G37" s="24">
        <v>85</v>
      </c>
      <c r="H37" s="24">
        <v>161</v>
      </c>
      <c r="I37" s="24">
        <v>4</v>
      </c>
      <c r="J37" s="24">
        <v>2</v>
      </c>
      <c r="K37" s="24">
        <v>2</v>
      </c>
    </row>
    <row r="38" spans="1:11" s="17" customFormat="1" ht="15" customHeight="1">
      <c r="A38" s="31">
        <v>33</v>
      </c>
      <c r="B38" s="32" t="s">
        <v>49</v>
      </c>
      <c r="C38" s="33">
        <v>333</v>
      </c>
      <c r="D38" s="33">
        <v>91</v>
      </c>
      <c r="E38" s="33">
        <v>242</v>
      </c>
      <c r="F38" s="33">
        <v>312</v>
      </c>
      <c r="G38" s="33">
        <v>91</v>
      </c>
      <c r="H38" s="33">
        <v>221</v>
      </c>
      <c r="I38" s="33">
        <v>21</v>
      </c>
      <c r="J38" s="33">
        <v>0</v>
      </c>
      <c r="K38" s="33">
        <v>21</v>
      </c>
    </row>
    <row r="39" spans="1:11" s="17" customFormat="1" ht="15" customHeight="1">
      <c r="A39" s="22">
        <v>34</v>
      </c>
      <c r="B39" s="23" t="s">
        <v>50</v>
      </c>
      <c r="C39" s="33">
        <v>130</v>
      </c>
      <c r="D39" s="33">
        <v>36</v>
      </c>
      <c r="E39" s="33">
        <v>94</v>
      </c>
      <c r="F39" s="33">
        <v>124</v>
      </c>
      <c r="G39" s="33">
        <v>36</v>
      </c>
      <c r="H39" s="33">
        <v>88</v>
      </c>
      <c r="I39" s="33">
        <v>6</v>
      </c>
      <c r="J39" s="33">
        <v>0</v>
      </c>
      <c r="K39" s="33">
        <v>6</v>
      </c>
    </row>
    <row r="40" spans="1:11" s="17" customFormat="1" ht="15" customHeight="1">
      <c r="A40" s="22">
        <v>35</v>
      </c>
      <c r="B40" s="23" t="s">
        <v>51</v>
      </c>
      <c r="C40" s="33">
        <v>469</v>
      </c>
      <c r="D40" s="33">
        <v>272</v>
      </c>
      <c r="E40" s="33">
        <v>197</v>
      </c>
      <c r="F40" s="24">
        <v>455</v>
      </c>
      <c r="G40" s="24">
        <v>272</v>
      </c>
      <c r="H40" s="24">
        <v>183</v>
      </c>
      <c r="I40" s="33">
        <v>14</v>
      </c>
      <c r="J40" s="33">
        <v>0</v>
      </c>
      <c r="K40" s="33">
        <v>14</v>
      </c>
    </row>
    <row r="41" spans="1:11" s="17" customFormat="1" ht="15" customHeight="1">
      <c r="A41" s="22">
        <v>36</v>
      </c>
      <c r="B41" s="23" t="s">
        <v>52</v>
      </c>
      <c r="C41" s="24">
        <v>666</v>
      </c>
      <c r="D41" s="24">
        <v>225</v>
      </c>
      <c r="E41" s="24">
        <v>441</v>
      </c>
      <c r="F41" s="24">
        <v>640</v>
      </c>
      <c r="G41" s="24">
        <v>221</v>
      </c>
      <c r="H41" s="24">
        <v>419</v>
      </c>
      <c r="I41" s="24">
        <v>26</v>
      </c>
      <c r="J41" s="24">
        <v>4</v>
      </c>
      <c r="K41" s="24">
        <v>22</v>
      </c>
    </row>
    <row r="42" spans="1:11" s="17" customFormat="1" ht="15" customHeight="1">
      <c r="A42" s="22">
        <v>37</v>
      </c>
      <c r="B42" s="23" t="s">
        <v>53</v>
      </c>
      <c r="C42" s="24">
        <v>2699</v>
      </c>
      <c r="D42" s="24">
        <v>1104</v>
      </c>
      <c r="E42" s="24">
        <v>1595</v>
      </c>
      <c r="F42" s="24">
        <v>2616</v>
      </c>
      <c r="G42" s="24">
        <v>1103</v>
      </c>
      <c r="H42" s="24">
        <v>1513</v>
      </c>
      <c r="I42" s="24">
        <v>83</v>
      </c>
      <c r="J42" s="24">
        <v>1</v>
      </c>
      <c r="K42" s="24">
        <v>82</v>
      </c>
    </row>
    <row r="43" spans="1:11" s="17" customFormat="1" ht="15" customHeight="1">
      <c r="A43" s="22">
        <v>38</v>
      </c>
      <c r="B43" s="23" t="s">
        <v>54</v>
      </c>
      <c r="C43" s="24">
        <v>6310</v>
      </c>
      <c r="D43" s="24">
        <v>580</v>
      </c>
      <c r="E43" s="24">
        <v>5730</v>
      </c>
      <c r="F43" s="24">
        <v>6204</v>
      </c>
      <c r="G43" s="24">
        <v>569</v>
      </c>
      <c r="H43" s="24">
        <v>5635</v>
      </c>
      <c r="I43" s="24">
        <v>106</v>
      </c>
      <c r="J43" s="24">
        <v>11</v>
      </c>
      <c r="K43" s="24">
        <v>95</v>
      </c>
    </row>
    <row r="44" spans="1:11" s="17" customFormat="1" ht="15" customHeight="1">
      <c r="A44" s="22">
        <v>39</v>
      </c>
      <c r="B44" s="23" t="s">
        <v>55</v>
      </c>
      <c r="C44" s="24">
        <v>462</v>
      </c>
      <c r="D44" s="24">
        <v>65</v>
      </c>
      <c r="E44" s="24">
        <v>397</v>
      </c>
      <c r="F44" s="24">
        <v>434</v>
      </c>
      <c r="G44" s="24">
        <v>65</v>
      </c>
      <c r="H44" s="24">
        <v>369</v>
      </c>
      <c r="I44" s="24">
        <v>28</v>
      </c>
      <c r="J44" s="24">
        <v>0</v>
      </c>
      <c r="K44" s="24">
        <v>28</v>
      </c>
    </row>
    <row r="45" spans="1:11" s="17" customFormat="1" ht="15" customHeight="1">
      <c r="A45" s="22">
        <v>40</v>
      </c>
      <c r="B45" s="23" t="s">
        <v>56</v>
      </c>
      <c r="C45" s="24">
        <v>1517</v>
      </c>
      <c r="D45" s="24">
        <v>265</v>
      </c>
      <c r="E45" s="24">
        <v>1252</v>
      </c>
      <c r="F45" s="24">
        <v>1410</v>
      </c>
      <c r="G45" s="24">
        <v>234</v>
      </c>
      <c r="H45" s="24">
        <v>1176</v>
      </c>
      <c r="I45" s="24">
        <v>107</v>
      </c>
      <c r="J45" s="24">
        <v>31</v>
      </c>
      <c r="K45" s="24">
        <v>76</v>
      </c>
    </row>
    <row r="46" spans="1:11" s="17" customFormat="1" ht="15" customHeight="1">
      <c r="A46" s="25">
        <v>41</v>
      </c>
      <c r="B46" s="26" t="s">
        <v>57</v>
      </c>
      <c r="C46" s="27">
        <v>608</v>
      </c>
      <c r="D46" s="27">
        <v>97</v>
      </c>
      <c r="E46" s="27">
        <v>511</v>
      </c>
      <c r="F46" s="27">
        <v>580</v>
      </c>
      <c r="G46" s="27">
        <v>97</v>
      </c>
      <c r="H46" s="27">
        <v>483</v>
      </c>
      <c r="I46" s="27">
        <v>28</v>
      </c>
      <c r="J46" s="27">
        <v>0</v>
      </c>
      <c r="K46" s="27">
        <v>28</v>
      </c>
    </row>
    <row r="47" spans="1:11" s="17" customFormat="1" ht="15" customHeight="1">
      <c r="A47" s="28"/>
      <c r="B47" s="29" t="s">
        <v>66</v>
      </c>
      <c r="C47" s="35">
        <f aca="true" t="shared" si="1" ref="C47:K47">SUM(C17:C46)</f>
        <v>81060</v>
      </c>
      <c r="D47" s="35">
        <f t="shared" si="1"/>
        <v>13220</v>
      </c>
      <c r="E47" s="35">
        <f t="shared" si="1"/>
        <v>67840</v>
      </c>
      <c r="F47" s="35">
        <f t="shared" si="1"/>
        <v>78284</v>
      </c>
      <c r="G47" s="35">
        <f t="shared" si="1"/>
        <v>13076</v>
      </c>
      <c r="H47" s="35">
        <f t="shared" si="1"/>
        <v>65208</v>
      </c>
      <c r="I47" s="35">
        <f t="shared" si="1"/>
        <v>2776</v>
      </c>
      <c r="J47" s="35">
        <f t="shared" si="1"/>
        <v>144</v>
      </c>
      <c r="K47" s="35">
        <f t="shared" si="1"/>
        <v>2632</v>
      </c>
    </row>
    <row r="48" spans="1:11" s="17" customFormat="1" ht="15" customHeight="1">
      <c r="A48" s="36"/>
      <c r="B48" s="37" t="s">
        <v>67</v>
      </c>
      <c r="C48" s="38">
        <f aca="true" t="shared" si="2" ref="C48:K48">C16+C47</f>
        <v>306542</v>
      </c>
      <c r="D48" s="38">
        <f t="shared" si="2"/>
        <v>37417</v>
      </c>
      <c r="E48" s="38">
        <f t="shared" si="2"/>
        <v>269125</v>
      </c>
      <c r="F48" s="38">
        <f t="shared" si="2"/>
        <v>295799</v>
      </c>
      <c r="G48" s="38">
        <f t="shared" si="2"/>
        <v>37064</v>
      </c>
      <c r="H48" s="38">
        <f t="shared" si="2"/>
        <v>258735</v>
      </c>
      <c r="I48" s="38">
        <f t="shared" si="2"/>
        <v>10743</v>
      </c>
      <c r="J48" s="38">
        <f t="shared" si="2"/>
        <v>353</v>
      </c>
      <c r="K48" s="38">
        <f t="shared" si="2"/>
        <v>10390</v>
      </c>
    </row>
  </sheetData>
  <mergeCells count="5">
    <mergeCell ref="I3:K3"/>
    <mergeCell ref="C3:E3"/>
    <mergeCell ref="B3:B4"/>
    <mergeCell ref="A3:A4"/>
    <mergeCell ref="F3:H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51"/>
  <sheetViews>
    <sheetView showGridLines="0" zoomScale="75" zoomScaleNormal="75" zoomScaleSheetLayoutView="75" workbookViewId="0" topLeftCell="A1">
      <pane ySplit="6" topLeftCell="BM7" activePane="bottomLeft" state="frozen"/>
      <selection pane="topLeft" activeCell="A1" sqref="A1"/>
      <selection pane="bottomLeft" activeCell="A2" sqref="A2"/>
    </sheetView>
  </sheetViews>
  <sheetFormatPr defaultColWidth="8.796875" defaultRowHeight="15"/>
  <cols>
    <col min="1" max="1" width="3.59765625" style="1" customWidth="1"/>
    <col min="2" max="2" width="14" style="1" customWidth="1"/>
    <col min="3" max="11" width="18.59765625" style="1" customWidth="1"/>
    <col min="12" max="16384" width="9" style="1" customWidth="1"/>
  </cols>
  <sheetData>
    <row r="1" spans="1:3" ht="18.75">
      <c r="A1" s="66" t="s">
        <v>103</v>
      </c>
      <c r="B1" s="65"/>
      <c r="C1" s="65"/>
    </row>
    <row r="2" ht="18">
      <c r="A2" s="5"/>
    </row>
    <row r="3" spans="1:11" ht="14.25">
      <c r="A3" s="94" t="s">
        <v>3</v>
      </c>
      <c r="B3" s="58" t="s">
        <v>0</v>
      </c>
      <c r="C3" s="91" t="s">
        <v>4</v>
      </c>
      <c r="D3" s="91"/>
      <c r="E3" s="91" t="s">
        <v>5</v>
      </c>
      <c r="F3" s="91"/>
      <c r="G3" s="91" t="s">
        <v>1</v>
      </c>
      <c r="H3" s="91"/>
      <c r="I3" s="91" t="s">
        <v>100</v>
      </c>
      <c r="J3" s="91"/>
      <c r="K3" s="92" t="s">
        <v>12</v>
      </c>
    </row>
    <row r="4" spans="1:11" ht="14.25">
      <c r="A4" s="95"/>
      <c r="B4" s="59"/>
      <c r="C4" s="60" t="s">
        <v>94</v>
      </c>
      <c r="D4" s="61" t="s">
        <v>92</v>
      </c>
      <c r="E4" s="60" t="s">
        <v>94</v>
      </c>
      <c r="F4" s="61" t="s">
        <v>98</v>
      </c>
      <c r="G4" s="60" t="s">
        <v>94</v>
      </c>
      <c r="H4" s="61" t="s">
        <v>99</v>
      </c>
      <c r="I4" s="60" t="s">
        <v>94</v>
      </c>
      <c r="J4" s="61" t="s">
        <v>101</v>
      </c>
      <c r="K4" s="93"/>
    </row>
    <row r="5" spans="1:11" ht="14.25">
      <c r="A5" s="95"/>
      <c r="B5" s="59"/>
      <c r="C5" s="60"/>
      <c r="D5" s="62" t="s">
        <v>93</v>
      </c>
      <c r="E5" s="60"/>
      <c r="F5" s="62" t="s">
        <v>93</v>
      </c>
      <c r="G5" s="60"/>
      <c r="H5" s="62" t="s">
        <v>93</v>
      </c>
      <c r="I5" s="60"/>
      <c r="J5" s="62" t="s">
        <v>93</v>
      </c>
      <c r="K5" s="60" t="s">
        <v>102</v>
      </c>
    </row>
    <row r="6" spans="1:11" ht="14.25">
      <c r="A6" s="96"/>
      <c r="B6" s="63" t="s">
        <v>2</v>
      </c>
      <c r="C6" s="64" t="s">
        <v>95</v>
      </c>
      <c r="D6" s="64" t="s">
        <v>96</v>
      </c>
      <c r="E6" s="64" t="s">
        <v>97</v>
      </c>
      <c r="F6" s="64" t="s">
        <v>104</v>
      </c>
      <c r="G6" s="64" t="s">
        <v>105</v>
      </c>
      <c r="H6" s="64" t="s">
        <v>106</v>
      </c>
      <c r="I6" s="64" t="s">
        <v>107</v>
      </c>
      <c r="J6" s="64" t="s">
        <v>108</v>
      </c>
      <c r="K6" s="64" t="s">
        <v>109</v>
      </c>
    </row>
    <row r="7" spans="1:11" ht="15" customHeight="1">
      <c r="A7" s="19">
        <v>1</v>
      </c>
      <c r="B7" s="20" t="s">
        <v>17</v>
      </c>
      <c r="C7" s="3">
        <v>8258</v>
      </c>
      <c r="D7" s="3">
        <v>3892</v>
      </c>
      <c r="E7" s="3">
        <v>453137</v>
      </c>
      <c r="F7" s="3">
        <v>278486</v>
      </c>
      <c r="G7" s="3">
        <v>2593708</v>
      </c>
      <c r="H7" s="3">
        <v>2278456</v>
      </c>
      <c r="I7" s="3">
        <v>2593708</v>
      </c>
      <c r="J7" s="3">
        <v>2278456</v>
      </c>
      <c r="K7" s="3">
        <f>ROUND(G7*1000/E7,0)</f>
        <v>5724</v>
      </c>
    </row>
    <row r="8" spans="1:11" ht="15" customHeight="1">
      <c r="A8" s="22">
        <v>2</v>
      </c>
      <c r="B8" s="23" t="s">
        <v>18</v>
      </c>
      <c r="C8" s="4">
        <v>680</v>
      </c>
      <c r="D8" s="4">
        <v>379</v>
      </c>
      <c r="E8" s="4">
        <v>46722</v>
      </c>
      <c r="F8" s="4">
        <v>32036</v>
      </c>
      <c r="G8" s="4">
        <v>506785</v>
      </c>
      <c r="H8" s="4">
        <v>484886</v>
      </c>
      <c r="I8" s="4">
        <v>506784</v>
      </c>
      <c r="J8" s="4">
        <v>484886</v>
      </c>
      <c r="K8" s="4">
        <f aca="true" t="shared" si="0" ref="K8:K50">ROUND(G8*1000/E8,0)</f>
        <v>10847</v>
      </c>
    </row>
    <row r="9" spans="1:11" ht="15" customHeight="1">
      <c r="A9" s="22">
        <v>3</v>
      </c>
      <c r="B9" s="23" t="s">
        <v>19</v>
      </c>
      <c r="C9" s="4">
        <v>2221</v>
      </c>
      <c r="D9" s="4">
        <v>1329</v>
      </c>
      <c r="E9" s="4">
        <v>122032</v>
      </c>
      <c r="F9" s="4">
        <v>84626</v>
      </c>
      <c r="G9" s="4">
        <v>943146</v>
      </c>
      <c r="H9" s="4">
        <v>855264</v>
      </c>
      <c r="I9" s="4">
        <v>943146</v>
      </c>
      <c r="J9" s="4">
        <v>855264</v>
      </c>
      <c r="K9" s="4">
        <f t="shared" si="0"/>
        <v>7729</v>
      </c>
    </row>
    <row r="10" spans="1:11" ht="15" customHeight="1">
      <c r="A10" s="22">
        <v>4</v>
      </c>
      <c r="B10" s="23" t="s">
        <v>20</v>
      </c>
      <c r="C10" s="4">
        <v>773</v>
      </c>
      <c r="D10" s="4">
        <v>410</v>
      </c>
      <c r="E10" s="4">
        <v>43631</v>
      </c>
      <c r="F10" s="4">
        <v>29990</v>
      </c>
      <c r="G10" s="4">
        <v>629601</v>
      </c>
      <c r="H10" s="4">
        <v>608522</v>
      </c>
      <c r="I10" s="4">
        <v>629601</v>
      </c>
      <c r="J10" s="4">
        <v>608522</v>
      </c>
      <c r="K10" s="4">
        <f t="shared" si="0"/>
        <v>14430</v>
      </c>
    </row>
    <row r="11" spans="1:11" ht="15" customHeight="1">
      <c r="A11" s="22">
        <v>5</v>
      </c>
      <c r="B11" s="23" t="s">
        <v>21</v>
      </c>
      <c r="C11" s="4">
        <v>3999</v>
      </c>
      <c r="D11" s="4">
        <v>1736</v>
      </c>
      <c r="E11" s="4">
        <v>201004</v>
      </c>
      <c r="F11" s="4">
        <v>106672</v>
      </c>
      <c r="G11" s="4">
        <v>1370860</v>
      </c>
      <c r="H11" s="4">
        <v>1204116</v>
      </c>
      <c r="I11" s="4">
        <v>1370860</v>
      </c>
      <c r="J11" s="4">
        <v>1204116</v>
      </c>
      <c r="K11" s="4">
        <f t="shared" si="0"/>
        <v>6820</v>
      </c>
    </row>
    <row r="12" spans="1:11" ht="15" customHeight="1">
      <c r="A12" s="22">
        <v>6</v>
      </c>
      <c r="B12" s="23" t="s">
        <v>22</v>
      </c>
      <c r="C12" s="4">
        <v>1456</v>
      </c>
      <c r="D12" s="4">
        <v>451</v>
      </c>
      <c r="E12" s="4">
        <v>69509</v>
      </c>
      <c r="F12" s="4">
        <v>32467</v>
      </c>
      <c r="G12" s="4">
        <v>451518</v>
      </c>
      <c r="H12" s="4">
        <v>405313</v>
      </c>
      <c r="I12" s="4">
        <v>451518</v>
      </c>
      <c r="J12" s="4">
        <v>405313</v>
      </c>
      <c r="K12" s="4">
        <f t="shared" si="0"/>
        <v>6496</v>
      </c>
    </row>
    <row r="13" spans="1:11" ht="15" customHeight="1">
      <c r="A13" s="22">
        <v>7</v>
      </c>
      <c r="B13" s="23" t="s">
        <v>23</v>
      </c>
      <c r="C13" s="4">
        <v>3952</v>
      </c>
      <c r="D13" s="4">
        <v>1841</v>
      </c>
      <c r="E13" s="4">
        <v>222001</v>
      </c>
      <c r="F13" s="4">
        <v>131914</v>
      </c>
      <c r="G13" s="4">
        <v>1822893</v>
      </c>
      <c r="H13" s="4">
        <v>1675714</v>
      </c>
      <c r="I13" s="4">
        <v>1822893</v>
      </c>
      <c r="J13" s="4">
        <v>1675714</v>
      </c>
      <c r="K13" s="4">
        <f t="shared" si="0"/>
        <v>8211</v>
      </c>
    </row>
    <row r="14" spans="1:11" ht="15" customHeight="1">
      <c r="A14" s="22">
        <v>8</v>
      </c>
      <c r="B14" s="23" t="s">
        <v>24</v>
      </c>
      <c r="C14" s="4">
        <v>721</v>
      </c>
      <c r="D14" s="4">
        <v>364</v>
      </c>
      <c r="E14" s="4">
        <v>42302</v>
      </c>
      <c r="F14" s="4">
        <v>29152</v>
      </c>
      <c r="G14" s="4">
        <v>745132</v>
      </c>
      <c r="H14" s="4">
        <v>723123</v>
      </c>
      <c r="I14" s="4">
        <v>745132</v>
      </c>
      <c r="J14" s="4">
        <v>723123</v>
      </c>
      <c r="K14" s="4">
        <f t="shared" si="0"/>
        <v>17615</v>
      </c>
    </row>
    <row r="15" spans="1:11" ht="15" customHeight="1">
      <c r="A15" s="22">
        <v>9</v>
      </c>
      <c r="B15" s="23" t="s">
        <v>25</v>
      </c>
      <c r="C15" s="4">
        <v>3500</v>
      </c>
      <c r="D15" s="4">
        <v>1100</v>
      </c>
      <c r="E15" s="4">
        <v>190902</v>
      </c>
      <c r="F15" s="4">
        <v>86524</v>
      </c>
      <c r="G15" s="4">
        <v>1299546</v>
      </c>
      <c r="H15" s="4">
        <v>1178914</v>
      </c>
      <c r="I15" s="4">
        <v>1299546</v>
      </c>
      <c r="J15" s="4">
        <v>1178914</v>
      </c>
      <c r="K15" s="4">
        <f t="shared" si="0"/>
        <v>6807</v>
      </c>
    </row>
    <row r="16" spans="1:11" ht="15" customHeight="1">
      <c r="A16" s="22">
        <v>10</v>
      </c>
      <c r="B16" s="23" t="s">
        <v>26</v>
      </c>
      <c r="C16" s="4">
        <v>632</v>
      </c>
      <c r="D16" s="4">
        <v>293</v>
      </c>
      <c r="E16" s="4">
        <v>32914</v>
      </c>
      <c r="F16" s="4">
        <v>19202</v>
      </c>
      <c r="G16" s="4">
        <v>283841</v>
      </c>
      <c r="H16" s="4">
        <v>261944</v>
      </c>
      <c r="I16" s="4">
        <v>283841</v>
      </c>
      <c r="J16" s="4">
        <v>261944</v>
      </c>
      <c r="K16" s="4">
        <f t="shared" si="0"/>
        <v>8624</v>
      </c>
    </row>
    <row r="17" spans="1:11" ht="15" customHeight="1">
      <c r="A17" s="25">
        <v>11</v>
      </c>
      <c r="B17" s="26" t="s">
        <v>27</v>
      </c>
      <c r="C17" s="67">
        <v>1959</v>
      </c>
      <c r="D17" s="67">
        <v>819</v>
      </c>
      <c r="E17" s="67">
        <v>92562</v>
      </c>
      <c r="F17" s="67">
        <v>51035</v>
      </c>
      <c r="G17" s="67">
        <v>836429</v>
      </c>
      <c r="H17" s="67">
        <v>770122</v>
      </c>
      <c r="I17" s="67">
        <v>836429</v>
      </c>
      <c r="J17" s="67">
        <v>770122</v>
      </c>
      <c r="K17" s="67">
        <f t="shared" si="0"/>
        <v>9036</v>
      </c>
    </row>
    <row r="18" spans="1:11" ht="15" customHeight="1">
      <c r="A18" s="28"/>
      <c r="B18" s="29" t="s">
        <v>65</v>
      </c>
      <c r="C18" s="69">
        <f>SUM(C7:C17)</f>
        <v>28151</v>
      </c>
      <c r="D18" s="69">
        <f aca="true" t="shared" si="1" ref="D18:J18">SUM(D7:D17)</f>
        <v>12614</v>
      </c>
      <c r="E18" s="69">
        <f t="shared" si="1"/>
        <v>1516716</v>
      </c>
      <c r="F18" s="69">
        <f t="shared" si="1"/>
        <v>882104</v>
      </c>
      <c r="G18" s="69">
        <f t="shared" si="1"/>
        <v>11483459</v>
      </c>
      <c r="H18" s="69">
        <f t="shared" si="1"/>
        <v>10446374</v>
      </c>
      <c r="I18" s="69">
        <f t="shared" si="1"/>
        <v>11483458</v>
      </c>
      <c r="J18" s="69">
        <f t="shared" si="1"/>
        <v>10446374</v>
      </c>
      <c r="K18" s="69">
        <f t="shared" si="0"/>
        <v>7571</v>
      </c>
    </row>
    <row r="19" spans="1:11" ht="15" customHeight="1">
      <c r="A19" s="31">
        <v>12</v>
      </c>
      <c r="B19" s="32" t="s">
        <v>28</v>
      </c>
      <c r="C19" s="68">
        <v>729</v>
      </c>
      <c r="D19" s="68">
        <v>201</v>
      </c>
      <c r="E19" s="68">
        <v>36760</v>
      </c>
      <c r="F19" s="68">
        <v>13458</v>
      </c>
      <c r="G19" s="68">
        <v>239918</v>
      </c>
      <c r="H19" s="68">
        <v>192883</v>
      </c>
      <c r="I19" s="68">
        <v>239918</v>
      </c>
      <c r="J19" s="68">
        <v>192883</v>
      </c>
      <c r="K19" s="68">
        <f t="shared" si="0"/>
        <v>6527</v>
      </c>
    </row>
    <row r="20" spans="1:11" ht="15" customHeight="1">
      <c r="A20" s="22">
        <v>13</v>
      </c>
      <c r="B20" s="23" t="s">
        <v>29</v>
      </c>
      <c r="C20" s="4">
        <v>887</v>
      </c>
      <c r="D20" s="4">
        <v>301</v>
      </c>
      <c r="E20" s="4">
        <v>42987</v>
      </c>
      <c r="F20" s="4">
        <v>18930</v>
      </c>
      <c r="G20" s="4">
        <v>268946</v>
      </c>
      <c r="H20" s="4">
        <v>222837</v>
      </c>
      <c r="I20" s="4">
        <v>268946</v>
      </c>
      <c r="J20" s="4">
        <v>222837</v>
      </c>
      <c r="K20" s="4">
        <f t="shared" si="0"/>
        <v>6256</v>
      </c>
    </row>
    <row r="21" spans="1:11" ht="15" customHeight="1">
      <c r="A21" s="22">
        <v>14</v>
      </c>
      <c r="B21" s="23" t="s">
        <v>30</v>
      </c>
      <c r="C21" s="4">
        <v>177</v>
      </c>
      <c r="D21" s="4">
        <v>60</v>
      </c>
      <c r="E21" s="4">
        <v>8918</v>
      </c>
      <c r="F21" s="4">
        <v>3587</v>
      </c>
      <c r="G21" s="4">
        <v>68975</v>
      </c>
      <c r="H21" s="4">
        <v>63433</v>
      </c>
      <c r="I21" s="4">
        <v>68975</v>
      </c>
      <c r="J21" s="4">
        <v>63433</v>
      </c>
      <c r="K21" s="4">
        <f t="shared" si="0"/>
        <v>7734</v>
      </c>
    </row>
    <row r="22" spans="1:11" ht="15" customHeight="1">
      <c r="A22" s="22">
        <v>15</v>
      </c>
      <c r="B22" s="23" t="s">
        <v>31</v>
      </c>
      <c r="C22" s="4">
        <v>1968</v>
      </c>
      <c r="D22" s="4">
        <v>739</v>
      </c>
      <c r="E22" s="4">
        <v>103359</v>
      </c>
      <c r="F22" s="4">
        <v>49405</v>
      </c>
      <c r="G22" s="4">
        <v>435690</v>
      </c>
      <c r="H22" s="4">
        <v>339097</v>
      </c>
      <c r="I22" s="4">
        <v>435690</v>
      </c>
      <c r="J22" s="4">
        <v>339097</v>
      </c>
      <c r="K22" s="4">
        <f t="shared" si="0"/>
        <v>4215</v>
      </c>
    </row>
    <row r="23" spans="1:11" ht="15" customHeight="1">
      <c r="A23" s="22">
        <v>16</v>
      </c>
      <c r="B23" s="23" t="s">
        <v>32</v>
      </c>
      <c r="C23" s="4">
        <v>2236</v>
      </c>
      <c r="D23" s="4">
        <v>699</v>
      </c>
      <c r="E23" s="4">
        <v>106425</v>
      </c>
      <c r="F23" s="4">
        <v>43770</v>
      </c>
      <c r="G23" s="4">
        <v>610112</v>
      </c>
      <c r="H23" s="4">
        <v>483797</v>
      </c>
      <c r="I23" s="4">
        <v>610112</v>
      </c>
      <c r="J23" s="4">
        <v>483797</v>
      </c>
      <c r="K23" s="4">
        <f t="shared" si="0"/>
        <v>5733</v>
      </c>
    </row>
    <row r="24" spans="1:11" ht="15" customHeight="1">
      <c r="A24" s="22">
        <v>17</v>
      </c>
      <c r="B24" s="23" t="s">
        <v>33</v>
      </c>
      <c r="C24" s="4">
        <v>615</v>
      </c>
      <c r="D24" s="4">
        <v>382</v>
      </c>
      <c r="E24" s="4">
        <v>40618</v>
      </c>
      <c r="F24" s="4">
        <v>31248</v>
      </c>
      <c r="G24" s="4">
        <v>438904</v>
      </c>
      <c r="H24" s="4">
        <v>417164</v>
      </c>
      <c r="I24" s="4">
        <v>438904</v>
      </c>
      <c r="J24" s="4">
        <v>417164</v>
      </c>
      <c r="K24" s="4">
        <f t="shared" si="0"/>
        <v>10806</v>
      </c>
    </row>
    <row r="25" spans="1:11" ht="15" customHeight="1">
      <c r="A25" s="22">
        <v>18</v>
      </c>
      <c r="B25" s="23" t="s">
        <v>34</v>
      </c>
      <c r="C25" s="4">
        <v>201</v>
      </c>
      <c r="D25" s="4">
        <v>74</v>
      </c>
      <c r="E25" s="4">
        <v>12064</v>
      </c>
      <c r="F25" s="4">
        <v>6075</v>
      </c>
      <c r="G25" s="4">
        <v>119778</v>
      </c>
      <c r="H25" s="4">
        <v>110730</v>
      </c>
      <c r="I25" s="4">
        <v>119778</v>
      </c>
      <c r="J25" s="4">
        <v>110730</v>
      </c>
      <c r="K25" s="4">
        <f t="shared" si="0"/>
        <v>9929</v>
      </c>
    </row>
    <row r="26" spans="1:11" ht="15" customHeight="1">
      <c r="A26" s="22">
        <v>19</v>
      </c>
      <c r="B26" s="23" t="s">
        <v>35</v>
      </c>
      <c r="C26" s="4">
        <v>708</v>
      </c>
      <c r="D26" s="4">
        <v>391</v>
      </c>
      <c r="E26" s="4">
        <v>37022</v>
      </c>
      <c r="F26" s="4">
        <v>23962</v>
      </c>
      <c r="G26" s="4">
        <v>228172</v>
      </c>
      <c r="H26" s="4">
        <v>202908</v>
      </c>
      <c r="I26" s="4">
        <v>228172</v>
      </c>
      <c r="J26" s="4">
        <v>202908</v>
      </c>
      <c r="K26" s="4">
        <f t="shared" si="0"/>
        <v>6163</v>
      </c>
    </row>
    <row r="27" spans="1:11" ht="15" customHeight="1">
      <c r="A27" s="22">
        <v>20</v>
      </c>
      <c r="B27" s="23" t="s">
        <v>36</v>
      </c>
      <c r="C27" s="4">
        <v>320</v>
      </c>
      <c r="D27" s="4">
        <v>81</v>
      </c>
      <c r="E27" s="4">
        <v>13587</v>
      </c>
      <c r="F27" s="4">
        <v>3934</v>
      </c>
      <c r="G27" s="4">
        <v>31538</v>
      </c>
      <c r="H27" s="4">
        <v>23851</v>
      </c>
      <c r="I27" s="4">
        <v>31538</v>
      </c>
      <c r="J27" s="4">
        <v>23851</v>
      </c>
      <c r="K27" s="4">
        <f t="shared" si="0"/>
        <v>2321</v>
      </c>
    </row>
    <row r="28" spans="1:11" ht="15" customHeight="1">
      <c r="A28" s="22">
        <v>21</v>
      </c>
      <c r="B28" s="23" t="s">
        <v>37</v>
      </c>
      <c r="C28" s="4">
        <v>1317</v>
      </c>
      <c r="D28" s="4">
        <v>451</v>
      </c>
      <c r="E28" s="4">
        <v>75049</v>
      </c>
      <c r="F28" s="4">
        <v>37017</v>
      </c>
      <c r="G28" s="4">
        <v>661250</v>
      </c>
      <c r="H28" s="4">
        <v>613814</v>
      </c>
      <c r="I28" s="4">
        <v>661250</v>
      </c>
      <c r="J28" s="4">
        <v>613814</v>
      </c>
      <c r="K28" s="4">
        <f t="shared" si="0"/>
        <v>8811</v>
      </c>
    </row>
    <row r="29" spans="1:11" ht="15" customHeight="1">
      <c r="A29" s="22">
        <v>22</v>
      </c>
      <c r="B29" s="23" t="s">
        <v>38</v>
      </c>
      <c r="C29" s="4">
        <v>848</v>
      </c>
      <c r="D29" s="4">
        <v>392</v>
      </c>
      <c r="E29" s="4">
        <v>39555</v>
      </c>
      <c r="F29" s="4">
        <v>21102</v>
      </c>
      <c r="G29" s="4">
        <v>167048</v>
      </c>
      <c r="H29" s="4">
        <v>134471</v>
      </c>
      <c r="I29" s="4">
        <v>167048</v>
      </c>
      <c r="J29" s="4">
        <v>134471</v>
      </c>
      <c r="K29" s="4">
        <f t="shared" si="0"/>
        <v>4223</v>
      </c>
    </row>
    <row r="30" spans="1:11" ht="15" customHeight="1">
      <c r="A30" s="34">
        <v>23</v>
      </c>
      <c r="B30" s="23" t="s">
        <v>39</v>
      </c>
      <c r="C30" s="4">
        <v>649</v>
      </c>
      <c r="D30" s="4">
        <v>256</v>
      </c>
      <c r="E30" s="4">
        <v>34501</v>
      </c>
      <c r="F30" s="4">
        <v>18551</v>
      </c>
      <c r="G30" s="4">
        <v>347651</v>
      </c>
      <c r="H30" s="4">
        <v>326019</v>
      </c>
      <c r="I30" s="4">
        <v>347651</v>
      </c>
      <c r="J30" s="4">
        <v>326019</v>
      </c>
      <c r="K30" s="4">
        <f t="shared" si="0"/>
        <v>10077</v>
      </c>
    </row>
    <row r="31" spans="1:11" ht="15" customHeight="1">
      <c r="A31" s="22">
        <v>24</v>
      </c>
      <c r="B31" s="23" t="s">
        <v>40</v>
      </c>
      <c r="C31" s="4">
        <v>586</v>
      </c>
      <c r="D31" s="4">
        <v>287</v>
      </c>
      <c r="E31" s="4">
        <v>34021</v>
      </c>
      <c r="F31" s="4">
        <v>19809</v>
      </c>
      <c r="G31" s="4">
        <v>182038</v>
      </c>
      <c r="H31" s="4">
        <v>156503</v>
      </c>
      <c r="I31" s="4">
        <v>182038</v>
      </c>
      <c r="J31" s="4">
        <v>156503</v>
      </c>
      <c r="K31" s="4">
        <f t="shared" si="0"/>
        <v>5351</v>
      </c>
    </row>
    <row r="32" spans="1:11" ht="15" customHeight="1">
      <c r="A32" s="22">
        <v>25</v>
      </c>
      <c r="B32" s="23" t="s">
        <v>41</v>
      </c>
      <c r="C32" s="4">
        <v>446</v>
      </c>
      <c r="D32" s="4">
        <v>223</v>
      </c>
      <c r="E32" s="4">
        <v>26040</v>
      </c>
      <c r="F32" s="4">
        <v>17720</v>
      </c>
      <c r="G32" s="4">
        <v>446654</v>
      </c>
      <c r="H32" s="4">
        <v>431105</v>
      </c>
      <c r="I32" s="4">
        <v>446654</v>
      </c>
      <c r="J32" s="4">
        <v>431105</v>
      </c>
      <c r="K32" s="4">
        <f t="shared" si="0"/>
        <v>17153</v>
      </c>
    </row>
    <row r="33" spans="1:11" ht="15" customHeight="1">
      <c r="A33" s="22">
        <v>26</v>
      </c>
      <c r="B33" s="23" t="s">
        <v>42</v>
      </c>
      <c r="C33" s="4">
        <v>398</v>
      </c>
      <c r="D33" s="4">
        <v>231</v>
      </c>
      <c r="E33" s="4">
        <v>23776</v>
      </c>
      <c r="F33" s="4">
        <v>17758</v>
      </c>
      <c r="G33" s="4">
        <v>304817</v>
      </c>
      <c r="H33" s="4">
        <v>293472</v>
      </c>
      <c r="I33" s="4">
        <v>304817</v>
      </c>
      <c r="J33" s="4">
        <v>293472</v>
      </c>
      <c r="K33" s="4">
        <f t="shared" si="0"/>
        <v>12820</v>
      </c>
    </row>
    <row r="34" spans="1:11" ht="15" customHeight="1">
      <c r="A34" s="22">
        <v>27</v>
      </c>
      <c r="B34" s="23" t="s">
        <v>43</v>
      </c>
      <c r="C34" s="4">
        <v>252</v>
      </c>
      <c r="D34" s="4">
        <v>134</v>
      </c>
      <c r="E34" s="4">
        <v>28595</v>
      </c>
      <c r="F34" s="4">
        <v>22766</v>
      </c>
      <c r="G34" s="4">
        <v>175350</v>
      </c>
      <c r="H34" s="4">
        <v>167435</v>
      </c>
      <c r="I34" s="4">
        <v>175350</v>
      </c>
      <c r="J34" s="4">
        <v>167435</v>
      </c>
      <c r="K34" s="4">
        <f t="shared" si="0"/>
        <v>6132</v>
      </c>
    </row>
    <row r="35" spans="1:11" ht="15" customHeight="1">
      <c r="A35" s="22">
        <v>28</v>
      </c>
      <c r="B35" s="23" t="s">
        <v>44</v>
      </c>
      <c r="C35" s="4">
        <v>397</v>
      </c>
      <c r="D35" s="4">
        <v>228</v>
      </c>
      <c r="E35" s="4">
        <v>23314</v>
      </c>
      <c r="F35" s="4">
        <v>17095</v>
      </c>
      <c r="G35" s="4">
        <v>303004</v>
      </c>
      <c r="H35" s="4">
        <v>292217</v>
      </c>
      <c r="I35" s="4">
        <v>303004</v>
      </c>
      <c r="J35" s="4">
        <v>292217</v>
      </c>
      <c r="K35" s="4">
        <f t="shared" si="0"/>
        <v>12997</v>
      </c>
    </row>
    <row r="36" spans="1:11" ht="15" customHeight="1">
      <c r="A36" s="22">
        <v>29</v>
      </c>
      <c r="B36" s="23" t="s">
        <v>45</v>
      </c>
      <c r="C36" s="4">
        <v>20</v>
      </c>
      <c r="D36" s="4">
        <v>10</v>
      </c>
      <c r="E36" s="4">
        <v>1564</v>
      </c>
      <c r="F36" s="4">
        <v>1106</v>
      </c>
      <c r="G36" s="4">
        <v>25758</v>
      </c>
      <c r="H36" s="4">
        <v>25334</v>
      </c>
      <c r="I36" s="4">
        <v>25758</v>
      </c>
      <c r="J36" s="4">
        <v>25334</v>
      </c>
      <c r="K36" s="4">
        <f t="shared" si="0"/>
        <v>16469</v>
      </c>
    </row>
    <row r="37" spans="1:11" ht="15" customHeight="1">
      <c r="A37" s="25">
        <v>30</v>
      </c>
      <c r="B37" s="26" t="s">
        <v>46</v>
      </c>
      <c r="C37" s="4">
        <v>75</v>
      </c>
      <c r="D37" s="4">
        <v>19</v>
      </c>
      <c r="E37" s="4">
        <v>4764</v>
      </c>
      <c r="F37" s="4">
        <v>2371</v>
      </c>
      <c r="G37" s="4">
        <v>115038</v>
      </c>
      <c r="H37" s="4">
        <v>108619</v>
      </c>
      <c r="I37" s="4">
        <v>115038</v>
      </c>
      <c r="J37" s="4">
        <v>108619</v>
      </c>
      <c r="K37" s="4">
        <f t="shared" si="0"/>
        <v>24147</v>
      </c>
    </row>
    <row r="38" spans="1:11" ht="15" customHeight="1">
      <c r="A38" s="25">
        <v>31</v>
      </c>
      <c r="B38" s="26" t="s">
        <v>47</v>
      </c>
      <c r="C38" s="4">
        <v>129</v>
      </c>
      <c r="D38" s="4">
        <v>1</v>
      </c>
      <c r="E38" s="4">
        <v>4253</v>
      </c>
      <c r="F38" s="4">
        <v>154</v>
      </c>
      <c r="G38" s="4">
        <v>5871</v>
      </c>
      <c r="H38" s="4">
        <v>4388</v>
      </c>
      <c r="I38" s="4">
        <v>5871</v>
      </c>
      <c r="J38" s="4">
        <v>4388</v>
      </c>
      <c r="K38" s="4">
        <f t="shared" si="0"/>
        <v>1380</v>
      </c>
    </row>
    <row r="39" spans="1:11" ht="15" customHeight="1">
      <c r="A39" s="22">
        <v>32</v>
      </c>
      <c r="B39" s="23" t="s">
        <v>48</v>
      </c>
      <c r="C39" s="4">
        <v>91</v>
      </c>
      <c r="D39" s="4">
        <v>11</v>
      </c>
      <c r="E39" s="4">
        <v>4371</v>
      </c>
      <c r="F39" s="4">
        <v>680</v>
      </c>
      <c r="G39" s="4">
        <v>18960</v>
      </c>
      <c r="H39" s="4">
        <v>11274</v>
      </c>
      <c r="I39" s="4">
        <v>18960</v>
      </c>
      <c r="J39" s="4">
        <v>11274</v>
      </c>
      <c r="K39" s="4">
        <f t="shared" si="0"/>
        <v>4338</v>
      </c>
    </row>
    <row r="40" spans="1:11" ht="15" customHeight="1">
      <c r="A40" s="31">
        <v>33</v>
      </c>
      <c r="B40" s="32" t="s">
        <v>49</v>
      </c>
      <c r="C40" s="4">
        <v>439</v>
      </c>
      <c r="D40" s="4">
        <v>296</v>
      </c>
      <c r="E40" s="4">
        <v>26982</v>
      </c>
      <c r="F40" s="4">
        <v>20657</v>
      </c>
      <c r="G40" s="4">
        <v>51155</v>
      </c>
      <c r="H40" s="4">
        <v>45416</v>
      </c>
      <c r="I40" s="4">
        <v>51155</v>
      </c>
      <c r="J40" s="4">
        <v>45416</v>
      </c>
      <c r="K40" s="4">
        <f t="shared" si="0"/>
        <v>1896</v>
      </c>
    </row>
    <row r="41" spans="1:11" ht="15" customHeight="1">
      <c r="A41" s="22">
        <v>34</v>
      </c>
      <c r="B41" s="23" t="s">
        <v>50</v>
      </c>
      <c r="C41" s="4">
        <v>199</v>
      </c>
      <c r="D41" s="4">
        <v>144</v>
      </c>
      <c r="E41" s="4">
        <v>12439</v>
      </c>
      <c r="F41" s="4">
        <v>9495</v>
      </c>
      <c r="G41" s="4">
        <v>25823</v>
      </c>
      <c r="H41" s="4">
        <v>23389</v>
      </c>
      <c r="I41" s="4">
        <v>25823</v>
      </c>
      <c r="J41" s="4">
        <v>23389</v>
      </c>
      <c r="K41" s="4">
        <f t="shared" si="0"/>
        <v>2076</v>
      </c>
    </row>
    <row r="42" spans="1:11" ht="15" customHeight="1">
      <c r="A42" s="22">
        <v>35</v>
      </c>
      <c r="B42" s="23" t="s">
        <v>51</v>
      </c>
      <c r="C42" s="4">
        <v>312</v>
      </c>
      <c r="D42" s="4">
        <v>49</v>
      </c>
      <c r="E42" s="4">
        <v>17871</v>
      </c>
      <c r="F42" s="4">
        <v>3479</v>
      </c>
      <c r="G42" s="4">
        <v>55060</v>
      </c>
      <c r="H42" s="4">
        <v>31125</v>
      </c>
      <c r="I42" s="4">
        <v>55060</v>
      </c>
      <c r="J42" s="4">
        <v>31125</v>
      </c>
      <c r="K42" s="4">
        <f t="shared" si="0"/>
        <v>3081</v>
      </c>
    </row>
    <row r="43" spans="1:11" ht="15" customHeight="1">
      <c r="A43" s="22">
        <v>36</v>
      </c>
      <c r="B43" s="23" t="s">
        <v>52</v>
      </c>
      <c r="C43" s="4">
        <v>321</v>
      </c>
      <c r="D43" s="4">
        <v>99</v>
      </c>
      <c r="E43" s="4">
        <v>18833</v>
      </c>
      <c r="F43" s="4">
        <v>7012</v>
      </c>
      <c r="G43" s="4">
        <v>70939</v>
      </c>
      <c r="H43" s="4">
        <v>48656</v>
      </c>
      <c r="I43" s="4">
        <v>70939</v>
      </c>
      <c r="J43" s="4">
        <v>48656</v>
      </c>
      <c r="K43" s="4">
        <f t="shared" si="0"/>
        <v>3767</v>
      </c>
    </row>
    <row r="44" spans="1:11" ht="15" customHeight="1">
      <c r="A44" s="22">
        <v>37</v>
      </c>
      <c r="B44" s="23" t="s">
        <v>53</v>
      </c>
      <c r="C44" s="4">
        <v>982</v>
      </c>
      <c r="D44" s="4">
        <v>134</v>
      </c>
      <c r="E44" s="4">
        <v>56392</v>
      </c>
      <c r="F44" s="4">
        <v>8879</v>
      </c>
      <c r="G44" s="4">
        <v>99783</v>
      </c>
      <c r="H44" s="4">
        <v>64597</v>
      </c>
      <c r="I44" s="4">
        <v>99783</v>
      </c>
      <c r="J44" s="4">
        <v>64597</v>
      </c>
      <c r="K44" s="4">
        <f t="shared" si="0"/>
        <v>1769</v>
      </c>
    </row>
    <row r="45" spans="1:11" ht="15" customHeight="1">
      <c r="A45" s="22">
        <v>38</v>
      </c>
      <c r="B45" s="23" t="s">
        <v>54</v>
      </c>
      <c r="C45" s="4">
        <v>812</v>
      </c>
      <c r="D45" s="4">
        <v>330</v>
      </c>
      <c r="E45" s="4">
        <v>54541</v>
      </c>
      <c r="F45" s="4">
        <v>36358</v>
      </c>
      <c r="G45" s="4">
        <v>350214</v>
      </c>
      <c r="H45" s="4">
        <v>314453</v>
      </c>
      <c r="I45" s="4">
        <v>350214</v>
      </c>
      <c r="J45" s="4">
        <v>314453</v>
      </c>
      <c r="K45" s="4">
        <f t="shared" si="0"/>
        <v>6421</v>
      </c>
    </row>
    <row r="46" spans="1:11" ht="15" customHeight="1">
      <c r="A46" s="22">
        <v>39</v>
      </c>
      <c r="B46" s="23" t="s">
        <v>55</v>
      </c>
      <c r="C46" s="4">
        <v>32</v>
      </c>
      <c r="D46" s="4">
        <v>10</v>
      </c>
      <c r="E46" s="4">
        <v>1522</v>
      </c>
      <c r="F46" s="4">
        <v>690</v>
      </c>
      <c r="G46" s="4">
        <v>9222</v>
      </c>
      <c r="H46" s="4">
        <v>8037</v>
      </c>
      <c r="I46" s="4">
        <v>9222</v>
      </c>
      <c r="J46" s="4">
        <v>8037</v>
      </c>
      <c r="K46" s="4">
        <f t="shared" si="0"/>
        <v>6059</v>
      </c>
    </row>
    <row r="47" spans="1:11" ht="15" customHeight="1">
      <c r="A47" s="22">
        <v>40</v>
      </c>
      <c r="B47" s="23" t="s">
        <v>56</v>
      </c>
      <c r="C47" s="4">
        <v>527</v>
      </c>
      <c r="D47" s="4">
        <v>350</v>
      </c>
      <c r="E47" s="4">
        <v>31793</v>
      </c>
      <c r="F47" s="4">
        <v>22693</v>
      </c>
      <c r="G47" s="4">
        <v>288698</v>
      </c>
      <c r="H47" s="4">
        <v>268706</v>
      </c>
      <c r="I47" s="4">
        <v>288355</v>
      </c>
      <c r="J47" s="4">
        <v>268706</v>
      </c>
      <c r="K47" s="4">
        <f t="shared" si="0"/>
        <v>9081</v>
      </c>
    </row>
    <row r="48" spans="1:11" ht="15" customHeight="1">
      <c r="A48" s="25">
        <v>41</v>
      </c>
      <c r="B48" s="26" t="s">
        <v>57</v>
      </c>
      <c r="C48" s="67">
        <v>187</v>
      </c>
      <c r="D48" s="67">
        <v>126</v>
      </c>
      <c r="E48" s="67">
        <v>10858</v>
      </c>
      <c r="F48" s="67">
        <v>8138</v>
      </c>
      <c r="G48" s="67">
        <v>33451</v>
      </c>
      <c r="H48" s="67">
        <v>27921</v>
      </c>
      <c r="I48" s="67">
        <v>33451</v>
      </c>
      <c r="J48" s="67">
        <v>27921</v>
      </c>
      <c r="K48" s="67">
        <f t="shared" si="0"/>
        <v>3081</v>
      </c>
    </row>
    <row r="49" spans="1:11" s="97" customFormat="1" ht="15" customHeight="1">
      <c r="A49" s="28"/>
      <c r="B49" s="29" t="s">
        <v>66</v>
      </c>
      <c r="C49" s="69">
        <f>SUM(C19:C48)</f>
        <v>16860</v>
      </c>
      <c r="D49" s="69">
        <f aca="true" t="shared" si="2" ref="D49:J49">SUM(D19:D48)</f>
        <v>6709</v>
      </c>
      <c r="E49" s="69">
        <f t="shared" si="2"/>
        <v>932774</v>
      </c>
      <c r="F49" s="69">
        <f t="shared" si="2"/>
        <v>487899</v>
      </c>
      <c r="G49" s="69">
        <f t="shared" si="2"/>
        <v>6179817</v>
      </c>
      <c r="H49" s="69">
        <f t="shared" si="2"/>
        <v>5453651</v>
      </c>
      <c r="I49" s="69">
        <f t="shared" si="2"/>
        <v>6179474</v>
      </c>
      <c r="J49" s="69">
        <f t="shared" si="2"/>
        <v>5453651</v>
      </c>
      <c r="K49" s="69">
        <f t="shared" si="0"/>
        <v>6625</v>
      </c>
    </row>
    <row r="50" spans="1:11" s="97" customFormat="1" ht="15" customHeight="1">
      <c r="A50" s="36"/>
      <c r="B50" s="37" t="s">
        <v>67</v>
      </c>
      <c r="C50" s="70">
        <f>C18+C49</f>
        <v>45011</v>
      </c>
      <c r="D50" s="70">
        <f aca="true" t="shared" si="3" ref="D50:J50">D18+D49</f>
        <v>19323</v>
      </c>
      <c r="E50" s="70">
        <f t="shared" si="3"/>
        <v>2449490</v>
      </c>
      <c r="F50" s="70">
        <f t="shared" si="3"/>
        <v>1370003</v>
      </c>
      <c r="G50" s="70">
        <f t="shared" si="3"/>
        <v>17663276</v>
      </c>
      <c r="H50" s="70">
        <f t="shared" si="3"/>
        <v>15900025</v>
      </c>
      <c r="I50" s="70">
        <f t="shared" si="3"/>
        <v>17662932</v>
      </c>
      <c r="J50" s="70">
        <f t="shared" si="3"/>
        <v>15900025</v>
      </c>
      <c r="K50" s="70">
        <f t="shared" si="0"/>
        <v>7211</v>
      </c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mergeCells count="6">
    <mergeCell ref="I3:J3"/>
    <mergeCell ref="K3:K4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fitToHeight="1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51"/>
  <sheetViews>
    <sheetView showGridLines="0" zoomScale="75" zoomScaleNormal="75" zoomScaleSheetLayoutView="75" workbookViewId="0" topLeftCell="A1">
      <pane ySplit="6" topLeftCell="BM7" activePane="bottomLeft" state="frozen"/>
      <selection pane="topLeft" activeCell="A1" sqref="A1"/>
      <selection pane="bottomLeft" activeCell="A2" sqref="A2"/>
    </sheetView>
  </sheetViews>
  <sheetFormatPr defaultColWidth="8.796875" defaultRowHeight="15"/>
  <cols>
    <col min="1" max="1" width="3.59765625" style="1" customWidth="1"/>
    <col min="2" max="2" width="14" style="1" customWidth="1"/>
    <col min="3" max="11" width="18.59765625" style="1" customWidth="1"/>
    <col min="12" max="16384" width="9" style="1" customWidth="1"/>
  </cols>
  <sheetData>
    <row r="1" spans="1:3" ht="18.75">
      <c r="A1" s="66" t="s">
        <v>115</v>
      </c>
      <c r="B1" s="65"/>
      <c r="C1" s="65"/>
    </row>
    <row r="2" ht="18">
      <c r="A2" s="5"/>
    </row>
    <row r="3" spans="1:11" ht="14.25">
      <c r="A3" s="94" t="s">
        <v>6</v>
      </c>
      <c r="B3" s="58" t="s">
        <v>7</v>
      </c>
      <c r="C3" s="91" t="s">
        <v>8</v>
      </c>
      <c r="D3" s="91"/>
      <c r="E3" s="91" t="s">
        <v>9</v>
      </c>
      <c r="F3" s="91"/>
      <c r="G3" s="91" t="s">
        <v>10</v>
      </c>
      <c r="H3" s="91"/>
      <c r="I3" s="91" t="s">
        <v>100</v>
      </c>
      <c r="J3" s="91"/>
      <c r="K3" s="92" t="s">
        <v>12</v>
      </c>
    </row>
    <row r="4" spans="1:11" ht="14.25">
      <c r="A4" s="95"/>
      <c r="B4" s="59"/>
      <c r="C4" s="60" t="s">
        <v>94</v>
      </c>
      <c r="D4" s="61" t="s">
        <v>110</v>
      </c>
      <c r="E4" s="60" t="s">
        <v>94</v>
      </c>
      <c r="F4" s="61" t="s">
        <v>111</v>
      </c>
      <c r="G4" s="60" t="s">
        <v>94</v>
      </c>
      <c r="H4" s="61" t="s">
        <v>112</v>
      </c>
      <c r="I4" s="60" t="s">
        <v>94</v>
      </c>
      <c r="J4" s="61" t="s">
        <v>113</v>
      </c>
      <c r="K4" s="93"/>
    </row>
    <row r="5" spans="1:11" ht="14.25">
      <c r="A5" s="95"/>
      <c r="B5" s="59"/>
      <c r="C5" s="60"/>
      <c r="D5" s="62" t="s">
        <v>93</v>
      </c>
      <c r="E5" s="60"/>
      <c r="F5" s="62" t="s">
        <v>93</v>
      </c>
      <c r="G5" s="60"/>
      <c r="H5" s="62" t="s">
        <v>93</v>
      </c>
      <c r="I5" s="60"/>
      <c r="J5" s="62" t="s">
        <v>93</v>
      </c>
      <c r="K5" s="60" t="s">
        <v>114</v>
      </c>
    </row>
    <row r="6" spans="1:11" ht="14.25">
      <c r="A6" s="96"/>
      <c r="B6" s="63" t="s">
        <v>11</v>
      </c>
      <c r="C6" s="64" t="s">
        <v>95</v>
      </c>
      <c r="D6" s="64" t="s">
        <v>96</v>
      </c>
      <c r="E6" s="64" t="s">
        <v>116</v>
      </c>
      <c r="F6" s="64" t="s">
        <v>117</v>
      </c>
      <c r="G6" s="64" t="s">
        <v>105</v>
      </c>
      <c r="H6" s="64" t="s">
        <v>106</v>
      </c>
      <c r="I6" s="64" t="s">
        <v>107</v>
      </c>
      <c r="J6" s="64" t="s">
        <v>108</v>
      </c>
      <c r="K6" s="64" t="s">
        <v>109</v>
      </c>
    </row>
    <row r="7" spans="1:11" ht="15" customHeight="1">
      <c r="A7" s="19">
        <v>1</v>
      </c>
      <c r="B7" s="20" t="s">
        <v>17</v>
      </c>
      <c r="C7" s="3">
        <v>47228</v>
      </c>
      <c r="D7" s="3">
        <v>46784</v>
      </c>
      <c r="E7" s="3">
        <v>12802438</v>
      </c>
      <c r="F7" s="3">
        <v>12785881</v>
      </c>
      <c r="G7" s="3">
        <v>682375916</v>
      </c>
      <c r="H7" s="3">
        <v>682296144</v>
      </c>
      <c r="I7" s="3">
        <v>681916997</v>
      </c>
      <c r="J7" s="3">
        <v>681837225</v>
      </c>
      <c r="K7" s="3">
        <f aca="true" t="shared" si="0" ref="K7:K50">ROUND(G7*1000/E7,0)</f>
        <v>53300</v>
      </c>
    </row>
    <row r="8" spans="1:11" ht="15" customHeight="1">
      <c r="A8" s="22">
        <v>2</v>
      </c>
      <c r="B8" s="23" t="s">
        <v>18</v>
      </c>
      <c r="C8" s="4">
        <v>22637</v>
      </c>
      <c r="D8" s="4">
        <v>21803</v>
      </c>
      <c r="E8" s="4">
        <v>3442110</v>
      </c>
      <c r="F8" s="4">
        <v>3406405</v>
      </c>
      <c r="G8" s="4">
        <v>154393962</v>
      </c>
      <c r="H8" s="4">
        <v>154303960</v>
      </c>
      <c r="I8" s="4">
        <v>154393962</v>
      </c>
      <c r="J8" s="4">
        <v>154303960</v>
      </c>
      <c r="K8" s="4">
        <f t="shared" si="0"/>
        <v>44854</v>
      </c>
    </row>
    <row r="9" spans="1:11" ht="15" customHeight="1">
      <c r="A9" s="22">
        <v>3</v>
      </c>
      <c r="B9" s="23" t="s">
        <v>19</v>
      </c>
      <c r="C9" s="4">
        <v>13450</v>
      </c>
      <c r="D9" s="4">
        <v>13318</v>
      </c>
      <c r="E9" s="4">
        <v>1848446</v>
      </c>
      <c r="F9" s="4">
        <v>1844227</v>
      </c>
      <c r="G9" s="4">
        <v>94915050</v>
      </c>
      <c r="H9" s="4">
        <v>94902159</v>
      </c>
      <c r="I9" s="4">
        <v>94882980</v>
      </c>
      <c r="J9" s="4">
        <v>94870089</v>
      </c>
      <c r="K9" s="4">
        <f t="shared" si="0"/>
        <v>51349</v>
      </c>
    </row>
    <row r="10" spans="1:11" ht="15" customHeight="1">
      <c r="A10" s="22">
        <v>4</v>
      </c>
      <c r="B10" s="23" t="s">
        <v>20</v>
      </c>
      <c r="C10" s="4">
        <v>24343</v>
      </c>
      <c r="D10" s="4">
        <v>23671</v>
      </c>
      <c r="E10" s="4">
        <v>4376502</v>
      </c>
      <c r="F10" s="4">
        <v>4350759</v>
      </c>
      <c r="G10" s="4">
        <v>204431505</v>
      </c>
      <c r="H10" s="4">
        <v>204365489</v>
      </c>
      <c r="I10" s="4">
        <v>204417666</v>
      </c>
      <c r="J10" s="4">
        <v>204351650</v>
      </c>
      <c r="K10" s="4">
        <f t="shared" si="0"/>
        <v>46711</v>
      </c>
    </row>
    <row r="11" spans="1:11" ht="15" customHeight="1">
      <c r="A11" s="22">
        <v>5</v>
      </c>
      <c r="B11" s="23" t="s">
        <v>21</v>
      </c>
      <c r="C11" s="4">
        <v>14561</v>
      </c>
      <c r="D11" s="4">
        <v>14366</v>
      </c>
      <c r="E11" s="4">
        <v>2276833</v>
      </c>
      <c r="F11" s="4">
        <v>2269815</v>
      </c>
      <c r="G11" s="4">
        <v>119266298</v>
      </c>
      <c r="H11" s="4">
        <v>119244829</v>
      </c>
      <c r="I11" s="4">
        <v>119266298</v>
      </c>
      <c r="J11" s="4">
        <v>119244829</v>
      </c>
      <c r="K11" s="4">
        <f t="shared" si="0"/>
        <v>52383</v>
      </c>
    </row>
    <row r="12" spans="1:11" ht="15" customHeight="1">
      <c r="A12" s="22">
        <v>6</v>
      </c>
      <c r="B12" s="23" t="s">
        <v>22</v>
      </c>
      <c r="C12" s="4">
        <v>14314</v>
      </c>
      <c r="D12" s="4">
        <v>12373</v>
      </c>
      <c r="E12" s="4">
        <v>2040316</v>
      </c>
      <c r="F12" s="4">
        <v>1967142</v>
      </c>
      <c r="G12" s="4">
        <v>91296158</v>
      </c>
      <c r="H12" s="4">
        <v>91164752</v>
      </c>
      <c r="I12" s="4">
        <v>91296158</v>
      </c>
      <c r="J12" s="4">
        <v>91164752</v>
      </c>
      <c r="K12" s="4">
        <f t="shared" si="0"/>
        <v>44746</v>
      </c>
    </row>
    <row r="13" spans="1:11" ht="15" customHeight="1">
      <c r="A13" s="22">
        <v>7</v>
      </c>
      <c r="B13" s="23" t="s">
        <v>23</v>
      </c>
      <c r="C13" s="4">
        <v>32082</v>
      </c>
      <c r="D13" s="4">
        <v>30981</v>
      </c>
      <c r="E13" s="4">
        <v>5161194</v>
      </c>
      <c r="F13" s="4">
        <v>5114875</v>
      </c>
      <c r="G13" s="4">
        <v>226292629</v>
      </c>
      <c r="H13" s="4">
        <v>226162871</v>
      </c>
      <c r="I13" s="4">
        <v>226232771</v>
      </c>
      <c r="J13" s="4">
        <v>226103013</v>
      </c>
      <c r="K13" s="4">
        <f t="shared" si="0"/>
        <v>43845</v>
      </c>
    </row>
    <row r="14" spans="1:11" ht="15" customHeight="1">
      <c r="A14" s="22">
        <v>8</v>
      </c>
      <c r="B14" s="23" t="s">
        <v>24</v>
      </c>
      <c r="C14" s="4">
        <v>10470</v>
      </c>
      <c r="D14" s="4">
        <v>10133</v>
      </c>
      <c r="E14" s="4">
        <v>1694911</v>
      </c>
      <c r="F14" s="4">
        <v>1683697</v>
      </c>
      <c r="G14" s="4">
        <v>78485145</v>
      </c>
      <c r="H14" s="4">
        <v>78460649</v>
      </c>
      <c r="I14" s="4">
        <v>78472939</v>
      </c>
      <c r="J14" s="4">
        <v>78448443</v>
      </c>
      <c r="K14" s="4">
        <f t="shared" si="0"/>
        <v>46306</v>
      </c>
    </row>
    <row r="15" spans="1:11" ht="15" customHeight="1">
      <c r="A15" s="22">
        <v>9</v>
      </c>
      <c r="B15" s="23" t="s">
        <v>25</v>
      </c>
      <c r="C15" s="4">
        <v>29224</v>
      </c>
      <c r="D15" s="4">
        <v>26953</v>
      </c>
      <c r="E15" s="4">
        <v>4209683</v>
      </c>
      <c r="F15" s="4">
        <v>4104048</v>
      </c>
      <c r="G15" s="4">
        <v>173938408</v>
      </c>
      <c r="H15" s="4">
        <v>173689611</v>
      </c>
      <c r="I15" s="4">
        <v>173881245</v>
      </c>
      <c r="J15" s="4">
        <v>173647770</v>
      </c>
      <c r="K15" s="4">
        <f t="shared" si="0"/>
        <v>41319</v>
      </c>
    </row>
    <row r="16" spans="1:11" ht="15" customHeight="1">
      <c r="A16" s="22">
        <v>10</v>
      </c>
      <c r="B16" s="23" t="s">
        <v>26</v>
      </c>
      <c r="C16" s="4">
        <v>18147</v>
      </c>
      <c r="D16" s="4">
        <v>16640</v>
      </c>
      <c r="E16" s="4">
        <v>2413854</v>
      </c>
      <c r="F16" s="4">
        <v>2340581</v>
      </c>
      <c r="G16" s="4">
        <v>94495204</v>
      </c>
      <c r="H16" s="4">
        <v>94283502</v>
      </c>
      <c r="I16" s="4">
        <v>94372750</v>
      </c>
      <c r="J16" s="4">
        <v>94243404</v>
      </c>
      <c r="K16" s="4">
        <f t="shared" si="0"/>
        <v>39147</v>
      </c>
    </row>
    <row r="17" spans="1:11" ht="15" customHeight="1">
      <c r="A17" s="25">
        <v>11</v>
      </c>
      <c r="B17" s="26" t="s">
        <v>27</v>
      </c>
      <c r="C17" s="67">
        <v>13393</v>
      </c>
      <c r="D17" s="67">
        <v>12814</v>
      </c>
      <c r="E17" s="67">
        <v>1261242</v>
      </c>
      <c r="F17" s="67">
        <v>1240784</v>
      </c>
      <c r="G17" s="67">
        <v>50424987</v>
      </c>
      <c r="H17" s="67">
        <v>50369220</v>
      </c>
      <c r="I17" s="67">
        <v>50424987</v>
      </c>
      <c r="J17" s="67">
        <v>50369220</v>
      </c>
      <c r="K17" s="67">
        <f t="shared" si="0"/>
        <v>39980</v>
      </c>
    </row>
    <row r="18" spans="1:11" ht="15" customHeight="1">
      <c r="A18" s="28"/>
      <c r="B18" s="29" t="s">
        <v>65</v>
      </c>
      <c r="C18" s="69">
        <f>SUM(C7:C17)</f>
        <v>239849</v>
      </c>
      <c r="D18" s="69">
        <f aca="true" t="shared" si="1" ref="D18:J18">SUM(D7:D17)</f>
        <v>229836</v>
      </c>
      <c r="E18" s="69">
        <f t="shared" si="1"/>
        <v>41527529</v>
      </c>
      <c r="F18" s="69">
        <f t="shared" si="1"/>
        <v>41108214</v>
      </c>
      <c r="G18" s="69">
        <f t="shared" si="1"/>
        <v>1970315262</v>
      </c>
      <c r="H18" s="69">
        <f t="shared" si="1"/>
        <v>1969243186</v>
      </c>
      <c r="I18" s="69">
        <f t="shared" si="1"/>
        <v>1969558753</v>
      </c>
      <c r="J18" s="69">
        <f t="shared" si="1"/>
        <v>1968584355</v>
      </c>
      <c r="K18" s="69">
        <f t="shared" si="0"/>
        <v>47446</v>
      </c>
    </row>
    <row r="19" spans="1:11" ht="15" customHeight="1">
      <c r="A19" s="31">
        <v>12</v>
      </c>
      <c r="B19" s="32" t="s">
        <v>28</v>
      </c>
      <c r="C19" s="68">
        <v>1785</v>
      </c>
      <c r="D19" s="68">
        <v>1760</v>
      </c>
      <c r="E19" s="68">
        <v>192505</v>
      </c>
      <c r="F19" s="68">
        <v>191406</v>
      </c>
      <c r="G19" s="68">
        <v>7540143</v>
      </c>
      <c r="H19" s="68">
        <v>7536563</v>
      </c>
      <c r="I19" s="68">
        <v>7540143</v>
      </c>
      <c r="J19" s="68">
        <v>7536563</v>
      </c>
      <c r="K19" s="68">
        <f t="shared" si="0"/>
        <v>39169</v>
      </c>
    </row>
    <row r="20" spans="1:11" ht="15" customHeight="1">
      <c r="A20" s="22">
        <v>13</v>
      </c>
      <c r="B20" s="23" t="s">
        <v>29</v>
      </c>
      <c r="C20" s="4">
        <v>1150</v>
      </c>
      <c r="D20" s="4">
        <v>1122</v>
      </c>
      <c r="E20" s="4">
        <v>119114</v>
      </c>
      <c r="F20" s="4">
        <v>118289</v>
      </c>
      <c r="G20" s="4">
        <v>4601452</v>
      </c>
      <c r="H20" s="4">
        <v>4598897</v>
      </c>
      <c r="I20" s="4">
        <v>4601452</v>
      </c>
      <c r="J20" s="4">
        <v>4598897</v>
      </c>
      <c r="K20" s="4">
        <f t="shared" si="0"/>
        <v>38631</v>
      </c>
    </row>
    <row r="21" spans="1:11" ht="15" customHeight="1">
      <c r="A21" s="22">
        <v>14</v>
      </c>
      <c r="B21" s="23" t="s">
        <v>30</v>
      </c>
      <c r="C21" s="4">
        <v>570</v>
      </c>
      <c r="D21" s="4">
        <v>478</v>
      </c>
      <c r="E21" s="4">
        <v>51482</v>
      </c>
      <c r="F21" s="4">
        <v>47024</v>
      </c>
      <c r="G21" s="4">
        <v>1810053</v>
      </c>
      <c r="H21" s="4">
        <v>1802818</v>
      </c>
      <c r="I21" s="4">
        <v>1810053</v>
      </c>
      <c r="J21" s="4">
        <v>1802818</v>
      </c>
      <c r="K21" s="4">
        <f t="shared" si="0"/>
        <v>35159</v>
      </c>
    </row>
    <row r="22" spans="1:11" ht="15" customHeight="1">
      <c r="A22" s="22">
        <v>15</v>
      </c>
      <c r="B22" s="23" t="s">
        <v>31</v>
      </c>
      <c r="C22" s="4">
        <v>2367</v>
      </c>
      <c r="D22" s="4">
        <v>2323</v>
      </c>
      <c r="E22" s="4">
        <v>289853</v>
      </c>
      <c r="F22" s="4">
        <v>288206</v>
      </c>
      <c r="G22" s="4">
        <v>11132053</v>
      </c>
      <c r="H22" s="4">
        <v>11128073</v>
      </c>
      <c r="I22" s="4">
        <v>11132053</v>
      </c>
      <c r="J22" s="4">
        <v>11128073</v>
      </c>
      <c r="K22" s="4">
        <f t="shared" si="0"/>
        <v>38406</v>
      </c>
    </row>
    <row r="23" spans="1:11" ht="15" customHeight="1">
      <c r="A23" s="22">
        <v>16</v>
      </c>
      <c r="B23" s="23" t="s">
        <v>32</v>
      </c>
      <c r="C23" s="4">
        <v>4320</v>
      </c>
      <c r="D23" s="4">
        <v>4219</v>
      </c>
      <c r="E23" s="4">
        <v>504728</v>
      </c>
      <c r="F23" s="4">
        <v>500563</v>
      </c>
      <c r="G23" s="4">
        <v>19892917</v>
      </c>
      <c r="H23" s="4">
        <v>19881328</v>
      </c>
      <c r="I23" s="4">
        <v>19892917</v>
      </c>
      <c r="J23" s="4">
        <v>19881328</v>
      </c>
      <c r="K23" s="4">
        <f t="shared" si="0"/>
        <v>39413</v>
      </c>
    </row>
    <row r="24" spans="1:11" ht="15" customHeight="1">
      <c r="A24" s="22">
        <v>17</v>
      </c>
      <c r="B24" s="23" t="s">
        <v>33</v>
      </c>
      <c r="C24" s="4">
        <v>3948</v>
      </c>
      <c r="D24" s="4">
        <v>3866</v>
      </c>
      <c r="E24" s="4">
        <v>702049</v>
      </c>
      <c r="F24" s="4">
        <v>699385</v>
      </c>
      <c r="G24" s="4">
        <v>40710899</v>
      </c>
      <c r="H24" s="4">
        <v>40701425</v>
      </c>
      <c r="I24" s="4">
        <v>40710899</v>
      </c>
      <c r="J24" s="4">
        <v>40701425</v>
      </c>
      <c r="K24" s="4">
        <f t="shared" si="0"/>
        <v>57989</v>
      </c>
    </row>
    <row r="25" spans="1:11" ht="15" customHeight="1">
      <c r="A25" s="22">
        <v>18</v>
      </c>
      <c r="B25" s="23" t="s">
        <v>34</v>
      </c>
      <c r="C25" s="4">
        <v>1615</v>
      </c>
      <c r="D25" s="4">
        <v>1557</v>
      </c>
      <c r="E25" s="4">
        <v>189338</v>
      </c>
      <c r="F25" s="4">
        <v>187262</v>
      </c>
      <c r="G25" s="4">
        <v>7822159</v>
      </c>
      <c r="H25" s="4">
        <v>7814783</v>
      </c>
      <c r="I25" s="4">
        <v>7822159</v>
      </c>
      <c r="J25" s="4">
        <v>7814783</v>
      </c>
      <c r="K25" s="4">
        <f t="shared" si="0"/>
        <v>41313</v>
      </c>
    </row>
    <row r="26" spans="1:11" ht="15" customHeight="1">
      <c r="A26" s="22">
        <v>19</v>
      </c>
      <c r="B26" s="23" t="s">
        <v>35</v>
      </c>
      <c r="C26" s="4">
        <v>3414</v>
      </c>
      <c r="D26" s="4">
        <v>3302</v>
      </c>
      <c r="E26" s="4">
        <v>448350</v>
      </c>
      <c r="F26" s="4">
        <v>444514</v>
      </c>
      <c r="G26" s="4">
        <v>18299836</v>
      </c>
      <c r="H26" s="4">
        <v>18286237</v>
      </c>
      <c r="I26" s="4">
        <v>18299836</v>
      </c>
      <c r="J26" s="4">
        <v>18286237</v>
      </c>
      <c r="K26" s="4">
        <f t="shared" si="0"/>
        <v>40816</v>
      </c>
    </row>
    <row r="27" spans="1:11" ht="15" customHeight="1">
      <c r="A27" s="22">
        <v>20</v>
      </c>
      <c r="B27" s="23" t="s">
        <v>36</v>
      </c>
      <c r="C27" s="4">
        <v>2737</v>
      </c>
      <c r="D27" s="4">
        <v>2199</v>
      </c>
      <c r="E27" s="4">
        <v>211092</v>
      </c>
      <c r="F27" s="4">
        <v>194220</v>
      </c>
      <c r="G27" s="4">
        <v>6249434</v>
      </c>
      <c r="H27" s="4">
        <v>6223730</v>
      </c>
      <c r="I27" s="4">
        <v>6249434</v>
      </c>
      <c r="J27" s="4">
        <v>6223730</v>
      </c>
      <c r="K27" s="4">
        <f t="shared" si="0"/>
        <v>29605</v>
      </c>
    </row>
    <row r="28" spans="1:11" ht="15" customHeight="1">
      <c r="A28" s="22">
        <v>21</v>
      </c>
      <c r="B28" s="23" t="s">
        <v>37</v>
      </c>
      <c r="C28" s="4">
        <v>10241</v>
      </c>
      <c r="D28" s="4">
        <v>9169</v>
      </c>
      <c r="E28" s="4">
        <v>1440734</v>
      </c>
      <c r="F28" s="4">
        <v>1375683</v>
      </c>
      <c r="G28" s="4">
        <v>64926026</v>
      </c>
      <c r="H28" s="4">
        <v>64796015</v>
      </c>
      <c r="I28" s="4">
        <v>64926026</v>
      </c>
      <c r="J28" s="4">
        <v>64796015</v>
      </c>
      <c r="K28" s="4">
        <f t="shared" si="0"/>
        <v>45065</v>
      </c>
    </row>
    <row r="29" spans="1:11" ht="15" customHeight="1">
      <c r="A29" s="22">
        <v>22</v>
      </c>
      <c r="B29" s="23" t="s">
        <v>38</v>
      </c>
      <c r="C29" s="4">
        <v>3777</v>
      </c>
      <c r="D29" s="4">
        <v>3586</v>
      </c>
      <c r="E29" s="4">
        <v>493847</v>
      </c>
      <c r="F29" s="4">
        <v>487569</v>
      </c>
      <c r="G29" s="4">
        <v>19414570</v>
      </c>
      <c r="H29" s="4">
        <v>19394770</v>
      </c>
      <c r="I29" s="4">
        <v>19414570</v>
      </c>
      <c r="J29" s="4">
        <v>19394770</v>
      </c>
      <c r="K29" s="4">
        <f t="shared" si="0"/>
        <v>39313</v>
      </c>
    </row>
    <row r="30" spans="1:11" ht="15" customHeight="1">
      <c r="A30" s="34">
        <v>23</v>
      </c>
      <c r="B30" s="23" t="s">
        <v>39</v>
      </c>
      <c r="C30" s="4">
        <v>6356</v>
      </c>
      <c r="D30" s="4">
        <v>6158</v>
      </c>
      <c r="E30" s="4">
        <v>1254553</v>
      </c>
      <c r="F30" s="4">
        <v>1245947</v>
      </c>
      <c r="G30" s="4">
        <v>62099074</v>
      </c>
      <c r="H30" s="4">
        <v>62077878</v>
      </c>
      <c r="I30" s="4">
        <v>62099074</v>
      </c>
      <c r="J30" s="4">
        <v>62077878</v>
      </c>
      <c r="K30" s="4">
        <f t="shared" si="0"/>
        <v>49499</v>
      </c>
    </row>
    <row r="31" spans="1:11" ht="15" customHeight="1">
      <c r="A31" s="22">
        <v>24</v>
      </c>
      <c r="B31" s="23" t="s">
        <v>40</v>
      </c>
      <c r="C31" s="4">
        <v>4695</v>
      </c>
      <c r="D31" s="4">
        <v>4618</v>
      </c>
      <c r="E31" s="4">
        <v>645968</v>
      </c>
      <c r="F31" s="4">
        <v>643428</v>
      </c>
      <c r="G31" s="4">
        <v>26542533</v>
      </c>
      <c r="H31" s="4">
        <v>26530044</v>
      </c>
      <c r="I31" s="4">
        <v>26542533</v>
      </c>
      <c r="J31" s="4">
        <v>26530044</v>
      </c>
      <c r="K31" s="4">
        <f t="shared" si="0"/>
        <v>41090</v>
      </c>
    </row>
    <row r="32" spans="1:11" ht="15" customHeight="1">
      <c r="A32" s="22">
        <v>25</v>
      </c>
      <c r="B32" s="23" t="s">
        <v>41</v>
      </c>
      <c r="C32" s="4">
        <v>4244</v>
      </c>
      <c r="D32" s="4">
        <v>4165</v>
      </c>
      <c r="E32" s="4">
        <v>625116</v>
      </c>
      <c r="F32" s="4">
        <v>622280</v>
      </c>
      <c r="G32" s="4">
        <v>29241951</v>
      </c>
      <c r="H32" s="4">
        <v>29232396</v>
      </c>
      <c r="I32" s="4">
        <v>29241951</v>
      </c>
      <c r="J32" s="4">
        <v>29232396</v>
      </c>
      <c r="K32" s="4">
        <f t="shared" si="0"/>
        <v>46778</v>
      </c>
    </row>
    <row r="33" spans="1:11" ht="15" customHeight="1">
      <c r="A33" s="22">
        <v>26</v>
      </c>
      <c r="B33" s="23" t="s">
        <v>42</v>
      </c>
      <c r="C33" s="4">
        <v>8572</v>
      </c>
      <c r="D33" s="4">
        <v>8377</v>
      </c>
      <c r="E33" s="4">
        <v>1329583</v>
      </c>
      <c r="F33" s="4">
        <v>1323193</v>
      </c>
      <c r="G33" s="4">
        <v>56282497</v>
      </c>
      <c r="H33" s="4">
        <v>56261867</v>
      </c>
      <c r="I33" s="4">
        <v>56282497</v>
      </c>
      <c r="J33" s="4">
        <v>56261867</v>
      </c>
      <c r="K33" s="4">
        <f t="shared" si="0"/>
        <v>42331</v>
      </c>
    </row>
    <row r="34" spans="1:11" ht="15" customHeight="1">
      <c r="A34" s="22">
        <v>27</v>
      </c>
      <c r="B34" s="23" t="s">
        <v>43</v>
      </c>
      <c r="C34" s="4">
        <v>3767</v>
      </c>
      <c r="D34" s="4">
        <v>3656</v>
      </c>
      <c r="E34" s="4">
        <v>519133</v>
      </c>
      <c r="F34" s="4">
        <v>515014</v>
      </c>
      <c r="G34" s="4">
        <v>22514342</v>
      </c>
      <c r="H34" s="4">
        <v>22502561</v>
      </c>
      <c r="I34" s="4">
        <v>22514342</v>
      </c>
      <c r="J34" s="4">
        <v>22502561</v>
      </c>
      <c r="K34" s="4">
        <f t="shared" si="0"/>
        <v>43369</v>
      </c>
    </row>
    <row r="35" spans="1:11" ht="15" customHeight="1">
      <c r="A35" s="22">
        <v>28</v>
      </c>
      <c r="B35" s="23" t="s">
        <v>44</v>
      </c>
      <c r="C35" s="4">
        <v>7172</v>
      </c>
      <c r="D35" s="4">
        <v>6897</v>
      </c>
      <c r="E35" s="4">
        <v>1218006</v>
      </c>
      <c r="F35" s="4">
        <v>1209081</v>
      </c>
      <c r="G35" s="4">
        <v>53973688</v>
      </c>
      <c r="H35" s="4">
        <v>53940874</v>
      </c>
      <c r="I35" s="4">
        <v>53973688</v>
      </c>
      <c r="J35" s="4">
        <v>53940874</v>
      </c>
      <c r="K35" s="4">
        <f t="shared" si="0"/>
        <v>44313</v>
      </c>
    </row>
    <row r="36" spans="1:11" ht="15" customHeight="1">
      <c r="A36" s="22">
        <v>29</v>
      </c>
      <c r="B36" s="23" t="s">
        <v>45</v>
      </c>
      <c r="C36" s="4">
        <v>362</v>
      </c>
      <c r="D36" s="4">
        <v>297</v>
      </c>
      <c r="E36" s="4">
        <v>28580</v>
      </c>
      <c r="F36" s="4">
        <v>25973</v>
      </c>
      <c r="G36" s="4">
        <v>1034213</v>
      </c>
      <c r="H36" s="4">
        <v>1031892</v>
      </c>
      <c r="I36" s="4">
        <v>1034213</v>
      </c>
      <c r="J36" s="4">
        <v>1031892</v>
      </c>
      <c r="K36" s="4">
        <f t="shared" si="0"/>
        <v>36187</v>
      </c>
    </row>
    <row r="37" spans="1:11" ht="15" customHeight="1">
      <c r="A37" s="25">
        <v>30</v>
      </c>
      <c r="B37" s="26" t="s">
        <v>46</v>
      </c>
      <c r="C37" s="4">
        <v>315</v>
      </c>
      <c r="D37" s="4">
        <v>282</v>
      </c>
      <c r="E37" s="4">
        <v>37433</v>
      </c>
      <c r="F37" s="4">
        <v>35909</v>
      </c>
      <c r="G37" s="4">
        <v>1888044</v>
      </c>
      <c r="H37" s="4">
        <v>1883603</v>
      </c>
      <c r="I37" s="4">
        <v>1888044</v>
      </c>
      <c r="J37" s="4">
        <v>1883603</v>
      </c>
      <c r="K37" s="4">
        <f t="shared" si="0"/>
        <v>50438</v>
      </c>
    </row>
    <row r="38" spans="1:11" ht="15" customHeight="1">
      <c r="A38" s="25">
        <v>31</v>
      </c>
      <c r="B38" s="26" t="s">
        <v>47</v>
      </c>
      <c r="C38" s="4">
        <v>460</v>
      </c>
      <c r="D38" s="4">
        <v>306</v>
      </c>
      <c r="E38" s="4">
        <v>29321</v>
      </c>
      <c r="F38" s="4">
        <v>23366</v>
      </c>
      <c r="G38" s="4">
        <v>1128969</v>
      </c>
      <c r="H38" s="4">
        <v>1115169</v>
      </c>
      <c r="I38" s="4">
        <v>1128969</v>
      </c>
      <c r="J38" s="4">
        <v>1115169</v>
      </c>
      <c r="K38" s="4">
        <f t="shared" si="0"/>
        <v>38504</v>
      </c>
    </row>
    <row r="39" spans="1:11" ht="15" customHeight="1">
      <c r="A39" s="22">
        <v>32</v>
      </c>
      <c r="B39" s="23" t="s">
        <v>48</v>
      </c>
      <c r="C39" s="4">
        <v>164</v>
      </c>
      <c r="D39" s="4">
        <v>161</v>
      </c>
      <c r="E39" s="4">
        <v>10962</v>
      </c>
      <c r="F39" s="4">
        <v>10892</v>
      </c>
      <c r="G39" s="4">
        <v>355481</v>
      </c>
      <c r="H39" s="4">
        <v>355326</v>
      </c>
      <c r="I39" s="4">
        <v>355481</v>
      </c>
      <c r="J39" s="4">
        <v>355326</v>
      </c>
      <c r="K39" s="4">
        <f t="shared" si="0"/>
        <v>32428</v>
      </c>
    </row>
    <row r="40" spans="1:11" ht="15" customHeight="1">
      <c r="A40" s="31">
        <v>33</v>
      </c>
      <c r="B40" s="32" t="s">
        <v>49</v>
      </c>
      <c r="C40" s="4">
        <v>392</v>
      </c>
      <c r="D40" s="4">
        <v>386</v>
      </c>
      <c r="E40" s="4">
        <v>45357</v>
      </c>
      <c r="F40" s="4">
        <v>45127</v>
      </c>
      <c r="G40" s="4">
        <v>1114470</v>
      </c>
      <c r="H40" s="4">
        <v>1113711</v>
      </c>
      <c r="I40" s="4">
        <v>1114470</v>
      </c>
      <c r="J40" s="4">
        <v>1113711</v>
      </c>
      <c r="K40" s="4">
        <f t="shared" si="0"/>
        <v>24571</v>
      </c>
    </row>
    <row r="41" spans="1:11" ht="15" customHeight="1">
      <c r="A41" s="22">
        <v>34</v>
      </c>
      <c r="B41" s="23" t="s">
        <v>50</v>
      </c>
      <c r="C41" s="4">
        <v>155</v>
      </c>
      <c r="D41" s="4">
        <v>153</v>
      </c>
      <c r="E41" s="4">
        <v>17858</v>
      </c>
      <c r="F41" s="4">
        <v>17753</v>
      </c>
      <c r="G41" s="4">
        <v>360444</v>
      </c>
      <c r="H41" s="4">
        <v>360392</v>
      </c>
      <c r="I41" s="4">
        <v>360444</v>
      </c>
      <c r="J41" s="4">
        <v>360392</v>
      </c>
      <c r="K41" s="4">
        <f t="shared" si="0"/>
        <v>20184</v>
      </c>
    </row>
    <row r="42" spans="1:11" ht="15" customHeight="1">
      <c r="A42" s="22">
        <v>35</v>
      </c>
      <c r="B42" s="23" t="s">
        <v>51</v>
      </c>
      <c r="C42" s="4">
        <v>220</v>
      </c>
      <c r="D42" s="4">
        <v>208</v>
      </c>
      <c r="E42" s="4">
        <v>25801</v>
      </c>
      <c r="F42" s="4">
        <v>25127</v>
      </c>
      <c r="G42" s="4">
        <v>936510</v>
      </c>
      <c r="H42" s="4">
        <v>935073</v>
      </c>
      <c r="I42" s="4">
        <v>936510</v>
      </c>
      <c r="J42" s="4">
        <v>935073</v>
      </c>
      <c r="K42" s="4">
        <f t="shared" si="0"/>
        <v>36297</v>
      </c>
    </row>
    <row r="43" spans="1:11" ht="15" customHeight="1">
      <c r="A43" s="22">
        <v>36</v>
      </c>
      <c r="B43" s="23" t="s">
        <v>52</v>
      </c>
      <c r="C43" s="4">
        <v>525</v>
      </c>
      <c r="D43" s="4">
        <v>519</v>
      </c>
      <c r="E43" s="4">
        <v>58305</v>
      </c>
      <c r="F43" s="4">
        <v>58063</v>
      </c>
      <c r="G43" s="4">
        <v>2073470</v>
      </c>
      <c r="H43" s="4">
        <v>2072692</v>
      </c>
      <c r="I43" s="4">
        <v>2070147</v>
      </c>
      <c r="J43" s="4">
        <v>2069369</v>
      </c>
      <c r="K43" s="4">
        <f t="shared" si="0"/>
        <v>35562</v>
      </c>
    </row>
    <row r="44" spans="1:11" ht="15" customHeight="1">
      <c r="A44" s="22">
        <v>37</v>
      </c>
      <c r="B44" s="23" t="s">
        <v>53</v>
      </c>
      <c r="C44" s="4">
        <v>2541</v>
      </c>
      <c r="D44" s="4">
        <v>2225</v>
      </c>
      <c r="E44" s="4">
        <v>317321</v>
      </c>
      <c r="F44" s="4">
        <v>301025</v>
      </c>
      <c r="G44" s="4">
        <v>13051177</v>
      </c>
      <c r="H44" s="4">
        <v>13021156</v>
      </c>
      <c r="I44" s="4">
        <v>13051177</v>
      </c>
      <c r="J44" s="4">
        <v>13021156</v>
      </c>
      <c r="K44" s="4">
        <f t="shared" si="0"/>
        <v>41129</v>
      </c>
    </row>
    <row r="45" spans="1:11" ht="15" customHeight="1">
      <c r="A45" s="22">
        <v>38</v>
      </c>
      <c r="B45" s="23" t="s">
        <v>54</v>
      </c>
      <c r="C45" s="4">
        <v>6411</v>
      </c>
      <c r="D45" s="4">
        <v>6276</v>
      </c>
      <c r="E45" s="4">
        <v>779292</v>
      </c>
      <c r="F45" s="4">
        <v>774958</v>
      </c>
      <c r="G45" s="4">
        <v>33342943</v>
      </c>
      <c r="H45" s="4">
        <v>33324495</v>
      </c>
      <c r="I45" s="4">
        <v>33342943</v>
      </c>
      <c r="J45" s="4">
        <v>33324495</v>
      </c>
      <c r="K45" s="4">
        <f t="shared" si="0"/>
        <v>42786</v>
      </c>
    </row>
    <row r="46" spans="1:11" ht="15" customHeight="1">
      <c r="A46" s="22">
        <v>39</v>
      </c>
      <c r="B46" s="23" t="s">
        <v>55</v>
      </c>
      <c r="C46" s="4">
        <v>581</v>
      </c>
      <c r="D46" s="4">
        <v>537</v>
      </c>
      <c r="E46" s="4">
        <v>46378</v>
      </c>
      <c r="F46" s="4">
        <v>44831</v>
      </c>
      <c r="G46" s="4">
        <v>1683476</v>
      </c>
      <c r="H46" s="4">
        <v>1677164</v>
      </c>
      <c r="I46" s="4">
        <v>1683476</v>
      </c>
      <c r="J46" s="4">
        <v>1677164</v>
      </c>
      <c r="K46" s="4">
        <f t="shared" si="0"/>
        <v>36299</v>
      </c>
    </row>
    <row r="47" spans="1:11" ht="15" customHeight="1">
      <c r="A47" s="22">
        <v>40</v>
      </c>
      <c r="B47" s="23" t="s">
        <v>56</v>
      </c>
      <c r="C47" s="4">
        <v>2167</v>
      </c>
      <c r="D47" s="4">
        <v>2145</v>
      </c>
      <c r="E47" s="4">
        <v>215380</v>
      </c>
      <c r="F47" s="4">
        <v>214849</v>
      </c>
      <c r="G47" s="4">
        <v>10444868</v>
      </c>
      <c r="H47" s="4">
        <v>10442719</v>
      </c>
      <c r="I47" s="4">
        <v>10444868</v>
      </c>
      <c r="J47" s="4">
        <v>10442719</v>
      </c>
      <c r="K47" s="4">
        <f t="shared" si="0"/>
        <v>48495</v>
      </c>
    </row>
    <row r="48" spans="1:11" ht="15" customHeight="1">
      <c r="A48" s="25">
        <v>41</v>
      </c>
      <c r="B48" s="26" t="s">
        <v>57</v>
      </c>
      <c r="C48" s="67">
        <v>893</v>
      </c>
      <c r="D48" s="67">
        <v>831</v>
      </c>
      <c r="E48" s="67">
        <v>73962</v>
      </c>
      <c r="F48" s="67">
        <v>71874</v>
      </c>
      <c r="G48" s="67">
        <v>2277640</v>
      </c>
      <c r="H48" s="67">
        <v>2273737</v>
      </c>
      <c r="I48" s="67">
        <v>2265428</v>
      </c>
      <c r="J48" s="67">
        <v>2261525</v>
      </c>
      <c r="K48" s="67">
        <f t="shared" si="0"/>
        <v>30795</v>
      </c>
    </row>
    <row r="49" spans="1:11" s="97" customFormat="1" ht="15" customHeight="1">
      <c r="A49" s="28"/>
      <c r="B49" s="29" t="s">
        <v>66</v>
      </c>
      <c r="C49" s="69">
        <f aca="true" t="shared" si="2" ref="C49:J49">SUM(C19:C48)</f>
        <v>85916</v>
      </c>
      <c r="D49" s="69">
        <f t="shared" si="2"/>
        <v>81778</v>
      </c>
      <c r="E49" s="69">
        <f t="shared" si="2"/>
        <v>11921401</v>
      </c>
      <c r="F49" s="69">
        <f t="shared" si="2"/>
        <v>11742811</v>
      </c>
      <c r="G49" s="69">
        <f t="shared" si="2"/>
        <v>522745332</v>
      </c>
      <c r="H49" s="69">
        <f t="shared" si="2"/>
        <v>522317388</v>
      </c>
      <c r="I49" s="69">
        <f t="shared" si="2"/>
        <v>522729797</v>
      </c>
      <c r="J49" s="69">
        <f t="shared" si="2"/>
        <v>522301853</v>
      </c>
      <c r="K49" s="69">
        <f t="shared" si="0"/>
        <v>43849</v>
      </c>
    </row>
    <row r="50" spans="1:11" s="97" customFormat="1" ht="15" customHeight="1">
      <c r="A50" s="36"/>
      <c r="B50" s="37" t="s">
        <v>67</v>
      </c>
      <c r="C50" s="70">
        <f>C18+C49</f>
        <v>325765</v>
      </c>
      <c r="D50" s="70">
        <f aca="true" t="shared" si="3" ref="D50:J50">D18+D49</f>
        <v>311614</v>
      </c>
      <c r="E50" s="70">
        <f t="shared" si="3"/>
        <v>53448930</v>
      </c>
      <c r="F50" s="70">
        <f t="shared" si="3"/>
        <v>52851025</v>
      </c>
      <c r="G50" s="70">
        <f t="shared" si="3"/>
        <v>2493060594</v>
      </c>
      <c r="H50" s="70">
        <f t="shared" si="3"/>
        <v>2491560574</v>
      </c>
      <c r="I50" s="70">
        <f t="shared" si="3"/>
        <v>2492288550</v>
      </c>
      <c r="J50" s="70">
        <f t="shared" si="3"/>
        <v>2490886208</v>
      </c>
      <c r="K50" s="70">
        <f t="shared" si="0"/>
        <v>46644</v>
      </c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mergeCells count="6">
    <mergeCell ref="I3:J3"/>
    <mergeCell ref="K3:K4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沖縄県</cp:lastModifiedBy>
  <cp:lastPrinted>2009-02-24T06:41:03Z</cp:lastPrinted>
  <dcterms:created xsi:type="dcterms:W3CDTF">2003-03-09T23:52:37Z</dcterms:created>
  <dcterms:modified xsi:type="dcterms:W3CDTF">2009-02-26T00:25:17Z</dcterms:modified>
  <cp:category/>
  <cp:version/>
  <cp:contentType/>
  <cp:contentStatus/>
</cp:coreProperties>
</file>