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<sst xmlns="http://schemas.openxmlformats.org/spreadsheetml/2006/main" count="195" uniqueCount="114">
  <si>
    <t>課税標準額</t>
  </si>
  <si>
    <t>合　　計</t>
  </si>
  <si>
    <t>決定価格</t>
  </si>
  <si>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</si>
  <si>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</si>
  <si>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</si>
  <si>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</si>
  <si>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</si>
  <si>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</si>
  <si>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</si>
  <si>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</si>
  <si>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</si>
  <si>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</si>
  <si>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</si>
  <si>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</si>
  <si>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</si>
  <si>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</si>
  <si>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</si>
  <si>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</si>
  <si>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総　　　数
（イ）（人）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</si>
  <si>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</si>
  <si>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</si>
  <si>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</si>
  <si>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</si>
  <si>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</si>
  <si>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</si>
  <si>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</si>
  <si>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</si>
  <si>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</si>
  <si>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</si>
  <si>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</si>
  <si>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（ホ）+（へ）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</si>
  <si>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</si>
  <si>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</si>
  <si>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</si>
  <si>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</si>
  <si>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</si>
  <si>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</si>
  <si>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</si>
  <si>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</si>
  <si>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</si>
  <si>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</si>
  <si>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</si>
  <si>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</si>
  <si>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</si>
  <si>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</si>
  <si>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</si>
  <si>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</si>
  <si>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</si>
  <si>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</si>
  <si>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</si>
  <si>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</si>
  <si>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</si>
  <si>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</si>
  <si>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</si>
  <si>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</si>
  <si>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</si>
  <si>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</si>
  <si>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</si>
  <si>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</si>
  <si>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</si>
  <si>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</si>
  <si>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</si>
  <si>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</si>
  <si>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</si>
  <si>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</si>
  <si>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</si>
  <si>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</si>
  <si>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</si>
  <si>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</si>
  <si>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</si>
  <si>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</si>
  <si>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</si>
  <si>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</si>
  <si>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</si>
  <si>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</si>
  <si>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</si>
  <si>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</si>
  <si>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</si>
  <si>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</si>
  <si>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</si>
  <si>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</si>
  <si>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</si>
  <si>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</si>
  <si>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</si>
  <si>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</si>
  <si>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</si>
  <si>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</si>
  <si>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</si>
  <si>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</si>
  <si>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</si>
  <si>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</si>
  <si>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</si>
  <si>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</si>
  <si>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</si>
  <si>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</si>
  <si>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</si>
  <si>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</si>
  <si>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</si>
  <si>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</si>
  <si>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</si>
  <si>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</si>
  <si>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</si>
  <si>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</si>
  <si>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</si>
  <si>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</si>
  <si>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</si>
  <si>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</si>
  <si>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</si>
  <si>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</si>
  <si>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</si>
  <si>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</si>
  <si>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</si>
  <si>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平成21年度償却資産に関する概要調書報告書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</si>
</sst>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21" applyNumberFormat="1">
      <alignment vertical="center"/>
      <protection/>
    </xf>
    <xf numFmtId="178" fontId="0" fillId="0" borderId="0" xfId="0" applyNumberFormat="1" applyAlignment="1">
      <alignment/>
    </xf>
    <xf numFmtId="38" fontId="5" fillId="0" borderId="0" xfId="16" applyFont="1" applyAlignment="1">
      <alignment horizontal="center" vertical="center"/>
    </xf>
    <xf numFmtId="38" fontId="7" fillId="0" borderId="0" xfId="16" applyFont="1" applyAlignment="1">
      <alignment vertical="center"/>
    </xf>
    <xf numFmtId="38" fontId="8" fillId="0" borderId="0" xfId="16" applyFont="1" applyAlignment="1">
      <alignment horizontal="center" vertical="distributed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8" fillId="0" borderId="0" xfId="16" applyFont="1" applyBorder="1" applyAlignment="1">
      <alignment horizontal="center" vertical="distributed"/>
    </xf>
    <xf numFmtId="38" fontId="8" fillId="2" borderId="1" xfId="16" applyFont="1" applyFill="1" applyBorder="1" applyAlignment="1">
      <alignment horizontal="center" vertical="distributed" wrapText="1"/>
    </xf>
    <xf numFmtId="38" fontId="8" fillId="0" borderId="1" xfId="16" applyFont="1" applyBorder="1" applyAlignment="1">
      <alignment horizontal="right" vertical="distributed"/>
    </xf>
    <xf numFmtId="38" fontId="8" fillId="0" borderId="0" xfId="16" applyFont="1" applyBorder="1" applyAlignment="1">
      <alignment horizontal="right" vertical="distributed"/>
    </xf>
    <xf numFmtId="38" fontId="8" fillId="0" borderId="0" xfId="16" applyFont="1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2" borderId="1" xfId="20" applyFont="1" applyFill="1" applyBorder="1" applyAlignment="1">
      <alignment horizontal="distributed" vertical="center" wrapText="1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38" fontId="0" fillId="0" borderId="3" xfId="16" applyFont="1" applyFill="1" applyBorder="1" applyAlignment="1">
      <alignment vertical="center"/>
    </xf>
    <xf numFmtId="0" fontId="0" fillId="0" borderId="4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38" fontId="0" fillId="0" borderId="4" xfId="16" applyFont="1" applyFill="1" applyBorder="1" applyAlignment="1">
      <alignment vertical="center"/>
    </xf>
    <xf numFmtId="0" fontId="0" fillId="0" borderId="5" xfId="20" applyFont="1" applyFill="1" applyBorder="1" applyAlignment="1">
      <alignment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38" fontId="0" fillId="0" borderId="5" xfId="16" applyFont="1" applyFill="1" applyBorder="1" applyAlignment="1">
      <alignment vertical="center"/>
    </xf>
    <xf numFmtId="0" fontId="0" fillId="3" borderId="6" xfId="20" applyFont="1" applyFill="1" applyBorder="1" applyAlignment="1">
      <alignment vertical="center"/>
      <protection/>
    </xf>
    <xf numFmtId="0" fontId="0" fillId="3" borderId="7" xfId="20" applyFont="1" applyFill="1" applyBorder="1" applyAlignment="1">
      <alignment horizontal="distributed" vertical="center"/>
      <protection/>
    </xf>
    <xf numFmtId="38" fontId="0" fillId="3" borderId="1" xfId="16" applyFont="1" applyFill="1" applyBorder="1" applyAlignment="1">
      <alignment vertical="center"/>
    </xf>
    <xf numFmtId="0" fontId="0" fillId="0" borderId="8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38" fontId="0" fillId="0" borderId="8" xfId="16" applyFont="1" applyFill="1" applyBorder="1" applyAlignment="1">
      <alignment vertical="center"/>
    </xf>
    <xf numFmtId="0" fontId="0" fillId="0" borderId="9" xfId="20" applyFont="1" applyFill="1" applyBorder="1" applyAlignment="1">
      <alignment vertical="center"/>
      <protection/>
    </xf>
    <xf numFmtId="38" fontId="0" fillId="3" borderId="1" xfId="20" applyNumberFormat="1" applyFont="1" applyFill="1" applyBorder="1" applyAlignment="1">
      <alignment vertical="center"/>
      <protection/>
    </xf>
    <xf numFmtId="0" fontId="0" fillId="2" borderId="10" xfId="20" applyFont="1" applyFill="1" applyBorder="1" applyAlignment="1">
      <alignment vertical="center"/>
      <protection/>
    </xf>
    <xf numFmtId="0" fontId="0" fillId="2" borderId="11" xfId="20" applyFont="1" applyFill="1" applyBorder="1" applyAlignment="1">
      <alignment horizontal="distributed" vertical="center"/>
      <protection/>
    </xf>
    <xf numFmtId="38" fontId="0" fillId="2" borderId="2" xfId="2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8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shrinkToFit="1"/>
    </xf>
    <xf numFmtId="3" fontId="0" fillId="2" borderId="11" xfId="0" applyNumberFormat="1" applyFont="1" applyFill="1" applyBorder="1" applyAlignment="1">
      <alignment horizontal="right" vertical="center"/>
    </xf>
    <xf numFmtId="3" fontId="0" fillId="3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79" fontId="0" fillId="0" borderId="1" xfId="21" applyNumberFormat="1" applyBorder="1">
      <alignment vertical="center"/>
      <protection/>
    </xf>
    <xf numFmtId="179" fontId="0" fillId="0" borderId="1" xfId="0" applyNumberFormat="1" applyBorder="1" applyAlignment="1">
      <alignment horizontal="right" vertical="center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distributed" vertical="center"/>
    </xf>
    <xf numFmtId="3" fontId="0" fillId="3" borderId="7" xfId="0" applyNumberFormat="1" applyFont="1" applyFill="1" applyBorder="1" applyAlignment="1">
      <alignment horizontal="distributed" vertical="center"/>
    </xf>
    <xf numFmtId="3" fontId="0" fillId="0" borderId="3" xfId="0" applyNumberFormat="1" applyFont="1" applyBorder="1" applyAlignment="1">
      <alignment vertical="center" shrinkToFit="1"/>
    </xf>
    <xf numFmtId="3" fontId="0" fillId="0" borderId="4" xfId="0" applyNumberFormat="1" applyFont="1" applyBorder="1" applyAlignment="1">
      <alignment vertical="center" shrinkToFit="1"/>
    </xf>
    <xf numFmtId="3" fontId="0" fillId="0" borderId="8" xfId="0" applyNumberFormat="1" applyFont="1" applyBorder="1" applyAlignment="1">
      <alignment vertical="center" shrinkToFit="1"/>
    </xf>
    <xf numFmtId="3" fontId="0" fillId="0" borderId="5" xfId="0" applyNumberFormat="1" applyFont="1" applyBorder="1" applyAlignment="1">
      <alignment vertical="center" shrinkToFit="1"/>
    </xf>
    <xf numFmtId="3" fontId="0" fillId="3" borderId="1" xfId="0" applyNumberFormat="1" applyFont="1" applyFill="1" applyBorder="1" applyAlignment="1">
      <alignment vertical="center" shrinkToFit="1"/>
    </xf>
    <xf numFmtId="3" fontId="0" fillId="2" borderId="1" xfId="0" applyNumberFormat="1" applyFont="1" applyFill="1" applyBorder="1" applyAlignment="1">
      <alignment vertical="center" shrinkToFit="1"/>
    </xf>
    <xf numFmtId="180" fontId="0" fillId="0" borderId="3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179" fontId="0" fillId="4" borderId="13" xfId="0" applyNumberFormat="1" applyFill="1" applyBorder="1" applyAlignment="1">
      <alignment horizontal="right" vertical="center"/>
    </xf>
    <xf numFmtId="179" fontId="0" fillId="4" borderId="14" xfId="0" applyNumberFormat="1" applyFill="1" applyBorder="1" applyAlignment="1">
      <alignment horizontal="right" vertical="center"/>
    </xf>
    <xf numFmtId="179" fontId="0" fillId="4" borderId="10" xfId="0" applyNumberFormat="1" applyFill="1" applyBorder="1" applyAlignment="1">
      <alignment horizontal="right" vertical="center"/>
    </xf>
    <xf numFmtId="179" fontId="0" fillId="4" borderId="11" xfId="0" applyNumberForma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/>
    </xf>
    <xf numFmtId="0" fontId="0" fillId="3" borderId="2" xfId="0" applyFill="1" applyBorder="1" applyAlignment="1">
      <alignment/>
    </xf>
    <xf numFmtId="179" fontId="0" fillId="4" borderId="6" xfId="21" applyNumberFormat="1" applyFill="1" applyBorder="1" applyAlignment="1">
      <alignment horizontal="right" vertical="center"/>
      <protection/>
    </xf>
    <xf numFmtId="179" fontId="0" fillId="4" borderId="7" xfId="21" applyNumberFormat="1" applyFill="1" applyBorder="1" applyAlignment="1">
      <alignment horizontal="right"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3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9" fontId="0" fillId="0" borderId="6" xfId="21" applyNumberFormat="1" applyBorder="1" applyAlignment="1">
      <alignment horizontal="right" vertical="center"/>
      <protection/>
    </xf>
    <xf numFmtId="179" fontId="0" fillId="0" borderId="7" xfId="21" applyNumberFormat="1" applyBorder="1" applyAlignment="1">
      <alignment horizontal="right" vertical="center"/>
      <protection/>
    </xf>
    <xf numFmtId="179" fontId="0" fillId="0" borderId="1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0" fontId="0" fillId="3" borderId="15" xfId="0" applyFill="1" applyBorder="1" applyAlignment="1">
      <alignment horizontal="center" vertical="center" textRotation="255" wrapText="1"/>
    </xf>
    <xf numFmtId="0" fontId="0" fillId="3" borderId="2" xfId="0" applyFill="1" applyBorder="1" applyAlignment="1">
      <alignment horizontal="center" vertical="center" textRotation="255" wrapText="1"/>
    </xf>
    <xf numFmtId="38" fontId="5" fillId="0" borderId="0" xfId="16" applyFont="1" applyAlignment="1">
      <alignment horizontal="center" vertical="center"/>
    </xf>
    <xf numFmtId="38" fontId="8" fillId="2" borderId="16" xfId="16" applyFont="1" applyFill="1" applyBorder="1" applyAlignment="1">
      <alignment horizontal="center" vertical="distributed"/>
    </xf>
    <xf numFmtId="38" fontId="8" fillId="2" borderId="17" xfId="16" applyFont="1" applyFill="1" applyBorder="1" applyAlignment="1">
      <alignment horizontal="center" vertical="distributed"/>
    </xf>
    <xf numFmtId="38" fontId="0" fillId="3" borderId="6" xfId="16" applyFont="1" applyFill="1" applyBorder="1" applyAlignment="1">
      <alignment horizontal="distributed" vertical="distributed"/>
    </xf>
    <xf numFmtId="38" fontId="0" fillId="3" borderId="7" xfId="16" applyFont="1" applyFill="1" applyBorder="1" applyAlignment="1">
      <alignment horizontal="distributed" vertical="distributed"/>
    </xf>
    <xf numFmtId="0" fontId="0" fillId="2" borderId="18" xfId="0" applyFill="1" applyBorder="1" applyAlignment="1">
      <alignment horizontal="distributed" vertical="center" wrapText="1"/>
    </xf>
    <xf numFmtId="0" fontId="0" fillId="2" borderId="19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21" xfId="20" applyFont="1" applyFill="1" applyBorder="1" applyAlignment="1">
      <alignment horizontal="left" vertical="center" wrapText="1"/>
      <protection/>
    </xf>
    <xf numFmtId="0" fontId="0" fillId="2" borderId="21" xfId="20" applyFont="1" applyFill="1" applyBorder="1" applyAlignment="1">
      <alignment horizontal="left" vertical="center"/>
      <protection/>
    </xf>
    <xf numFmtId="0" fontId="0" fillId="2" borderId="1" xfId="20" applyFont="1" applyFill="1" applyBorder="1" applyAlignment="1">
      <alignment horizontal="center" vertical="center" textRotation="255"/>
      <protection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distributed" textRotation="255"/>
    </xf>
    <xf numFmtId="3" fontId="0" fillId="2" borderId="15" xfId="0" applyNumberFormat="1" applyFont="1" applyFill="1" applyBorder="1" applyAlignment="1">
      <alignment horizontal="center" vertical="distributed" textRotation="255"/>
    </xf>
    <xf numFmtId="3" fontId="0" fillId="2" borderId="2" xfId="0" applyNumberFormat="1" applyFont="1" applyFill="1" applyBorder="1" applyAlignment="1">
      <alignment horizontal="center" vertical="distributed" textRotation="255"/>
    </xf>
    <xf numFmtId="3" fontId="0" fillId="2" borderId="22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/>
    </xf>
    <xf numFmtId="3" fontId="0" fillId="2" borderId="24" xfId="0" applyNumberFormat="1" applyFont="1" applyFill="1" applyBorder="1" applyAlignment="1">
      <alignment horizontal="left" vertical="justify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家屋" xfId="20"/>
    <cellStyle name="標準_総括表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5" zoomScaleNormal="75" zoomScaleSheetLayoutView="75" workbookViewId="0" topLeftCell="A6">
      <selection activeCell="G15" sqref="G15:H15"/>
    </sheetView>
  </sheetViews>
  <sheetFormatPr defaultColWidth="9.00390625" defaultRowHeight="13.5"/>
  <cols>
    <col min="1" max="1" width="9.625" style="0" customWidth="1"/>
    <col min="2" max="2" width="15.625" style="0" customWidth="1"/>
    <col min="3" max="5" width="16.625" style="0" customWidth="1"/>
    <col min="6" max="6" width="19.625" style="0" customWidth="1"/>
    <col min="7" max="8" width="18.125" style="0" customWidth="1"/>
    <col min="10" max="10" width="11.75390625" style="0" bestFit="1" customWidth="1"/>
  </cols>
  <sheetData>
    <row r="1" spans="1:15" s="6" customFormat="1" ht="23.25" customHeight="1">
      <c r="A1" s="109" t="s">
        <v>113</v>
      </c>
      <c r="B1" s="109"/>
      <c r="C1" s="109"/>
      <c r="D1" s="109"/>
      <c r="E1" s="109"/>
      <c r="F1" s="109"/>
      <c r="G1" s="109"/>
      <c r="H1" s="109"/>
      <c r="I1" s="109"/>
      <c r="J1" s="5"/>
      <c r="K1" s="5"/>
      <c r="L1" s="5"/>
      <c r="M1" s="5"/>
      <c r="N1" s="5"/>
      <c r="O1" s="5"/>
    </row>
    <row r="2" spans="1:15" s="6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3" s="6" customFormat="1" ht="27" customHeight="1">
      <c r="A3" s="7" t="s">
        <v>18</v>
      </c>
      <c r="B3" s="8"/>
      <c r="C3" s="9"/>
    </row>
    <row r="4" spans="1:3" s="6" customFormat="1" ht="15" customHeight="1">
      <c r="A4" s="8"/>
      <c r="B4" s="8"/>
      <c r="C4" s="9"/>
    </row>
    <row r="5" spans="1:8" s="6" customFormat="1" ht="49.5" customHeight="1">
      <c r="A5" s="110"/>
      <c r="B5" s="111"/>
      <c r="C5" s="10" t="s">
        <v>19</v>
      </c>
      <c r="D5" s="10" t="s">
        <v>20</v>
      </c>
      <c r="E5" s="10" t="s">
        <v>21</v>
      </c>
      <c r="F5" s="13"/>
      <c r="H5" s="13"/>
    </row>
    <row r="6" spans="1:8" s="6" customFormat="1" ht="30" customHeight="1">
      <c r="A6" s="112" t="s">
        <v>22</v>
      </c>
      <c r="B6" s="113"/>
      <c r="C6" s="11">
        <f>'内訳（納税義務者）'!C48</f>
        <v>23767</v>
      </c>
      <c r="D6" s="11">
        <f>'内訳（納税義務者）'!D48</f>
        <v>13634</v>
      </c>
      <c r="E6" s="11">
        <f>'内訳（納税義務者）'!E48</f>
        <v>10133</v>
      </c>
      <c r="F6" s="12"/>
      <c r="H6" s="12"/>
    </row>
    <row r="7" spans="3:8" ht="27" customHeight="1">
      <c r="C7" s="1"/>
      <c r="D7" s="1"/>
      <c r="E7" s="1"/>
      <c r="F7" s="1"/>
      <c r="G7" s="1"/>
      <c r="H7" s="1"/>
    </row>
    <row r="8" spans="1:8" ht="22.5" customHeight="1">
      <c r="A8" s="94" t="s">
        <v>3</v>
      </c>
      <c r="B8" s="94"/>
      <c r="C8" s="94" t="s">
        <v>2</v>
      </c>
      <c r="D8" s="94" t="s">
        <v>0</v>
      </c>
      <c r="E8" s="116" t="s">
        <v>10</v>
      </c>
      <c r="F8" s="117"/>
      <c r="G8" s="117"/>
      <c r="H8" s="118"/>
    </row>
    <row r="9" spans="1:8" ht="22.5" customHeight="1">
      <c r="A9" s="95"/>
      <c r="B9" s="95"/>
      <c r="C9" s="95"/>
      <c r="D9" s="95"/>
      <c r="E9" s="114" t="s">
        <v>23</v>
      </c>
      <c r="F9" s="115"/>
      <c r="G9" s="99" t="s">
        <v>27</v>
      </c>
      <c r="H9" s="100"/>
    </row>
    <row r="10" spans="1:8" ht="22.5" customHeight="1">
      <c r="A10" s="96"/>
      <c r="B10" s="96"/>
      <c r="C10" s="14" t="s">
        <v>24</v>
      </c>
      <c r="D10" s="14" t="s">
        <v>25</v>
      </c>
      <c r="E10" s="97" t="s">
        <v>26</v>
      </c>
      <c r="F10" s="98"/>
      <c r="G10" s="97" t="s">
        <v>28</v>
      </c>
      <c r="H10" s="98"/>
    </row>
    <row r="11" spans="1:8" ht="36" customHeight="1">
      <c r="A11" s="85" t="s">
        <v>33</v>
      </c>
      <c r="B11" s="16" t="s">
        <v>6</v>
      </c>
      <c r="C11" s="64">
        <f>'内訳表'!C51</f>
        <v>141735994</v>
      </c>
      <c r="D11" s="64">
        <f>'内訳表'!D51</f>
        <v>137214311</v>
      </c>
      <c r="E11" s="103">
        <f>'内訳表'!E51</f>
        <v>8349050</v>
      </c>
      <c r="F11" s="104"/>
      <c r="G11" s="92">
        <f aca="true" t="shared" si="0" ref="G11:G16">D11-E11</f>
        <v>128865261</v>
      </c>
      <c r="H11" s="93"/>
    </row>
    <row r="12" spans="1:8" ht="36" customHeight="1">
      <c r="A12" s="107"/>
      <c r="B12" s="16" t="s">
        <v>4</v>
      </c>
      <c r="C12" s="64">
        <f>'内訳表'!F51</f>
        <v>119615337</v>
      </c>
      <c r="D12" s="64">
        <f>'内訳表'!G51</f>
        <v>117231985</v>
      </c>
      <c r="E12" s="103">
        <f>'内訳表'!H51</f>
        <v>4090629</v>
      </c>
      <c r="F12" s="104">
        <f>'内訳表'!I51</f>
        <v>3375096</v>
      </c>
      <c r="G12" s="92">
        <f t="shared" si="0"/>
        <v>113141356</v>
      </c>
      <c r="H12" s="93"/>
    </row>
    <row r="13" spans="1:12" ht="36" customHeight="1">
      <c r="A13" s="107"/>
      <c r="B13" s="16" t="s">
        <v>7</v>
      </c>
      <c r="C13" s="64">
        <f>'内訳表'!I51</f>
        <v>3375096</v>
      </c>
      <c r="D13" s="64">
        <f>'内訳表'!J51</f>
        <v>2426143</v>
      </c>
      <c r="E13" s="103">
        <f>'内訳表'!K51</f>
        <v>948958</v>
      </c>
      <c r="F13" s="104">
        <f>'内訳表'!L51</f>
        <v>187287</v>
      </c>
      <c r="G13" s="92">
        <f t="shared" si="0"/>
        <v>1477185</v>
      </c>
      <c r="H13" s="93"/>
      <c r="J13" s="2"/>
      <c r="K13" s="2"/>
      <c r="L13" s="2"/>
    </row>
    <row r="14" spans="1:8" ht="36" customHeight="1">
      <c r="A14" s="107"/>
      <c r="B14" s="16" t="s">
        <v>8</v>
      </c>
      <c r="C14" s="65">
        <f>'内訳表'!L51</f>
        <v>187287</v>
      </c>
      <c r="D14" s="65">
        <f>'内訳表'!M51</f>
        <v>187287</v>
      </c>
      <c r="E14" s="92">
        <f>'内訳表'!N51</f>
        <v>0</v>
      </c>
      <c r="F14" s="93">
        <f>'内訳表'!O51</f>
        <v>5782036</v>
      </c>
      <c r="G14" s="92">
        <f t="shared" si="0"/>
        <v>187287</v>
      </c>
      <c r="H14" s="93"/>
    </row>
    <row r="15" spans="1:8" ht="36" customHeight="1">
      <c r="A15" s="107"/>
      <c r="B15" s="16" t="s">
        <v>5</v>
      </c>
      <c r="C15" s="65">
        <f>'内訳表'!O51</f>
        <v>5782036</v>
      </c>
      <c r="D15" s="65">
        <f>'内訳表'!P51</f>
        <v>5773143</v>
      </c>
      <c r="E15" s="92">
        <f>'内訳表'!Q51</f>
        <v>8892</v>
      </c>
      <c r="F15" s="93">
        <f>'内訳表'!R51</f>
        <v>0</v>
      </c>
      <c r="G15" s="92">
        <f t="shared" si="0"/>
        <v>5764251</v>
      </c>
      <c r="H15" s="93"/>
    </row>
    <row r="16" spans="1:8" ht="36" customHeight="1">
      <c r="A16" s="107"/>
      <c r="B16" s="17" t="s">
        <v>11</v>
      </c>
      <c r="C16" s="65">
        <f>'内訳表'!T51</f>
        <v>99934744</v>
      </c>
      <c r="D16" s="65">
        <f>'内訳表'!U51</f>
        <v>99615832</v>
      </c>
      <c r="E16" s="92">
        <f>'内訳表'!V51</f>
        <v>413409</v>
      </c>
      <c r="F16" s="93">
        <f>'内訳表'!W51</f>
        <v>370630494</v>
      </c>
      <c r="G16" s="92">
        <f t="shared" si="0"/>
        <v>99202423</v>
      </c>
      <c r="H16" s="93"/>
    </row>
    <row r="17" spans="1:8" ht="36" customHeight="1">
      <c r="A17" s="108"/>
      <c r="B17" s="16" t="s">
        <v>29</v>
      </c>
      <c r="C17" s="65">
        <f aca="true" t="shared" si="1" ref="C17:H17">SUM(C11:C16)</f>
        <v>370630494</v>
      </c>
      <c r="D17" s="65">
        <f t="shared" si="1"/>
        <v>362448701</v>
      </c>
      <c r="E17" s="92">
        <f t="shared" si="1"/>
        <v>13810938</v>
      </c>
      <c r="F17" s="93">
        <f t="shared" si="1"/>
        <v>379974913</v>
      </c>
      <c r="G17" s="92">
        <f t="shared" si="1"/>
        <v>348637763</v>
      </c>
      <c r="H17" s="93">
        <f t="shared" si="1"/>
        <v>0</v>
      </c>
    </row>
    <row r="18" spans="1:8" ht="36" customHeight="1">
      <c r="A18" s="85" t="s">
        <v>34</v>
      </c>
      <c r="B18" s="15" t="s">
        <v>12</v>
      </c>
      <c r="C18" s="65">
        <f>'内訳表'!Z51</f>
        <v>124556684</v>
      </c>
      <c r="D18" s="65">
        <f>'内訳表'!AA51</f>
        <v>92227878</v>
      </c>
      <c r="E18" s="88"/>
      <c r="F18" s="89"/>
      <c r="G18" s="88"/>
      <c r="H18" s="89"/>
    </row>
    <row r="19" spans="1:8" ht="36" customHeight="1">
      <c r="A19" s="86"/>
      <c r="B19" s="15" t="s">
        <v>9</v>
      </c>
      <c r="C19" s="65">
        <f>'内訳表'!AB51</f>
        <v>233553511</v>
      </c>
      <c r="D19" s="65">
        <f>'内訳表'!AC51</f>
        <v>142763971</v>
      </c>
      <c r="E19" s="88"/>
      <c r="F19" s="89"/>
      <c r="G19" s="88"/>
      <c r="H19" s="89"/>
    </row>
    <row r="20" spans="1:8" ht="36" customHeight="1">
      <c r="A20" s="87"/>
      <c r="B20" s="16" t="s">
        <v>30</v>
      </c>
      <c r="C20" s="65">
        <f>SUM(C18:C19)</f>
        <v>358110195</v>
      </c>
      <c r="D20" s="65">
        <f>SUM(D18:D19)</f>
        <v>234991849</v>
      </c>
      <c r="E20" s="88"/>
      <c r="F20" s="89"/>
      <c r="G20" s="88"/>
      <c r="H20" s="89"/>
    </row>
    <row r="21" spans="1:8" ht="18" customHeight="1">
      <c r="A21" s="101" t="s">
        <v>1</v>
      </c>
      <c r="B21" s="102"/>
      <c r="C21" s="105">
        <f>C17+C20</f>
        <v>728740689</v>
      </c>
      <c r="D21" s="105">
        <f>D17+D20</f>
        <v>597440550</v>
      </c>
      <c r="E21" s="81"/>
      <c r="F21" s="82"/>
      <c r="G21" s="81"/>
      <c r="H21" s="82"/>
    </row>
    <row r="22" spans="1:8" ht="18" customHeight="1">
      <c r="A22" s="90" t="s">
        <v>31</v>
      </c>
      <c r="B22" s="91"/>
      <c r="C22" s="106"/>
      <c r="D22" s="106"/>
      <c r="E22" s="83"/>
      <c r="F22" s="84"/>
      <c r="G22" s="83"/>
      <c r="H22" s="84"/>
    </row>
    <row r="27" spans="4:8" ht="13.5">
      <c r="D27" s="3"/>
      <c r="E27" s="3"/>
      <c r="F27" s="3"/>
      <c r="H27" s="3"/>
    </row>
  </sheetData>
  <mergeCells count="39">
    <mergeCell ref="D21:D22"/>
    <mergeCell ref="C21:C22"/>
    <mergeCell ref="A11:A17"/>
    <mergeCell ref="A1:I1"/>
    <mergeCell ref="A5:B5"/>
    <mergeCell ref="A6:B6"/>
    <mergeCell ref="E9:F9"/>
    <mergeCell ref="E8:H8"/>
    <mergeCell ref="D8:D9"/>
    <mergeCell ref="C8:C9"/>
    <mergeCell ref="A8:B10"/>
    <mergeCell ref="E10:F10"/>
    <mergeCell ref="G9:H9"/>
    <mergeCell ref="A21:B21"/>
    <mergeCell ref="G10:H10"/>
    <mergeCell ref="E11:F11"/>
    <mergeCell ref="E12:F12"/>
    <mergeCell ref="E13:F13"/>
    <mergeCell ref="E14:F14"/>
    <mergeCell ref="G11:H11"/>
    <mergeCell ref="G12:H12"/>
    <mergeCell ref="G13:H13"/>
    <mergeCell ref="G14:H14"/>
    <mergeCell ref="E17:F17"/>
    <mergeCell ref="G17:H17"/>
    <mergeCell ref="E15:F15"/>
    <mergeCell ref="E16:F16"/>
    <mergeCell ref="G15:H15"/>
    <mergeCell ref="G16:H16"/>
    <mergeCell ref="E21:F22"/>
    <mergeCell ref="G21:H22"/>
    <mergeCell ref="A18:A20"/>
    <mergeCell ref="G18:H18"/>
    <mergeCell ref="G19:H19"/>
    <mergeCell ref="G20:H20"/>
    <mergeCell ref="E18:F18"/>
    <mergeCell ref="E19:F19"/>
    <mergeCell ref="E20:F20"/>
    <mergeCell ref="A22:B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60" zoomScaleNormal="75" workbookViewId="0" topLeftCell="A4">
      <selection activeCell="E25" sqref="E25"/>
    </sheetView>
  </sheetViews>
  <sheetFormatPr defaultColWidth="9.00390625" defaultRowHeight="13.5"/>
  <cols>
    <col min="1" max="1" width="3.50390625" style="19" customWidth="1"/>
    <col min="2" max="2" width="14.75390625" style="19" customWidth="1"/>
    <col min="3" max="11" width="14.625" style="19" customWidth="1"/>
    <col min="12" max="16384" width="9.00390625" style="19" customWidth="1"/>
  </cols>
  <sheetData>
    <row r="1" ht="18.75">
      <c r="A1" s="18" t="s">
        <v>77</v>
      </c>
    </row>
    <row r="2" s="20" customFormat="1" ht="17.25"/>
    <row r="3" spans="1:11" s="21" customFormat="1" ht="17.25" customHeight="1">
      <c r="A3" s="122" t="s">
        <v>78</v>
      </c>
      <c r="B3" s="120" t="s">
        <v>79</v>
      </c>
      <c r="C3" s="119" t="s">
        <v>80</v>
      </c>
      <c r="D3" s="119"/>
      <c r="E3" s="119"/>
      <c r="F3" s="119" t="s">
        <v>81</v>
      </c>
      <c r="G3" s="119"/>
      <c r="H3" s="119"/>
      <c r="I3" s="119" t="s">
        <v>82</v>
      </c>
      <c r="J3" s="119"/>
      <c r="K3" s="119"/>
    </row>
    <row r="4" spans="1:11" s="21" customFormat="1" ht="54" customHeight="1">
      <c r="A4" s="122"/>
      <c r="B4" s="121"/>
      <c r="C4" s="22" t="s">
        <v>35</v>
      </c>
      <c r="D4" s="22" t="s">
        <v>20</v>
      </c>
      <c r="E4" s="22" t="s">
        <v>21</v>
      </c>
      <c r="F4" s="22" t="s">
        <v>35</v>
      </c>
      <c r="G4" s="22" t="s">
        <v>20</v>
      </c>
      <c r="H4" s="22" t="s">
        <v>21</v>
      </c>
      <c r="I4" s="22" t="s">
        <v>35</v>
      </c>
      <c r="J4" s="22" t="s">
        <v>20</v>
      </c>
      <c r="K4" s="22" t="s">
        <v>21</v>
      </c>
    </row>
    <row r="5" spans="1:14" s="21" customFormat="1" ht="15" customHeight="1">
      <c r="A5" s="23">
        <v>1</v>
      </c>
      <c r="B5" s="24" t="s">
        <v>36</v>
      </c>
      <c r="C5" s="25">
        <v>7535</v>
      </c>
      <c r="D5" s="25">
        <v>4959</v>
      </c>
      <c r="E5" s="25">
        <v>2576</v>
      </c>
      <c r="F5" s="25">
        <v>2290</v>
      </c>
      <c r="G5" s="25">
        <v>1828</v>
      </c>
      <c r="H5" s="25">
        <v>462</v>
      </c>
      <c r="I5" s="25">
        <v>5245</v>
      </c>
      <c r="J5" s="25">
        <v>3131</v>
      </c>
      <c r="K5" s="25">
        <v>2114</v>
      </c>
      <c r="L5" s="21" t="str">
        <f aca="true" t="shared" si="0" ref="L5:L15">IF(F5+I5=C5,"○","×")</f>
        <v>○</v>
      </c>
      <c r="M5" s="21" t="str">
        <f aca="true" t="shared" si="1" ref="M5:M15">IF(G5+J5=D5,"○","×")</f>
        <v>○</v>
      </c>
      <c r="N5" s="21" t="str">
        <f aca="true" t="shared" si="2" ref="N5:N15">IF(H5+K5=E5,"○","×")</f>
        <v>○</v>
      </c>
    </row>
    <row r="6" spans="1:14" s="21" customFormat="1" ht="15" customHeight="1">
      <c r="A6" s="26">
        <v>2</v>
      </c>
      <c r="B6" s="27" t="s">
        <v>37</v>
      </c>
      <c r="C6" s="28">
        <v>1027</v>
      </c>
      <c r="D6" s="28">
        <v>589</v>
      </c>
      <c r="E6" s="28">
        <v>438</v>
      </c>
      <c r="F6" s="28">
        <v>60</v>
      </c>
      <c r="G6" s="28">
        <v>47</v>
      </c>
      <c r="H6" s="28">
        <v>13</v>
      </c>
      <c r="I6" s="28">
        <v>967</v>
      </c>
      <c r="J6" s="28">
        <v>542</v>
      </c>
      <c r="K6" s="28">
        <v>425</v>
      </c>
      <c r="L6" s="21" t="str">
        <f t="shared" si="0"/>
        <v>○</v>
      </c>
      <c r="M6" s="21" t="str">
        <f t="shared" si="1"/>
        <v>○</v>
      </c>
      <c r="N6" s="21" t="str">
        <f t="shared" si="2"/>
        <v>○</v>
      </c>
    </row>
    <row r="7" spans="1:14" s="21" customFormat="1" ht="15" customHeight="1">
      <c r="A7" s="26">
        <v>3</v>
      </c>
      <c r="B7" s="27" t="s">
        <v>38</v>
      </c>
      <c r="C7" s="28">
        <v>677</v>
      </c>
      <c r="D7" s="28">
        <v>292</v>
      </c>
      <c r="E7" s="28">
        <v>385</v>
      </c>
      <c r="F7" s="28">
        <v>60</v>
      </c>
      <c r="G7" s="28">
        <v>37</v>
      </c>
      <c r="H7" s="28">
        <v>23</v>
      </c>
      <c r="I7" s="28">
        <v>617</v>
      </c>
      <c r="J7" s="28">
        <v>255</v>
      </c>
      <c r="K7" s="28">
        <v>362</v>
      </c>
      <c r="L7" s="21" t="str">
        <f t="shared" si="0"/>
        <v>○</v>
      </c>
      <c r="M7" s="21" t="str">
        <f t="shared" si="1"/>
        <v>○</v>
      </c>
      <c r="N7" s="21" t="str">
        <f t="shared" si="2"/>
        <v>○</v>
      </c>
    </row>
    <row r="8" spans="1:14" s="21" customFormat="1" ht="15" customHeight="1">
      <c r="A8" s="26">
        <v>4</v>
      </c>
      <c r="B8" s="27" t="s">
        <v>39</v>
      </c>
      <c r="C8" s="28">
        <v>1938</v>
      </c>
      <c r="D8" s="28">
        <v>1000</v>
      </c>
      <c r="E8" s="28">
        <v>938</v>
      </c>
      <c r="F8" s="28">
        <v>41</v>
      </c>
      <c r="G8" s="28">
        <v>23</v>
      </c>
      <c r="H8" s="28">
        <v>18</v>
      </c>
      <c r="I8" s="28">
        <v>1897</v>
      </c>
      <c r="J8" s="28">
        <v>977</v>
      </c>
      <c r="K8" s="28">
        <v>920</v>
      </c>
      <c r="L8" s="21" t="str">
        <f t="shared" si="0"/>
        <v>○</v>
      </c>
      <c r="M8" s="21" t="str">
        <f t="shared" si="1"/>
        <v>○</v>
      </c>
      <c r="N8" s="21" t="str">
        <f t="shared" si="2"/>
        <v>○</v>
      </c>
    </row>
    <row r="9" spans="1:14" s="21" customFormat="1" ht="15" customHeight="1">
      <c r="A9" s="26">
        <v>5</v>
      </c>
      <c r="B9" s="27" t="s">
        <v>40</v>
      </c>
      <c r="C9" s="28">
        <v>973</v>
      </c>
      <c r="D9" s="28">
        <v>506</v>
      </c>
      <c r="E9" s="28">
        <v>467</v>
      </c>
      <c r="F9" s="28">
        <v>148</v>
      </c>
      <c r="G9" s="28">
        <v>119</v>
      </c>
      <c r="H9" s="28">
        <v>29</v>
      </c>
      <c r="I9" s="28">
        <v>825</v>
      </c>
      <c r="J9" s="28">
        <v>387</v>
      </c>
      <c r="K9" s="28">
        <v>438</v>
      </c>
      <c r="L9" s="21" t="str">
        <f t="shared" si="0"/>
        <v>○</v>
      </c>
      <c r="M9" s="21" t="str">
        <f t="shared" si="1"/>
        <v>○</v>
      </c>
      <c r="N9" s="21" t="str">
        <f t="shared" si="2"/>
        <v>○</v>
      </c>
    </row>
    <row r="10" spans="1:14" s="21" customFormat="1" ht="15" customHeight="1">
      <c r="A10" s="26">
        <v>6</v>
      </c>
      <c r="B10" s="27" t="s">
        <v>41</v>
      </c>
      <c r="C10" s="28">
        <v>666</v>
      </c>
      <c r="D10" s="28">
        <v>315</v>
      </c>
      <c r="E10" s="28">
        <v>351</v>
      </c>
      <c r="F10" s="28">
        <v>67</v>
      </c>
      <c r="G10" s="28">
        <v>48</v>
      </c>
      <c r="H10" s="28">
        <v>19</v>
      </c>
      <c r="I10" s="28">
        <v>599</v>
      </c>
      <c r="J10" s="28">
        <v>267</v>
      </c>
      <c r="K10" s="28">
        <v>332</v>
      </c>
      <c r="L10" s="21" t="str">
        <f t="shared" si="0"/>
        <v>○</v>
      </c>
      <c r="M10" s="21" t="str">
        <f t="shared" si="1"/>
        <v>○</v>
      </c>
      <c r="N10" s="21" t="str">
        <f t="shared" si="2"/>
        <v>○</v>
      </c>
    </row>
    <row r="11" spans="1:14" s="21" customFormat="1" ht="15" customHeight="1">
      <c r="A11" s="26">
        <v>7</v>
      </c>
      <c r="B11" s="27" t="s">
        <v>42</v>
      </c>
      <c r="C11" s="28">
        <v>1598</v>
      </c>
      <c r="D11" s="28">
        <v>908</v>
      </c>
      <c r="E11" s="28">
        <v>690</v>
      </c>
      <c r="F11" s="28">
        <v>197</v>
      </c>
      <c r="G11" s="28">
        <v>158</v>
      </c>
      <c r="H11" s="28">
        <v>39</v>
      </c>
      <c r="I11" s="28">
        <v>1401</v>
      </c>
      <c r="J11" s="28">
        <v>750</v>
      </c>
      <c r="K11" s="28">
        <v>651</v>
      </c>
      <c r="L11" s="21" t="str">
        <f t="shared" si="0"/>
        <v>○</v>
      </c>
      <c r="M11" s="21" t="str">
        <f t="shared" si="1"/>
        <v>○</v>
      </c>
      <c r="N11" s="21" t="str">
        <f t="shared" si="2"/>
        <v>○</v>
      </c>
    </row>
    <row r="12" spans="1:14" s="21" customFormat="1" ht="15" customHeight="1">
      <c r="A12" s="26">
        <v>8</v>
      </c>
      <c r="B12" s="27" t="s">
        <v>83</v>
      </c>
      <c r="C12" s="28">
        <v>1157</v>
      </c>
      <c r="D12" s="28">
        <v>716</v>
      </c>
      <c r="E12" s="28">
        <v>441</v>
      </c>
      <c r="F12" s="28">
        <v>203</v>
      </c>
      <c r="G12" s="28">
        <v>156</v>
      </c>
      <c r="H12" s="28">
        <v>47</v>
      </c>
      <c r="I12" s="28">
        <v>954</v>
      </c>
      <c r="J12" s="28">
        <v>560</v>
      </c>
      <c r="K12" s="28">
        <v>394</v>
      </c>
      <c r="L12" s="21" t="str">
        <f t="shared" si="0"/>
        <v>○</v>
      </c>
      <c r="M12" s="21" t="str">
        <f t="shared" si="1"/>
        <v>○</v>
      </c>
      <c r="N12" s="21" t="str">
        <f t="shared" si="2"/>
        <v>○</v>
      </c>
    </row>
    <row r="13" spans="1:14" s="21" customFormat="1" ht="15" customHeight="1">
      <c r="A13" s="26">
        <v>9</v>
      </c>
      <c r="B13" s="27" t="s">
        <v>84</v>
      </c>
      <c r="C13" s="28">
        <v>1073</v>
      </c>
      <c r="D13" s="28">
        <v>504</v>
      </c>
      <c r="E13" s="28">
        <v>569</v>
      </c>
      <c r="F13" s="28">
        <v>76</v>
      </c>
      <c r="G13" s="28">
        <v>52</v>
      </c>
      <c r="H13" s="28">
        <v>24</v>
      </c>
      <c r="I13" s="28">
        <v>997</v>
      </c>
      <c r="J13" s="28">
        <v>452</v>
      </c>
      <c r="K13" s="28">
        <v>545</v>
      </c>
      <c r="L13" s="21" t="str">
        <f t="shared" si="0"/>
        <v>○</v>
      </c>
      <c r="M13" s="21" t="str">
        <f t="shared" si="1"/>
        <v>○</v>
      </c>
      <c r="N13" s="21" t="str">
        <f t="shared" si="2"/>
        <v>○</v>
      </c>
    </row>
    <row r="14" spans="1:14" s="21" customFormat="1" ht="15" customHeight="1">
      <c r="A14" s="26">
        <v>10</v>
      </c>
      <c r="B14" s="27" t="s">
        <v>85</v>
      </c>
      <c r="C14" s="28">
        <v>1053</v>
      </c>
      <c r="D14" s="28">
        <v>653</v>
      </c>
      <c r="E14" s="28">
        <v>400</v>
      </c>
      <c r="F14" s="28">
        <v>352</v>
      </c>
      <c r="G14" s="28">
        <v>304</v>
      </c>
      <c r="H14" s="28">
        <v>48</v>
      </c>
      <c r="I14" s="28">
        <v>701</v>
      </c>
      <c r="J14" s="28">
        <v>349</v>
      </c>
      <c r="K14" s="28">
        <v>352</v>
      </c>
      <c r="L14" s="21" t="str">
        <f t="shared" si="0"/>
        <v>○</v>
      </c>
      <c r="M14" s="21" t="str">
        <f t="shared" si="1"/>
        <v>○</v>
      </c>
      <c r="N14" s="21" t="str">
        <f t="shared" si="2"/>
        <v>○</v>
      </c>
    </row>
    <row r="15" spans="1:14" s="21" customFormat="1" ht="15" customHeight="1">
      <c r="A15" s="29">
        <v>11</v>
      </c>
      <c r="B15" s="30" t="s">
        <v>86</v>
      </c>
      <c r="C15" s="31">
        <v>369</v>
      </c>
      <c r="D15" s="31">
        <v>197</v>
      </c>
      <c r="E15" s="31">
        <v>172</v>
      </c>
      <c r="F15" s="31">
        <v>59</v>
      </c>
      <c r="G15" s="31">
        <v>52</v>
      </c>
      <c r="H15" s="31">
        <v>7</v>
      </c>
      <c r="I15" s="31">
        <v>310</v>
      </c>
      <c r="J15" s="31">
        <v>145</v>
      </c>
      <c r="K15" s="31">
        <v>165</v>
      </c>
      <c r="L15" s="21" t="str">
        <f t="shared" si="0"/>
        <v>○</v>
      </c>
      <c r="M15" s="21" t="str">
        <f t="shared" si="1"/>
        <v>○</v>
      </c>
      <c r="N15" s="21" t="str">
        <f t="shared" si="2"/>
        <v>○</v>
      </c>
    </row>
    <row r="16" spans="1:14" s="21" customFormat="1" ht="15" customHeight="1">
      <c r="A16" s="32"/>
      <c r="B16" s="33" t="s">
        <v>87</v>
      </c>
      <c r="C16" s="34">
        <f>SUM(C5:C15)</f>
        <v>18066</v>
      </c>
      <c r="D16" s="34">
        <f aca="true" t="shared" si="3" ref="D16:K16">SUM(D5:D15)</f>
        <v>10639</v>
      </c>
      <c r="E16" s="34">
        <f t="shared" si="3"/>
        <v>7427</v>
      </c>
      <c r="F16" s="34">
        <f t="shared" si="3"/>
        <v>3553</v>
      </c>
      <c r="G16" s="34">
        <f t="shared" si="3"/>
        <v>2824</v>
      </c>
      <c r="H16" s="34">
        <f t="shared" si="3"/>
        <v>729</v>
      </c>
      <c r="I16" s="34">
        <f t="shared" si="3"/>
        <v>14513</v>
      </c>
      <c r="J16" s="34">
        <f t="shared" si="3"/>
        <v>7815</v>
      </c>
      <c r="K16" s="34">
        <f t="shared" si="3"/>
        <v>6698</v>
      </c>
      <c r="L16" s="21" t="str">
        <f>IF(F16+I16=C16,"○","×")</f>
        <v>○</v>
      </c>
      <c r="M16" s="21" t="str">
        <f>IF(G16+J16=D16,"○","×")</f>
        <v>○</v>
      </c>
      <c r="N16" s="21" t="str">
        <f>IF(H16+K16=E16,"○","×")</f>
        <v>○</v>
      </c>
    </row>
    <row r="17" spans="1:14" s="21" customFormat="1" ht="15" customHeight="1">
      <c r="A17" s="35">
        <v>12</v>
      </c>
      <c r="B17" s="36" t="s">
        <v>47</v>
      </c>
      <c r="C17" s="37">
        <v>110</v>
      </c>
      <c r="D17" s="37">
        <v>61</v>
      </c>
      <c r="E17" s="37">
        <v>49</v>
      </c>
      <c r="F17" s="37">
        <v>5</v>
      </c>
      <c r="G17" s="37">
        <v>5</v>
      </c>
      <c r="H17" s="37">
        <v>0</v>
      </c>
      <c r="I17" s="37">
        <v>105</v>
      </c>
      <c r="J17" s="37">
        <v>56</v>
      </c>
      <c r="K17" s="37">
        <v>49</v>
      </c>
      <c r="L17" s="21" t="str">
        <f aca="true" t="shared" si="4" ref="L17:L48">IF(F17+I17=C17,"○","×")</f>
        <v>○</v>
      </c>
      <c r="M17" s="21" t="str">
        <f aca="true" t="shared" si="5" ref="M17:M48">IF(G17+J17=D17,"○","×")</f>
        <v>○</v>
      </c>
      <c r="N17" s="21" t="str">
        <f aca="true" t="shared" si="6" ref="N17:N48">IF(H17+K17=E17,"○","×")</f>
        <v>○</v>
      </c>
    </row>
    <row r="18" spans="1:14" s="21" customFormat="1" ht="15" customHeight="1">
      <c r="A18" s="26">
        <v>13</v>
      </c>
      <c r="B18" s="27" t="s">
        <v>48</v>
      </c>
      <c r="C18" s="28">
        <v>90</v>
      </c>
      <c r="D18" s="28">
        <v>45</v>
      </c>
      <c r="E18" s="28">
        <v>45</v>
      </c>
      <c r="F18" s="28">
        <v>0</v>
      </c>
      <c r="G18" s="28">
        <v>0</v>
      </c>
      <c r="H18" s="28">
        <v>0</v>
      </c>
      <c r="I18" s="28">
        <v>90</v>
      </c>
      <c r="J18" s="28">
        <v>45</v>
      </c>
      <c r="K18" s="28">
        <v>45</v>
      </c>
      <c r="L18" s="21" t="str">
        <f t="shared" si="4"/>
        <v>○</v>
      </c>
      <c r="M18" s="21" t="str">
        <f t="shared" si="5"/>
        <v>○</v>
      </c>
      <c r="N18" s="21" t="str">
        <f t="shared" si="6"/>
        <v>○</v>
      </c>
    </row>
    <row r="19" spans="1:14" s="21" customFormat="1" ht="15" customHeight="1">
      <c r="A19" s="26">
        <v>14</v>
      </c>
      <c r="B19" s="27" t="s">
        <v>49</v>
      </c>
      <c r="C19" s="28">
        <v>60</v>
      </c>
      <c r="D19" s="28">
        <v>34</v>
      </c>
      <c r="E19" s="28">
        <v>26</v>
      </c>
      <c r="F19" s="28">
        <v>2</v>
      </c>
      <c r="G19" s="28">
        <v>2</v>
      </c>
      <c r="H19" s="28">
        <v>0</v>
      </c>
      <c r="I19" s="28">
        <v>58</v>
      </c>
      <c r="J19" s="28">
        <v>32</v>
      </c>
      <c r="K19" s="28">
        <v>26</v>
      </c>
      <c r="L19" s="21" t="str">
        <f t="shared" si="4"/>
        <v>○</v>
      </c>
      <c r="M19" s="21" t="str">
        <f t="shared" si="5"/>
        <v>○</v>
      </c>
      <c r="N19" s="21" t="str">
        <f t="shared" si="6"/>
        <v>○</v>
      </c>
    </row>
    <row r="20" spans="1:14" s="21" customFormat="1" ht="15" customHeight="1">
      <c r="A20" s="26">
        <v>15</v>
      </c>
      <c r="B20" s="27" t="s">
        <v>50</v>
      </c>
      <c r="C20" s="28">
        <v>115</v>
      </c>
      <c r="D20" s="28">
        <v>54</v>
      </c>
      <c r="E20" s="28">
        <v>61</v>
      </c>
      <c r="F20" s="28">
        <v>1</v>
      </c>
      <c r="G20" s="28">
        <v>0</v>
      </c>
      <c r="H20" s="28">
        <v>1</v>
      </c>
      <c r="I20" s="28">
        <v>114</v>
      </c>
      <c r="J20" s="28">
        <v>54</v>
      </c>
      <c r="K20" s="28">
        <v>60</v>
      </c>
      <c r="L20" s="21" t="str">
        <f t="shared" si="4"/>
        <v>○</v>
      </c>
      <c r="M20" s="21" t="str">
        <f t="shared" si="5"/>
        <v>○</v>
      </c>
      <c r="N20" s="21" t="str">
        <f t="shared" si="6"/>
        <v>○</v>
      </c>
    </row>
    <row r="21" spans="1:14" s="21" customFormat="1" ht="15" customHeight="1">
      <c r="A21" s="26">
        <v>16</v>
      </c>
      <c r="B21" s="27" t="s">
        <v>51</v>
      </c>
      <c r="C21" s="28">
        <v>168</v>
      </c>
      <c r="D21" s="28">
        <v>65</v>
      </c>
      <c r="E21" s="28">
        <v>103</v>
      </c>
      <c r="F21" s="28">
        <v>1</v>
      </c>
      <c r="G21" s="28">
        <v>0</v>
      </c>
      <c r="H21" s="28">
        <v>1</v>
      </c>
      <c r="I21" s="28">
        <v>167</v>
      </c>
      <c r="J21" s="28">
        <v>65</v>
      </c>
      <c r="K21" s="28">
        <v>102</v>
      </c>
      <c r="L21" s="21" t="str">
        <f t="shared" si="4"/>
        <v>○</v>
      </c>
      <c r="M21" s="21" t="str">
        <f t="shared" si="5"/>
        <v>○</v>
      </c>
      <c r="N21" s="21" t="str">
        <f t="shared" si="6"/>
        <v>○</v>
      </c>
    </row>
    <row r="22" spans="1:14" s="21" customFormat="1" ht="15" customHeight="1">
      <c r="A22" s="26">
        <v>17</v>
      </c>
      <c r="B22" s="27" t="s">
        <v>52</v>
      </c>
      <c r="C22" s="28">
        <v>246</v>
      </c>
      <c r="D22" s="28">
        <v>109</v>
      </c>
      <c r="E22" s="28">
        <v>137</v>
      </c>
      <c r="F22" s="28">
        <v>17</v>
      </c>
      <c r="G22" s="28">
        <v>8</v>
      </c>
      <c r="H22" s="28">
        <v>9</v>
      </c>
      <c r="I22" s="28">
        <v>229</v>
      </c>
      <c r="J22" s="28">
        <v>101</v>
      </c>
      <c r="K22" s="28">
        <v>128</v>
      </c>
      <c r="L22" s="21" t="str">
        <f t="shared" si="4"/>
        <v>○</v>
      </c>
      <c r="M22" s="21" t="str">
        <f t="shared" si="5"/>
        <v>○</v>
      </c>
      <c r="N22" s="21" t="str">
        <f t="shared" si="6"/>
        <v>○</v>
      </c>
    </row>
    <row r="23" spans="1:14" s="21" customFormat="1" ht="15" customHeight="1">
      <c r="A23" s="26">
        <v>18</v>
      </c>
      <c r="B23" s="27" t="s">
        <v>53</v>
      </c>
      <c r="C23" s="28">
        <v>131</v>
      </c>
      <c r="D23" s="28">
        <v>66</v>
      </c>
      <c r="E23" s="28">
        <v>65</v>
      </c>
      <c r="F23" s="28">
        <v>4</v>
      </c>
      <c r="G23" s="28">
        <v>2</v>
      </c>
      <c r="H23" s="28">
        <v>2</v>
      </c>
      <c r="I23" s="28">
        <v>127</v>
      </c>
      <c r="J23" s="28">
        <v>64</v>
      </c>
      <c r="K23" s="28">
        <v>63</v>
      </c>
      <c r="L23" s="21" t="str">
        <f t="shared" si="4"/>
        <v>○</v>
      </c>
      <c r="M23" s="21" t="str">
        <f t="shared" si="5"/>
        <v>○</v>
      </c>
      <c r="N23" s="21" t="str">
        <f t="shared" si="6"/>
        <v>○</v>
      </c>
    </row>
    <row r="24" spans="1:14" s="21" customFormat="1" ht="15" customHeight="1">
      <c r="A24" s="26">
        <v>19</v>
      </c>
      <c r="B24" s="27" t="s">
        <v>54</v>
      </c>
      <c r="C24" s="28">
        <v>131</v>
      </c>
      <c r="D24" s="28">
        <v>66</v>
      </c>
      <c r="E24" s="28">
        <v>65</v>
      </c>
      <c r="F24" s="28">
        <v>0</v>
      </c>
      <c r="G24" s="28">
        <v>0</v>
      </c>
      <c r="H24" s="28">
        <v>0</v>
      </c>
      <c r="I24" s="28">
        <v>131</v>
      </c>
      <c r="J24" s="28">
        <v>66</v>
      </c>
      <c r="K24" s="28">
        <v>65</v>
      </c>
      <c r="L24" s="21" t="str">
        <f t="shared" si="4"/>
        <v>○</v>
      </c>
      <c r="M24" s="21" t="str">
        <f t="shared" si="5"/>
        <v>○</v>
      </c>
      <c r="N24" s="21" t="str">
        <f t="shared" si="6"/>
        <v>○</v>
      </c>
    </row>
    <row r="25" spans="1:14" s="21" customFormat="1" ht="15" customHeight="1">
      <c r="A25" s="26">
        <v>20</v>
      </c>
      <c r="B25" s="27" t="s">
        <v>55</v>
      </c>
      <c r="C25" s="28">
        <v>101</v>
      </c>
      <c r="D25" s="28">
        <v>49</v>
      </c>
      <c r="E25" s="28">
        <v>52</v>
      </c>
      <c r="F25" s="28">
        <v>8</v>
      </c>
      <c r="G25" s="28">
        <v>4</v>
      </c>
      <c r="H25" s="28">
        <v>4</v>
      </c>
      <c r="I25" s="28">
        <v>93</v>
      </c>
      <c r="J25" s="28">
        <v>45</v>
      </c>
      <c r="K25" s="28">
        <v>48</v>
      </c>
      <c r="L25" s="21" t="str">
        <f t="shared" si="4"/>
        <v>○</v>
      </c>
      <c r="M25" s="21" t="str">
        <f t="shared" si="5"/>
        <v>○</v>
      </c>
      <c r="N25" s="21" t="str">
        <f t="shared" si="6"/>
        <v>○</v>
      </c>
    </row>
    <row r="26" spans="1:14" s="21" customFormat="1" ht="15" customHeight="1">
      <c r="A26" s="26">
        <v>21</v>
      </c>
      <c r="B26" s="27" t="s">
        <v>56</v>
      </c>
      <c r="C26" s="28">
        <v>262</v>
      </c>
      <c r="D26" s="28">
        <v>112</v>
      </c>
      <c r="E26" s="28">
        <v>150</v>
      </c>
      <c r="F26" s="28">
        <v>18</v>
      </c>
      <c r="G26" s="28">
        <v>11</v>
      </c>
      <c r="H26" s="28">
        <v>7</v>
      </c>
      <c r="I26" s="28">
        <v>244</v>
      </c>
      <c r="J26" s="28">
        <v>101</v>
      </c>
      <c r="K26" s="28">
        <v>143</v>
      </c>
      <c r="L26" s="21" t="str">
        <f t="shared" si="4"/>
        <v>○</v>
      </c>
      <c r="M26" s="21" t="str">
        <f t="shared" si="5"/>
        <v>○</v>
      </c>
      <c r="N26" s="21" t="str">
        <f t="shared" si="6"/>
        <v>○</v>
      </c>
    </row>
    <row r="27" spans="1:14" s="21" customFormat="1" ht="15" customHeight="1">
      <c r="A27" s="26">
        <v>22</v>
      </c>
      <c r="B27" s="27" t="s">
        <v>57</v>
      </c>
      <c r="C27" s="28">
        <v>212</v>
      </c>
      <c r="D27" s="28">
        <v>115</v>
      </c>
      <c r="E27" s="28">
        <v>97</v>
      </c>
      <c r="F27" s="28">
        <v>17</v>
      </c>
      <c r="G27" s="28">
        <v>13</v>
      </c>
      <c r="H27" s="28">
        <v>4</v>
      </c>
      <c r="I27" s="28">
        <v>195</v>
      </c>
      <c r="J27" s="28">
        <v>102</v>
      </c>
      <c r="K27" s="28">
        <v>93</v>
      </c>
      <c r="L27" s="21" t="str">
        <f t="shared" si="4"/>
        <v>○</v>
      </c>
      <c r="M27" s="21" t="str">
        <f t="shared" si="5"/>
        <v>○</v>
      </c>
      <c r="N27" s="21" t="str">
        <f t="shared" si="6"/>
        <v>○</v>
      </c>
    </row>
    <row r="28" spans="1:14" s="21" customFormat="1" ht="15" customHeight="1">
      <c r="A28" s="38">
        <v>23</v>
      </c>
      <c r="B28" s="27" t="s">
        <v>58</v>
      </c>
      <c r="C28" s="28">
        <v>586</v>
      </c>
      <c r="D28" s="28">
        <v>287</v>
      </c>
      <c r="E28" s="28">
        <v>299</v>
      </c>
      <c r="F28" s="28">
        <v>61</v>
      </c>
      <c r="G28" s="28">
        <v>46</v>
      </c>
      <c r="H28" s="28">
        <v>15</v>
      </c>
      <c r="I28" s="28">
        <v>525</v>
      </c>
      <c r="J28" s="28">
        <v>241</v>
      </c>
      <c r="K28" s="28">
        <v>284</v>
      </c>
      <c r="L28" s="21" t="str">
        <f t="shared" si="4"/>
        <v>○</v>
      </c>
      <c r="M28" s="21" t="str">
        <f t="shared" si="5"/>
        <v>○</v>
      </c>
      <c r="N28" s="21" t="str">
        <f t="shared" si="6"/>
        <v>○</v>
      </c>
    </row>
    <row r="29" spans="1:14" s="21" customFormat="1" ht="15" customHeight="1">
      <c r="A29" s="26">
        <v>24</v>
      </c>
      <c r="B29" s="27" t="s">
        <v>59</v>
      </c>
      <c r="C29" s="28">
        <v>245</v>
      </c>
      <c r="D29" s="28">
        <v>150</v>
      </c>
      <c r="E29" s="28">
        <v>95</v>
      </c>
      <c r="F29" s="28">
        <v>71</v>
      </c>
      <c r="G29" s="28">
        <v>64</v>
      </c>
      <c r="H29" s="28">
        <v>7</v>
      </c>
      <c r="I29" s="28">
        <v>174</v>
      </c>
      <c r="J29" s="28">
        <v>86</v>
      </c>
      <c r="K29" s="28">
        <v>88</v>
      </c>
      <c r="L29" s="21" t="str">
        <f t="shared" si="4"/>
        <v>○</v>
      </c>
      <c r="M29" s="21" t="str">
        <f t="shared" si="5"/>
        <v>○</v>
      </c>
      <c r="N29" s="21" t="str">
        <f t="shared" si="6"/>
        <v>○</v>
      </c>
    </row>
    <row r="30" spans="1:14" s="21" customFormat="1" ht="15" customHeight="1">
      <c r="A30" s="26">
        <v>25</v>
      </c>
      <c r="B30" s="27" t="s">
        <v>60</v>
      </c>
      <c r="C30" s="28">
        <v>289</v>
      </c>
      <c r="D30" s="28">
        <v>139</v>
      </c>
      <c r="E30" s="28">
        <v>150</v>
      </c>
      <c r="F30" s="28">
        <v>22</v>
      </c>
      <c r="G30" s="28">
        <v>12</v>
      </c>
      <c r="H30" s="28">
        <v>10</v>
      </c>
      <c r="I30" s="28">
        <v>267</v>
      </c>
      <c r="J30" s="28">
        <v>127</v>
      </c>
      <c r="K30" s="28">
        <v>140</v>
      </c>
      <c r="L30" s="21" t="str">
        <f t="shared" si="4"/>
        <v>○</v>
      </c>
      <c r="M30" s="21" t="str">
        <f t="shared" si="5"/>
        <v>○</v>
      </c>
      <c r="N30" s="21" t="str">
        <f t="shared" si="6"/>
        <v>○</v>
      </c>
    </row>
    <row r="31" spans="1:14" s="21" customFormat="1" ht="15" customHeight="1">
      <c r="A31" s="26">
        <v>26</v>
      </c>
      <c r="B31" s="27" t="s">
        <v>61</v>
      </c>
      <c r="C31" s="28">
        <v>651</v>
      </c>
      <c r="D31" s="28">
        <v>335</v>
      </c>
      <c r="E31" s="28">
        <v>316</v>
      </c>
      <c r="F31" s="28">
        <v>25</v>
      </c>
      <c r="G31" s="28">
        <v>20</v>
      </c>
      <c r="H31" s="28">
        <v>5</v>
      </c>
      <c r="I31" s="28">
        <v>626</v>
      </c>
      <c r="J31" s="28">
        <v>315</v>
      </c>
      <c r="K31" s="28">
        <v>311</v>
      </c>
      <c r="L31" s="21" t="str">
        <f t="shared" si="4"/>
        <v>○</v>
      </c>
      <c r="M31" s="21" t="str">
        <f t="shared" si="5"/>
        <v>○</v>
      </c>
      <c r="N31" s="21" t="str">
        <f t="shared" si="6"/>
        <v>○</v>
      </c>
    </row>
    <row r="32" spans="1:14" s="21" customFormat="1" ht="15" customHeight="1">
      <c r="A32" s="26">
        <v>27</v>
      </c>
      <c r="B32" s="27" t="s">
        <v>62</v>
      </c>
      <c r="C32" s="28">
        <v>231</v>
      </c>
      <c r="D32" s="28">
        <v>107</v>
      </c>
      <c r="E32" s="28">
        <v>124</v>
      </c>
      <c r="F32" s="28">
        <v>6</v>
      </c>
      <c r="G32" s="28">
        <v>5</v>
      </c>
      <c r="H32" s="28">
        <v>1</v>
      </c>
      <c r="I32" s="28">
        <v>225</v>
      </c>
      <c r="J32" s="28">
        <v>102</v>
      </c>
      <c r="K32" s="28">
        <v>123</v>
      </c>
      <c r="L32" s="21" t="str">
        <f t="shared" si="4"/>
        <v>○</v>
      </c>
      <c r="M32" s="21" t="str">
        <f t="shared" si="5"/>
        <v>○</v>
      </c>
      <c r="N32" s="21" t="str">
        <f t="shared" si="6"/>
        <v>○</v>
      </c>
    </row>
    <row r="33" spans="1:14" s="21" customFormat="1" ht="15" customHeight="1">
      <c r="A33" s="26">
        <v>28</v>
      </c>
      <c r="B33" s="27" t="s">
        <v>63</v>
      </c>
      <c r="C33" s="28">
        <v>659</v>
      </c>
      <c r="D33" s="28">
        <v>366</v>
      </c>
      <c r="E33" s="28">
        <v>293</v>
      </c>
      <c r="F33" s="28">
        <v>37</v>
      </c>
      <c r="G33" s="28">
        <v>26</v>
      </c>
      <c r="H33" s="28">
        <v>11</v>
      </c>
      <c r="I33" s="28">
        <v>622</v>
      </c>
      <c r="J33" s="28">
        <v>340</v>
      </c>
      <c r="K33" s="28">
        <v>282</v>
      </c>
      <c r="L33" s="21" t="str">
        <f t="shared" si="4"/>
        <v>○</v>
      </c>
      <c r="M33" s="21" t="str">
        <f t="shared" si="5"/>
        <v>○</v>
      </c>
      <c r="N33" s="21" t="str">
        <f t="shared" si="6"/>
        <v>○</v>
      </c>
    </row>
    <row r="34" spans="1:14" s="21" customFormat="1" ht="15" customHeight="1">
      <c r="A34" s="26">
        <v>29</v>
      </c>
      <c r="B34" s="27" t="s">
        <v>64</v>
      </c>
      <c r="C34" s="28">
        <v>53</v>
      </c>
      <c r="D34" s="28">
        <v>38</v>
      </c>
      <c r="E34" s="28">
        <v>15</v>
      </c>
      <c r="F34" s="28">
        <v>15</v>
      </c>
      <c r="G34" s="28">
        <v>14</v>
      </c>
      <c r="H34" s="28">
        <v>1</v>
      </c>
      <c r="I34" s="28">
        <v>38</v>
      </c>
      <c r="J34" s="28">
        <v>24</v>
      </c>
      <c r="K34" s="28">
        <v>14</v>
      </c>
      <c r="L34" s="21" t="str">
        <f t="shared" si="4"/>
        <v>○</v>
      </c>
      <c r="M34" s="21" t="str">
        <f t="shared" si="5"/>
        <v>○</v>
      </c>
      <c r="N34" s="21" t="str">
        <f t="shared" si="6"/>
        <v>○</v>
      </c>
    </row>
    <row r="35" spans="1:14" s="21" customFormat="1" ht="15" customHeight="1">
      <c r="A35" s="29">
        <v>30</v>
      </c>
      <c r="B35" s="30" t="s">
        <v>65</v>
      </c>
      <c r="C35" s="31">
        <v>44</v>
      </c>
      <c r="D35" s="31">
        <v>25</v>
      </c>
      <c r="E35" s="31">
        <v>19</v>
      </c>
      <c r="F35" s="31">
        <v>1</v>
      </c>
      <c r="G35" s="31">
        <v>1</v>
      </c>
      <c r="H35" s="31">
        <v>0</v>
      </c>
      <c r="I35" s="31">
        <v>43</v>
      </c>
      <c r="J35" s="31">
        <v>24</v>
      </c>
      <c r="K35" s="31">
        <v>19</v>
      </c>
      <c r="L35" s="21" t="str">
        <f t="shared" si="4"/>
        <v>○</v>
      </c>
      <c r="M35" s="21" t="str">
        <f t="shared" si="5"/>
        <v>○</v>
      </c>
      <c r="N35" s="21" t="str">
        <f t="shared" si="6"/>
        <v>○</v>
      </c>
    </row>
    <row r="36" spans="1:14" s="21" customFormat="1" ht="15" customHeight="1">
      <c r="A36" s="29">
        <v>31</v>
      </c>
      <c r="B36" s="30" t="s">
        <v>66</v>
      </c>
      <c r="C36" s="31">
        <v>36</v>
      </c>
      <c r="D36" s="31">
        <v>18</v>
      </c>
      <c r="E36" s="31">
        <v>18</v>
      </c>
      <c r="F36" s="31">
        <v>2</v>
      </c>
      <c r="G36" s="31">
        <v>1</v>
      </c>
      <c r="H36" s="31">
        <v>1</v>
      </c>
      <c r="I36" s="31">
        <v>34</v>
      </c>
      <c r="J36" s="31">
        <v>17</v>
      </c>
      <c r="K36" s="31">
        <v>17</v>
      </c>
      <c r="L36" s="21" t="str">
        <f t="shared" si="4"/>
        <v>○</v>
      </c>
      <c r="M36" s="21" t="str">
        <f t="shared" si="5"/>
        <v>○</v>
      </c>
      <c r="N36" s="21" t="str">
        <f t="shared" si="6"/>
        <v>○</v>
      </c>
    </row>
    <row r="37" spans="1:14" s="21" customFormat="1" ht="15" customHeight="1">
      <c r="A37" s="26">
        <v>32</v>
      </c>
      <c r="B37" s="27" t="s">
        <v>67</v>
      </c>
      <c r="C37" s="28">
        <v>30</v>
      </c>
      <c r="D37" s="28">
        <v>20</v>
      </c>
      <c r="E37" s="28">
        <v>10</v>
      </c>
      <c r="F37" s="28">
        <v>7</v>
      </c>
      <c r="G37" s="28">
        <v>6</v>
      </c>
      <c r="H37" s="28">
        <v>1</v>
      </c>
      <c r="I37" s="28">
        <v>23</v>
      </c>
      <c r="J37" s="28">
        <v>14</v>
      </c>
      <c r="K37" s="28">
        <v>9</v>
      </c>
      <c r="L37" s="21" t="str">
        <f t="shared" si="4"/>
        <v>○</v>
      </c>
      <c r="M37" s="21" t="str">
        <f t="shared" si="5"/>
        <v>○</v>
      </c>
      <c r="N37" s="21" t="str">
        <f t="shared" si="6"/>
        <v>○</v>
      </c>
    </row>
    <row r="38" spans="1:14" s="21" customFormat="1" ht="15" customHeight="1">
      <c r="A38" s="35">
        <v>33</v>
      </c>
      <c r="B38" s="36" t="s">
        <v>68</v>
      </c>
      <c r="C38" s="37">
        <v>208</v>
      </c>
      <c r="D38" s="37">
        <v>157</v>
      </c>
      <c r="E38" s="37">
        <v>51</v>
      </c>
      <c r="F38" s="37">
        <v>150</v>
      </c>
      <c r="G38" s="37">
        <v>139</v>
      </c>
      <c r="H38" s="37">
        <v>11</v>
      </c>
      <c r="I38" s="37">
        <v>58</v>
      </c>
      <c r="J38" s="37">
        <v>18</v>
      </c>
      <c r="K38" s="37">
        <v>40</v>
      </c>
      <c r="L38" s="21" t="str">
        <f t="shared" si="4"/>
        <v>○</v>
      </c>
      <c r="M38" s="21" t="str">
        <f t="shared" si="5"/>
        <v>○</v>
      </c>
      <c r="N38" s="21" t="str">
        <f t="shared" si="6"/>
        <v>○</v>
      </c>
    </row>
    <row r="39" spans="1:14" s="21" customFormat="1" ht="15" customHeight="1">
      <c r="A39" s="26">
        <v>34</v>
      </c>
      <c r="B39" s="27" t="s">
        <v>69</v>
      </c>
      <c r="C39" s="37">
        <v>36</v>
      </c>
      <c r="D39" s="37">
        <v>14</v>
      </c>
      <c r="E39" s="37">
        <v>22</v>
      </c>
      <c r="F39" s="37">
        <v>1</v>
      </c>
      <c r="G39" s="37">
        <v>1</v>
      </c>
      <c r="H39" s="37">
        <v>0</v>
      </c>
      <c r="I39" s="37">
        <v>35</v>
      </c>
      <c r="J39" s="37">
        <v>13</v>
      </c>
      <c r="K39" s="37">
        <v>22</v>
      </c>
      <c r="L39" s="21" t="str">
        <f t="shared" si="4"/>
        <v>○</v>
      </c>
      <c r="M39" s="21" t="str">
        <f t="shared" si="5"/>
        <v>○</v>
      </c>
      <c r="N39" s="21" t="str">
        <f t="shared" si="6"/>
        <v>○</v>
      </c>
    </row>
    <row r="40" spans="1:14" s="21" customFormat="1" ht="15" customHeight="1">
      <c r="A40" s="26">
        <v>35</v>
      </c>
      <c r="B40" s="27" t="s">
        <v>70</v>
      </c>
      <c r="C40" s="37">
        <v>53</v>
      </c>
      <c r="D40" s="37">
        <v>29</v>
      </c>
      <c r="E40" s="37">
        <v>24</v>
      </c>
      <c r="F40" s="28">
        <v>1</v>
      </c>
      <c r="G40" s="28">
        <v>0</v>
      </c>
      <c r="H40" s="28">
        <v>1</v>
      </c>
      <c r="I40" s="37">
        <v>52</v>
      </c>
      <c r="J40" s="37">
        <v>29</v>
      </c>
      <c r="K40" s="37">
        <v>23</v>
      </c>
      <c r="L40" s="21" t="str">
        <f t="shared" si="4"/>
        <v>○</v>
      </c>
      <c r="M40" s="21" t="str">
        <f t="shared" si="5"/>
        <v>○</v>
      </c>
      <c r="N40" s="21" t="str">
        <f t="shared" si="6"/>
        <v>○</v>
      </c>
    </row>
    <row r="41" spans="1:14" s="21" customFormat="1" ht="15" customHeight="1">
      <c r="A41" s="26">
        <v>36</v>
      </c>
      <c r="B41" s="27" t="s">
        <v>71</v>
      </c>
      <c r="C41" s="28">
        <v>59</v>
      </c>
      <c r="D41" s="28">
        <v>39</v>
      </c>
      <c r="E41" s="28">
        <v>20</v>
      </c>
      <c r="F41" s="28">
        <v>0</v>
      </c>
      <c r="G41" s="28">
        <v>0</v>
      </c>
      <c r="H41" s="28">
        <v>0</v>
      </c>
      <c r="I41" s="28">
        <v>59</v>
      </c>
      <c r="J41" s="28">
        <v>39</v>
      </c>
      <c r="K41" s="28">
        <v>20</v>
      </c>
      <c r="L41" s="21" t="str">
        <f t="shared" si="4"/>
        <v>○</v>
      </c>
      <c r="M41" s="21" t="str">
        <f t="shared" si="5"/>
        <v>○</v>
      </c>
      <c r="N41" s="21" t="str">
        <f t="shared" si="6"/>
        <v>○</v>
      </c>
    </row>
    <row r="42" spans="1:14" s="21" customFormat="1" ht="15" customHeight="1">
      <c r="A42" s="26">
        <v>37</v>
      </c>
      <c r="B42" s="27" t="s">
        <v>88</v>
      </c>
      <c r="C42" s="28">
        <v>206</v>
      </c>
      <c r="D42" s="28">
        <v>103</v>
      </c>
      <c r="E42" s="28">
        <v>103</v>
      </c>
      <c r="F42" s="28">
        <v>17</v>
      </c>
      <c r="G42" s="28">
        <v>10</v>
      </c>
      <c r="H42" s="28">
        <v>7</v>
      </c>
      <c r="I42" s="28">
        <v>189</v>
      </c>
      <c r="J42" s="28">
        <v>93</v>
      </c>
      <c r="K42" s="28">
        <v>96</v>
      </c>
      <c r="L42" s="21" t="str">
        <f t="shared" si="4"/>
        <v>○</v>
      </c>
      <c r="M42" s="21" t="str">
        <f t="shared" si="5"/>
        <v>○</v>
      </c>
      <c r="N42" s="21" t="str">
        <f t="shared" si="6"/>
        <v>○</v>
      </c>
    </row>
    <row r="43" spans="1:14" s="21" customFormat="1" ht="15" customHeight="1">
      <c r="A43" s="26">
        <v>38</v>
      </c>
      <c r="B43" s="27" t="s">
        <v>89</v>
      </c>
      <c r="C43" s="28">
        <v>190</v>
      </c>
      <c r="D43" s="28">
        <v>80</v>
      </c>
      <c r="E43" s="28">
        <v>110</v>
      </c>
      <c r="F43" s="28">
        <v>9</v>
      </c>
      <c r="G43" s="28">
        <v>4</v>
      </c>
      <c r="H43" s="28">
        <v>5</v>
      </c>
      <c r="I43" s="28">
        <v>181</v>
      </c>
      <c r="J43" s="28">
        <v>76</v>
      </c>
      <c r="K43" s="28">
        <v>105</v>
      </c>
      <c r="L43" s="21" t="str">
        <f t="shared" si="4"/>
        <v>○</v>
      </c>
      <c r="M43" s="21" t="str">
        <f t="shared" si="5"/>
        <v>○</v>
      </c>
      <c r="N43" s="21" t="str">
        <f t="shared" si="6"/>
        <v>○</v>
      </c>
    </row>
    <row r="44" spans="1:14" s="21" customFormat="1" ht="15" customHeight="1">
      <c r="A44" s="26">
        <v>39</v>
      </c>
      <c r="B44" s="27" t="s">
        <v>74</v>
      </c>
      <c r="C44" s="28">
        <v>50</v>
      </c>
      <c r="D44" s="28">
        <v>26</v>
      </c>
      <c r="E44" s="28">
        <v>24</v>
      </c>
      <c r="F44" s="28">
        <v>0</v>
      </c>
      <c r="G44" s="28">
        <v>0</v>
      </c>
      <c r="H44" s="28">
        <v>0</v>
      </c>
      <c r="I44" s="28">
        <v>50</v>
      </c>
      <c r="J44" s="28">
        <v>26</v>
      </c>
      <c r="K44" s="28">
        <v>24</v>
      </c>
      <c r="L44" s="21" t="str">
        <f t="shared" si="4"/>
        <v>○</v>
      </c>
      <c r="M44" s="21" t="str">
        <f t="shared" si="5"/>
        <v>○</v>
      </c>
      <c r="N44" s="21" t="str">
        <f t="shared" si="6"/>
        <v>○</v>
      </c>
    </row>
    <row r="45" spans="1:14" s="21" customFormat="1" ht="15" customHeight="1">
      <c r="A45" s="26">
        <v>40</v>
      </c>
      <c r="B45" s="27" t="s">
        <v>75</v>
      </c>
      <c r="C45" s="28">
        <v>335</v>
      </c>
      <c r="D45" s="28">
        <v>233</v>
      </c>
      <c r="E45" s="28">
        <v>102</v>
      </c>
      <c r="F45" s="28">
        <v>172</v>
      </c>
      <c r="G45" s="28">
        <v>145</v>
      </c>
      <c r="H45" s="28">
        <v>27</v>
      </c>
      <c r="I45" s="28">
        <v>163</v>
      </c>
      <c r="J45" s="28">
        <v>88</v>
      </c>
      <c r="K45" s="28">
        <v>75</v>
      </c>
      <c r="L45" s="21" t="str">
        <f t="shared" si="4"/>
        <v>○</v>
      </c>
      <c r="M45" s="21" t="str">
        <f t="shared" si="5"/>
        <v>○</v>
      </c>
      <c r="N45" s="21" t="str">
        <f t="shared" si="6"/>
        <v>○</v>
      </c>
    </row>
    <row r="46" spans="1:14" s="21" customFormat="1" ht="15" customHeight="1">
      <c r="A46" s="29">
        <v>41</v>
      </c>
      <c r="B46" s="30" t="s">
        <v>76</v>
      </c>
      <c r="C46" s="31">
        <v>114</v>
      </c>
      <c r="D46" s="31">
        <v>53</v>
      </c>
      <c r="E46" s="31">
        <v>61</v>
      </c>
      <c r="F46" s="31">
        <v>23</v>
      </c>
      <c r="G46" s="31">
        <v>16</v>
      </c>
      <c r="H46" s="31">
        <v>7</v>
      </c>
      <c r="I46" s="31">
        <v>91</v>
      </c>
      <c r="J46" s="31">
        <v>37</v>
      </c>
      <c r="K46" s="31">
        <v>54</v>
      </c>
      <c r="L46" s="21" t="str">
        <f t="shared" si="4"/>
        <v>○</v>
      </c>
      <c r="M46" s="21" t="str">
        <f t="shared" si="5"/>
        <v>○</v>
      </c>
      <c r="N46" s="21" t="str">
        <f t="shared" si="6"/>
        <v>○</v>
      </c>
    </row>
    <row r="47" spans="1:14" s="21" customFormat="1" ht="15" customHeight="1">
      <c r="A47" s="32"/>
      <c r="B47" s="33" t="s">
        <v>90</v>
      </c>
      <c r="C47" s="39">
        <f aca="true" t="shared" si="7" ref="C47:K47">SUM(C17:C46)</f>
        <v>5701</v>
      </c>
      <c r="D47" s="39">
        <f t="shared" si="7"/>
        <v>2995</v>
      </c>
      <c r="E47" s="39">
        <f t="shared" si="7"/>
        <v>2706</v>
      </c>
      <c r="F47" s="39">
        <f t="shared" si="7"/>
        <v>693</v>
      </c>
      <c r="G47" s="39">
        <f t="shared" si="7"/>
        <v>555</v>
      </c>
      <c r="H47" s="39">
        <f t="shared" si="7"/>
        <v>138</v>
      </c>
      <c r="I47" s="39">
        <f t="shared" si="7"/>
        <v>5008</v>
      </c>
      <c r="J47" s="39">
        <f t="shared" si="7"/>
        <v>2440</v>
      </c>
      <c r="K47" s="39">
        <f t="shared" si="7"/>
        <v>2568</v>
      </c>
      <c r="L47" s="21" t="str">
        <f t="shared" si="4"/>
        <v>○</v>
      </c>
      <c r="M47" s="21" t="str">
        <f t="shared" si="5"/>
        <v>○</v>
      </c>
      <c r="N47" s="21" t="str">
        <f t="shared" si="6"/>
        <v>○</v>
      </c>
    </row>
    <row r="48" spans="1:14" s="21" customFormat="1" ht="15" customHeight="1">
      <c r="A48" s="40"/>
      <c r="B48" s="41" t="s">
        <v>91</v>
      </c>
      <c r="C48" s="42">
        <f aca="true" t="shared" si="8" ref="C48:K48">C16+C47</f>
        <v>23767</v>
      </c>
      <c r="D48" s="42">
        <f t="shared" si="8"/>
        <v>13634</v>
      </c>
      <c r="E48" s="42">
        <f t="shared" si="8"/>
        <v>10133</v>
      </c>
      <c r="F48" s="42">
        <f t="shared" si="8"/>
        <v>4246</v>
      </c>
      <c r="G48" s="42">
        <f t="shared" si="8"/>
        <v>3379</v>
      </c>
      <c r="H48" s="42">
        <f t="shared" si="8"/>
        <v>867</v>
      </c>
      <c r="I48" s="42">
        <f t="shared" si="8"/>
        <v>19521</v>
      </c>
      <c r="J48" s="42">
        <f t="shared" si="8"/>
        <v>10255</v>
      </c>
      <c r="K48" s="42">
        <f t="shared" si="8"/>
        <v>9266</v>
      </c>
      <c r="L48" s="21" t="str">
        <f t="shared" si="4"/>
        <v>○</v>
      </c>
      <c r="M48" s="21" t="str">
        <f t="shared" si="5"/>
        <v>○</v>
      </c>
      <c r="N48" s="21" t="str">
        <f t="shared" si="6"/>
        <v>○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51"/>
  <sheetViews>
    <sheetView view="pageBreakPreview" zoomScaleSheetLayoutView="10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" sqref="B1"/>
    </sheetView>
  </sheetViews>
  <sheetFormatPr defaultColWidth="9.00390625" defaultRowHeight="13.5"/>
  <cols>
    <col min="1" max="1" width="3.625" style="44" customWidth="1"/>
    <col min="2" max="2" width="13.75390625" style="44" bestFit="1" customWidth="1"/>
    <col min="3" max="17" width="12.625" style="44" customWidth="1"/>
    <col min="18" max="18" width="3.625" style="44" customWidth="1"/>
    <col min="19" max="19" width="13.75390625" style="44" bestFit="1" customWidth="1"/>
    <col min="20" max="25" width="12.625" style="44" customWidth="1"/>
    <col min="26" max="33" width="14.625" style="44" customWidth="1"/>
    <col min="34" max="40" width="3.375" style="44" bestFit="1" customWidth="1"/>
    <col min="41" max="16384" width="9.00390625" style="44" customWidth="1"/>
  </cols>
  <sheetData>
    <row r="1" spans="1:19" ht="21">
      <c r="A1" s="53" t="s">
        <v>110</v>
      </c>
      <c r="B1" s="43"/>
      <c r="R1" s="53" t="s">
        <v>110</v>
      </c>
      <c r="S1" s="43"/>
    </row>
    <row r="2" spans="1:19" ht="15" customHeight="1">
      <c r="A2" s="53"/>
      <c r="B2" s="43"/>
      <c r="R2" s="53"/>
      <c r="S2" s="43"/>
    </row>
    <row r="3" spans="1:19" ht="17.25">
      <c r="A3" s="63" t="s">
        <v>111</v>
      </c>
      <c r="B3" s="43"/>
      <c r="R3" s="63" t="s">
        <v>112</v>
      </c>
      <c r="S3" s="43"/>
    </row>
    <row r="4" spans="1:33" ht="16.5" customHeight="1">
      <c r="A4" s="126" t="s">
        <v>93</v>
      </c>
      <c r="B4" s="129" t="s">
        <v>94</v>
      </c>
      <c r="C4" s="123" t="s">
        <v>95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126" t="s">
        <v>93</v>
      </c>
      <c r="S4" s="129" t="s">
        <v>94</v>
      </c>
      <c r="T4" s="123" t="s">
        <v>32</v>
      </c>
      <c r="U4" s="124"/>
      <c r="V4" s="124"/>
      <c r="W4" s="124"/>
      <c r="X4" s="124"/>
      <c r="Y4" s="125"/>
      <c r="Z4" s="123" t="s">
        <v>109</v>
      </c>
      <c r="AA4" s="124"/>
      <c r="AB4" s="124"/>
      <c r="AC4" s="124"/>
      <c r="AD4" s="124"/>
      <c r="AE4" s="125"/>
      <c r="AF4" s="123" t="s">
        <v>96</v>
      </c>
      <c r="AG4" s="125"/>
    </row>
    <row r="5" spans="1:33" ht="16.5" customHeight="1">
      <c r="A5" s="127"/>
      <c r="B5" s="130"/>
      <c r="C5" s="123" t="s">
        <v>92</v>
      </c>
      <c r="D5" s="124"/>
      <c r="E5" s="124"/>
      <c r="F5" s="123" t="s">
        <v>102</v>
      </c>
      <c r="G5" s="124"/>
      <c r="H5" s="124"/>
      <c r="I5" s="123" t="s">
        <v>103</v>
      </c>
      <c r="J5" s="124"/>
      <c r="K5" s="124"/>
      <c r="L5" s="123" t="s">
        <v>104</v>
      </c>
      <c r="M5" s="124"/>
      <c r="N5" s="124"/>
      <c r="O5" s="123" t="s">
        <v>105</v>
      </c>
      <c r="P5" s="124"/>
      <c r="Q5" s="125"/>
      <c r="R5" s="127"/>
      <c r="S5" s="130"/>
      <c r="T5" s="123" t="s">
        <v>106</v>
      </c>
      <c r="U5" s="124"/>
      <c r="V5" s="124"/>
      <c r="W5" s="123" t="s">
        <v>108</v>
      </c>
      <c r="X5" s="124"/>
      <c r="Y5" s="124"/>
      <c r="Z5" s="133" t="s">
        <v>99</v>
      </c>
      <c r="AA5" s="137"/>
      <c r="AB5" s="133" t="s">
        <v>15</v>
      </c>
      <c r="AC5" s="137"/>
      <c r="AD5" s="133" t="s">
        <v>100</v>
      </c>
      <c r="AE5" s="137"/>
      <c r="AF5" s="135" t="s">
        <v>97</v>
      </c>
      <c r="AG5" s="137" t="s">
        <v>98</v>
      </c>
    </row>
    <row r="6" spans="1:33" ht="16.5" customHeight="1">
      <c r="A6" s="127"/>
      <c r="B6" s="131"/>
      <c r="C6" s="54" t="s">
        <v>97</v>
      </c>
      <c r="D6" s="133" t="s">
        <v>17</v>
      </c>
      <c r="E6" s="134"/>
      <c r="F6" s="54" t="s">
        <v>97</v>
      </c>
      <c r="G6" s="133" t="s">
        <v>17</v>
      </c>
      <c r="H6" s="134"/>
      <c r="I6" s="54" t="s">
        <v>97</v>
      </c>
      <c r="J6" s="133" t="s">
        <v>17</v>
      </c>
      <c r="K6" s="134"/>
      <c r="L6" s="54" t="s">
        <v>97</v>
      </c>
      <c r="M6" s="133" t="s">
        <v>17</v>
      </c>
      <c r="N6" s="134"/>
      <c r="O6" s="54" t="s">
        <v>97</v>
      </c>
      <c r="P6" s="133" t="s">
        <v>17</v>
      </c>
      <c r="Q6" s="137"/>
      <c r="R6" s="127"/>
      <c r="S6" s="131"/>
      <c r="T6" s="54" t="s">
        <v>97</v>
      </c>
      <c r="U6" s="133" t="s">
        <v>17</v>
      </c>
      <c r="V6" s="134"/>
      <c r="W6" s="54" t="s">
        <v>97</v>
      </c>
      <c r="X6" s="133" t="s">
        <v>17</v>
      </c>
      <c r="Y6" s="134"/>
      <c r="Z6" s="139"/>
      <c r="AA6" s="140"/>
      <c r="AB6" s="139"/>
      <c r="AC6" s="140"/>
      <c r="AD6" s="139"/>
      <c r="AE6" s="140"/>
      <c r="AF6" s="136"/>
      <c r="AG6" s="138"/>
    </row>
    <row r="7" spans="1:33" ht="16.5" customHeight="1">
      <c r="A7" s="128"/>
      <c r="B7" s="132"/>
      <c r="C7" s="55" t="s">
        <v>101</v>
      </c>
      <c r="D7" s="55"/>
      <c r="E7" s="56" t="s">
        <v>107</v>
      </c>
      <c r="F7" s="55" t="s">
        <v>101</v>
      </c>
      <c r="G7" s="55"/>
      <c r="H7" s="56" t="s">
        <v>107</v>
      </c>
      <c r="I7" s="55" t="s">
        <v>101</v>
      </c>
      <c r="J7" s="55"/>
      <c r="K7" s="56" t="s">
        <v>107</v>
      </c>
      <c r="L7" s="55" t="s">
        <v>101</v>
      </c>
      <c r="M7" s="55"/>
      <c r="N7" s="56" t="s">
        <v>107</v>
      </c>
      <c r="O7" s="55" t="s">
        <v>101</v>
      </c>
      <c r="P7" s="55"/>
      <c r="Q7" s="56" t="s">
        <v>107</v>
      </c>
      <c r="R7" s="128"/>
      <c r="S7" s="132"/>
      <c r="T7" s="55" t="s">
        <v>101</v>
      </c>
      <c r="U7" s="55"/>
      <c r="V7" s="56" t="s">
        <v>107</v>
      </c>
      <c r="W7" s="55" t="s">
        <v>101</v>
      </c>
      <c r="X7" s="55"/>
      <c r="Y7" s="56" t="s">
        <v>107</v>
      </c>
      <c r="Z7" s="57" t="s">
        <v>16</v>
      </c>
      <c r="AA7" s="57" t="s">
        <v>17</v>
      </c>
      <c r="AB7" s="57" t="s">
        <v>16</v>
      </c>
      <c r="AC7" s="57" t="s">
        <v>17</v>
      </c>
      <c r="AD7" s="57" t="s">
        <v>16</v>
      </c>
      <c r="AE7" s="57" t="s">
        <v>17</v>
      </c>
      <c r="AF7" s="55" t="s">
        <v>101</v>
      </c>
      <c r="AG7" s="58" t="s">
        <v>101</v>
      </c>
    </row>
    <row r="8" spans="1:40" ht="16.5" customHeight="1">
      <c r="A8" s="45">
        <v>1</v>
      </c>
      <c r="B8" s="50" t="s">
        <v>36</v>
      </c>
      <c r="C8" s="69">
        <v>42134847</v>
      </c>
      <c r="D8" s="69">
        <v>38281975</v>
      </c>
      <c r="E8" s="69">
        <v>7684754</v>
      </c>
      <c r="F8" s="69">
        <v>25071203</v>
      </c>
      <c r="G8" s="69">
        <v>23679854</v>
      </c>
      <c r="H8" s="69">
        <v>2616035</v>
      </c>
      <c r="I8" s="69">
        <v>1081928</v>
      </c>
      <c r="J8" s="69">
        <v>722788</v>
      </c>
      <c r="K8" s="69">
        <v>359140</v>
      </c>
      <c r="L8" s="69">
        <v>138600</v>
      </c>
      <c r="M8" s="69">
        <v>138600</v>
      </c>
      <c r="N8" s="69">
        <v>0</v>
      </c>
      <c r="O8" s="69">
        <v>3096591</v>
      </c>
      <c r="P8" s="69">
        <v>3096527</v>
      </c>
      <c r="Q8" s="69">
        <v>64</v>
      </c>
      <c r="R8" s="45">
        <v>1</v>
      </c>
      <c r="S8" s="50" t="str">
        <f>B8</f>
        <v>那 覇 市</v>
      </c>
      <c r="T8" s="75">
        <v>32075594</v>
      </c>
      <c r="U8" s="75">
        <v>31945312</v>
      </c>
      <c r="V8" s="75">
        <v>259684</v>
      </c>
      <c r="W8" s="75">
        <v>103598763</v>
      </c>
      <c r="X8" s="75">
        <v>97865056</v>
      </c>
      <c r="Y8" s="75">
        <v>10919677</v>
      </c>
      <c r="Z8" s="75">
        <v>63660390</v>
      </c>
      <c r="AA8" s="75">
        <v>40768703</v>
      </c>
      <c r="AB8" s="75">
        <v>27623880</v>
      </c>
      <c r="AC8" s="75">
        <v>15790908</v>
      </c>
      <c r="AD8" s="75">
        <v>91284270</v>
      </c>
      <c r="AE8" s="75">
        <v>56559611</v>
      </c>
      <c r="AF8" s="75">
        <v>194883033</v>
      </c>
      <c r="AG8" s="75">
        <v>154424667</v>
      </c>
      <c r="AH8" s="44" t="str">
        <f>IF(W8=SUM(C8,F8,I8,L8,O8,T8),"○","×")</f>
        <v>○</v>
      </c>
      <c r="AI8" s="44" t="str">
        <f>IF(X8=SUM(D8,G8,J8,M8,P8,U8),"○","×")</f>
        <v>○</v>
      </c>
      <c r="AJ8" s="44" t="str">
        <f>IF(Y8=SUM(E8,H8,K8,N8,Q8,V8),"○","×")</f>
        <v>○</v>
      </c>
      <c r="AK8" s="44" t="str">
        <f>IF(AD8=SUM(Z8,AB8),"○","×")</f>
        <v>○</v>
      </c>
      <c r="AL8" s="44" t="str">
        <f>IF(AE8=SUM(AA8,AC8),"○","×")</f>
        <v>○</v>
      </c>
      <c r="AM8" s="44" t="str">
        <f>IF(AF8=AD8+W8,"○","×")</f>
        <v>○</v>
      </c>
      <c r="AN8" s="44" t="str">
        <f>IF(AG8=AE8+X8,"○","×")</f>
        <v>○</v>
      </c>
    </row>
    <row r="9" spans="1:40" ht="16.5" customHeight="1">
      <c r="A9" s="46">
        <v>2</v>
      </c>
      <c r="B9" s="51" t="s">
        <v>37</v>
      </c>
      <c r="C9" s="70">
        <v>2797613</v>
      </c>
      <c r="D9" s="70">
        <v>2780113</v>
      </c>
      <c r="E9" s="70">
        <v>17177</v>
      </c>
      <c r="F9" s="70">
        <v>3276903</v>
      </c>
      <c r="G9" s="70">
        <v>3237695</v>
      </c>
      <c r="H9" s="70">
        <v>55467</v>
      </c>
      <c r="I9" s="70">
        <v>81404</v>
      </c>
      <c r="J9" s="70">
        <v>81404</v>
      </c>
      <c r="K9" s="70">
        <v>0</v>
      </c>
      <c r="L9" s="70">
        <v>0</v>
      </c>
      <c r="M9" s="70">
        <v>0</v>
      </c>
      <c r="N9" s="70">
        <v>0</v>
      </c>
      <c r="O9" s="70">
        <v>670438</v>
      </c>
      <c r="P9" s="70">
        <v>670438</v>
      </c>
      <c r="Q9" s="70">
        <v>0</v>
      </c>
      <c r="R9" s="46">
        <v>2</v>
      </c>
      <c r="S9" s="51" t="str">
        <f aca="true" t="shared" si="0" ref="S9:S49">B9</f>
        <v>宜野湾市</v>
      </c>
      <c r="T9" s="76">
        <v>4136408</v>
      </c>
      <c r="U9" s="76">
        <v>4126876</v>
      </c>
      <c r="V9" s="76">
        <v>9856</v>
      </c>
      <c r="W9" s="76">
        <v>10962766</v>
      </c>
      <c r="X9" s="76">
        <v>10896526</v>
      </c>
      <c r="Y9" s="76">
        <v>82500</v>
      </c>
      <c r="Z9" s="76">
        <v>2000282</v>
      </c>
      <c r="AA9" s="76">
        <v>1968668</v>
      </c>
      <c r="AB9" s="76">
        <v>7359921</v>
      </c>
      <c r="AC9" s="76">
        <v>4787381</v>
      </c>
      <c r="AD9" s="76">
        <v>9360203</v>
      </c>
      <c r="AE9" s="76">
        <v>6756049</v>
      </c>
      <c r="AF9" s="76">
        <v>20322969</v>
      </c>
      <c r="AG9" s="76">
        <v>17652575</v>
      </c>
      <c r="AH9" s="44" t="str">
        <f aca="true" t="shared" si="1" ref="AH9:AH51">IF(W9=SUM(C9,F9,I9,L9,O9,T9),"○","×")</f>
        <v>○</v>
      </c>
      <c r="AI9" s="44" t="str">
        <f aca="true" t="shared" si="2" ref="AI9:AI51">IF(X9=SUM(D9,G9,J9,M9,P9,U9),"○","×")</f>
        <v>○</v>
      </c>
      <c r="AJ9" s="44" t="str">
        <f aca="true" t="shared" si="3" ref="AJ9:AJ51">IF(Y9=SUM(E9,H9,K9,N9,Q9,V9),"○","×")</f>
        <v>○</v>
      </c>
      <c r="AK9" s="44" t="str">
        <f aca="true" t="shared" si="4" ref="AK9:AK51">IF(AD9=SUM(Z9,AB9),"○","×")</f>
        <v>○</v>
      </c>
      <c r="AL9" s="44" t="str">
        <f aca="true" t="shared" si="5" ref="AL9:AL51">IF(AE9=SUM(AA9,AC9),"○","×")</f>
        <v>○</v>
      </c>
      <c r="AM9" s="44" t="str">
        <f aca="true" t="shared" si="6" ref="AM9:AM51">IF(AF9=AD9+W9,"○","×")</f>
        <v>○</v>
      </c>
      <c r="AN9" s="44" t="str">
        <f aca="true" t="shared" si="7" ref="AN9:AN51">IF(AG9=AE9+X9,"○","×")</f>
        <v>○</v>
      </c>
    </row>
    <row r="10" spans="1:40" ht="16.5" customHeight="1">
      <c r="A10" s="46">
        <v>3</v>
      </c>
      <c r="B10" s="51" t="s">
        <v>38</v>
      </c>
      <c r="C10" s="70">
        <v>4642379</v>
      </c>
      <c r="D10" s="70">
        <v>4612071</v>
      </c>
      <c r="E10" s="70">
        <v>30234</v>
      </c>
      <c r="F10" s="70">
        <v>4267797</v>
      </c>
      <c r="G10" s="70">
        <v>4194175</v>
      </c>
      <c r="H10" s="70">
        <v>116572</v>
      </c>
      <c r="I10" s="70">
        <v>175835</v>
      </c>
      <c r="J10" s="70">
        <v>151338</v>
      </c>
      <c r="K10" s="70">
        <v>24497</v>
      </c>
      <c r="L10" s="70">
        <v>2695</v>
      </c>
      <c r="M10" s="70">
        <v>2695</v>
      </c>
      <c r="N10" s="70">
        <v>0</v>
      </c>
      <c r="O10" s="70">
        <v>239988</v>
      </c>
      <c r="P10" s="70">
        <v>239988</v>
      </c>
      <c r="Q10" s="70">
        <v>0</v>
      </c>
      <c r="R10" s="46">
        <v>3</v>
      </c>
      <c r="S10" s="51" t="str">
        <f t="shared" si="0"/>
        <v>石 垣 市</v>
      </c>
      <c r="T10" s="76">
        <v>2936632</v>
      </c>
      <c r="U10" s="76">
        <v>2927978</v>
      </c>
      <c r="V10" s="76">
        <v>8651</v>
      </c>
      <c r="W10" s="76">
        <v>12265326</v>
      </c>
      <c r="X10" s="76">
        <v>12128245</v>
      </c>
      <c r="Y10" s="76">
        <v>179954</v>
      </c>
      <c r="Z10" s="76">
        <v>6609752</v>
      </c>
      <c r="AA10" s="76">
        <v>4679093</v>
      </c>
      <c r="AB10" s="76">
        <v>8291762</v>
      </c>
      <c r="AC10" s="76">
        <v>4946430</v>
      </c>
      <c r="AD10" s="76">
        <v>14901514</v>
      </c>
      <c r="AE10" s="76">
        <v>9625523</v>
      </c>
      <c r="AF10" s="76">
        <v>27166840</v>
      </c>
      <c r="AG10" s="76">
        <v>21753768</v>
      </c>
      <c r="AH10" s="44" t="str">
        <f t="shared" si="1"/>
        <v>○</v>
      </c>
      <c r="AI10" s="44" t="str">
        <f t="shared" si="2"/>
        <v>○</v>
      </c>
      <c r="AJ10" s="44" t="str">
        <f t="shared" si="3"/>
        <v>○</v>
      </c>
      <c r="AK10" s="44" t="str">
        <f t="shared" si="4"/>
        <v>○</v>
      </c>
      <c r="AL10" s="44" t="str">
        <f t="shared" si="5"/>
        <v>○</v>
      </c>
      <c r="AM10" s="44" t="str">
        <f t="shared" si="6"/>
        <v>○</v>
      </c>
      <c r="AN10" s="44" t="str">
        <f t="shared" si="7"/>
        <v>○</v>
      </c>
    </row>
    <row r="11" spans="1:40" ht="16.5" customHeight="1">
      <c r="A11" s="46">
        <v>4</v>
      </c>
      <c r="B11" s="51" t="s">
        <v>39</v>
      </c>
      <c r="C11" s="70">
        <v>9270358</v>
      </c>
      <c r="D11" s="70">
        <v>9230390</v>
      </c>
      <c r="E11" s="70">
        <v>43755</v>
      </c>
      <c r="F11" s="70">
        <v>9748222</v>
      </c>
      <c r="G11" s="70">
        <v>9697705</v>
      </c>
      <c r="H11" s="70">
        <v>82511</v>
      </c>
      <c r="I11" s="70">
        <v>115773</v>
      </c>
      <c r="J11" s="70">
        <v>96160</v>
      </c>
      <c r="K11" s="70">
        <v>19613</v>
      </c>
      <c r="L11" s="70">
        <v>0</v>
      </c>
      <c r="M11" s="70">
        <v>0</v>
      </c>
      <c r="N11" s="70">
        <v>0</v>
      </c>
      <c r="O11" s="70">
        <v>297289</v>
      </c>
      <c r="P11" s="70">
        <v>297289</v>
      </c>
      <c r="Q11" s="70">
        <v>0</v>
      </c>
      <c r="R11" s="46">
        <v>4</v>
      </c>
      <c r="S11" s="51" t="str">
        <f t="shared" si="0"/>
        <v>浦 添 市</v>
      </c>
      <c r="T11" s="76">
        <v>13716558</v>
      </c>
      <c r="U11" s="76">
        <v>13705337</v>
      </c>
      <c r="V11" s="76">
        <v>11407</v>
      </c>
      <c r="W11" s="76">
        <v>33148200</v>
      </c>
      <c r="X11" s="76">
        <v>33026881</v>
      </c>
      <c r="Y11" s="76">
        <v>157286</v>
      </c>
      <c r="Z11" s="76">
        <v>4328334</v>
      </c>
      <c r="AA11" s="76">
        <v>3880264</v>
      </c>
      <c r="AB11" s="76">
        <v>25469082</v>
      </c>
      <c r="AC11" s="76">
        <v>16379405</v>
      </c>
      <c r="AD11" s="76">
        <v>29797416</v>
      </c>
      <c r="AE11" s="76">
        <v>20259669</v>
      </c>
      <c r="AF11" s="76">
        <v>62945616</v>
      </c>
      <c r="AG11" s="76">
        <v>53286550</v>
      </c>
      <c r="AH11" s="44" t="str">
        <f t="shared" si="1"/>
        <v>○</v>
      </c>
      <c r="AI11" s="44" t="str">
        <f t="shared" si="2"/>
        <v>○</v>
      </c>
      <c r="AJ11" s="44" t="str">
        <f t="shared" si="3"/>
        <v>○</v>
      </c>
      <c r="AK11" s="44" t="str">
        <f t="shared" si="4"/>
        <v>○</v>
      </c>
      <c r="AL11" s="44" t="str">
        <f t="shared" si="5"/>
        <v>○</v>
      </c>
      <c r="AM11" s="44" t="str">
        <f t="shared" si="6"/>
        <v>○</v>
      </c>
      <c r="AN11" s="44" t="str">
        <f t="shared" si="7"/>
        <v>○</v>
      </c>
    </row>
    <row r="12" spans="1:40" ht="16.5" customHeight="1">
      <c r="A12" s="46">
        <v>5</v>
      </c>
      <c r="B12" s="51" t="s">
        <v>40</v>
      </c>
      <c r="C12" s="70">
        <v>9435381</v>
      </c>
      <c r="D12" s="70">
        <v>9294941</v>
      </c>
      <c r="E12" s="70">
        <v>97707</v>
      </c>
      <c r="F12" s="70">
        <v>11257613</v>
      </c>
      <c r="G12" s="70">
        <v>11208963</v>
      </c>
      <c r="H12" s="70">
        <v>100297</v>
      </c>
      <c r="I12" s="70">
        <v>129794</v>
      </c>
      <c r="J12" s="70">
        <v>76912</v>
      </c>
      <c r="K12" s="70">
        <v>52882</v>
      </c>
      <c r="L12" s="70">
        <v>0</v>
      </c>
      <c r="M12" s="70">
        <v>0</v>
      </c>
      <c r="N12" s="70">
        <v>0</v>
      </c>
      <c r="O12" s="70">
        <v>101860</v>
      </c>
      <c r="P12" s="70">
        <v>101860</v>
      </c>
      <c r="Q12" s="70">
        <v>0</v>
      </c>
      <c r="R12" s="46">
        <v>5</v>
      </c>
      <c r="S12" s="51" t="str">
        <f t="shared" si="0"/>
        <v>名 護 市</v>
      </c>
      <c r="T12" s="76">
        <v>5104474</v>
      </c>
      <c r="U12" s="76">
        <v>5052032</v>
      </c>
      <c r="V12" s="76">
        <v>31763</v>
      </c>
      <c r="W12" s="76">
        <v>26029122</v>
      </c>
      <c r="X12" s="76">
        <v>25734708</v>
      </c>
      <c r="Y12" s="76">
        <v>282649</v>
      </c>
      <c r="Z12" s="76">
        <v>1904492</v>
      </c>
      <c r="AA12" s="76">
        <v>1837530</v>
      </c>
      <c r="AB12" s="76">
        <v>8563455</v>
      </c>
      <c r="AC12" s="76">
        <v>4981344</v>
      </c>
      <c r="AD12" s="76">
        <v>10467947</v>
      </c>
      <c r="AE12" s="76">
        <v>6818874</v>
      </c>
      <c r="AF12" s="76">
        <v>36497069</v>
      </c>
      <c r="AG12" s="76">
        <v>32553582</v>
      </c>
      <c r="AH12" s="44" t="str">
        <f t="shared" si="1"/>
        <v>○</v>
      </c>
      <c r="AI12" s="44" t="str">
        <f t="shared" si="2"/>
        <v>○</v>
      </c>
      <c r="AJ12" s="44" t="str">
        <f t="shared" si="3"/>
        <v>○</v>
      </c>
      <c r="AK12" s="44" t="str">
        <f t="shared" si="4"/>
        <v>○</v>
      </c>
      <c r="AL12" s="44" t="str">
        <f t="shared" si="5"/>
        <v>○</v>
      </c>
      <c r="AM12" s="44" t="str">
        <f t="shared" si="6"/>
        <v>○</v>
      </c>
      <c r="AN12" s="44" t="str">
        <f t="shared" si="7"/>
        <v>○</v>
      </c>
    </row>
    <row r="13" spans="1:40" ht="16.5" customHeight="1">
      <c r="A13" s="47">
        <v>6</v>
      </c>
      <c r="B13" s="52" t="s">
        <v>41</v>
      </c>
      <c r="C13" s="71">
        <v>5207085</v>
      </c>
      <c r="D13" s="71">
        <v>5196966</v>
      </c>
      <c r="E13" s="71">
        <v>9957</v>
      </c>
      <c r="F13" s="71">
        <v>7973990</v>
      </c>
      <c r="G13" s="71">
        <v>7956449</v>
      </c>
      <c r="H13" s="71">
        <v>30173</v>
      </c>
      <c r="I13" s="71">
        <v>6558</v>
      </c>
      <c r="J13" s="71">
        <v>6534</v>
      </c>
      <c r="K13" s="71">
        <v>24</v>
      </c>
      <c r="L13" s="71">
        <v>0</v>
      </c>
      <c r="M13" s="71">
        <v>0</v>
      </c>
      <c r="N13" s="71">
        <v>0</v>
      </c>
      <c r="O13" s="71">
        <v>242069</v>
      </c>
      <c r="P13" s="71">
        <v>242069</v>
      </c>
      <c r="Q13" s="71">
        <v>0</v>
      </c>
      <c r="R13" s="47">
        <v>6</v>
      </c>
      <c r="S13" s="52" t="str">
        <f t="shared" si="0"/>
        <v>糸 満 市</v>
      </c>
      <c r="T13" s="77">
        <v>3054730</v>
      </c>
      <c r="U13" s="77">
        <v>3047159</v>
      </c>
      <c r="V13" s="77">
        <v>7571</v>
      </c>
      <c r="W13" s="77">
        <v>16484432</v>
      </c>
      <c r="X13" s="77">
        <v>16449177</v>
      </c>
      <c r="Y13" s="77">
        <v>47725</v>
      </c>
      <c r="Z13" s="77">
        <v>1362903</v>
      </c>
      <c r="AA13" s="77">
        <v>1346885</v>
      </c>
      <c r="AB13" s="77">
        <v>3894111</v>
      </c>
      <c r="AC13" s="77">
        <v>2532822</v>
      </c>
      <c r="AD13" s="77">
        <v>5257014</v>
      </c>
      <c r="AE13" s="77">
        <v>3879707</v>
      </c>
      <c r="AF13" s="77">
        <v>21741446</v>
      </c>
      <c r="AG13" s="77">
        <v>20328884</v>
      </c>
      <c r="AH13" s="44" t="str">
        <f t="shared" si="1"/>
        <v>○</v>
      </c>
      <c r="AI13" s="44" t="str">
        <f t="shared" si="2"/>
        <v>○</v>
      </c>
      <c r="AJ13" s="44" t="str">
        <f t="shared" si="3"/>
        <v>○</v>
      </c>
      <c r="AK13" s="44" t="str">
        <f t="shared" si="4"/>
        <v>○</v>
      </c>
      <c r="AL13" s="44" t="str">
        <f t="shared" si="5"/>
        <v>○</v>
      </c>
      <c r="AM13" s="44" t="str">
        <f t="shared" si="6"/>
        <v>○</v>
      </c>
      <c r="AN13" s="44" t="str">
        <f t="shared" si="7"/>
        <v>○</v>
      </c>
    </row>
    <row r="14" spans="1:40" ht="16.5" customHeight="1">
      <c r="A14" s="46">
        <v>7</v>
      </c>
      <c r="B14" s="51" t="s">
        <v>42</v>
      </c>
      <c r="C14" s="70">
        <v>6222403</v>
      </c>
      <c r="D14" s="70">
        <v>6209042</v>
      </c>
      <c r="E14" s="70">
        <v>13361</v>
      </c>
      <c r="F14" s="70">
        <v>7248929</v>
      </c>
      <c r="G14" s="70">
        <v>7220656</v>
      </c>
      <c r="H14" s="70">
        <v>79718</v>
      </c>
      <c r="I14" s="70">
        <v>13897</v>
      </c>
      <c r="J14" s="70">
        <v>13897</v>
      </c>
      <c r="K14" s="70">
        <v>0</v>
      </c>
      <c r="L14" s="70">
        <v>0</v>
      </c>
      <c r="M14" s="70">
        <v>0</v>
      </c>
      <c r="N14" s="70">
        <v>0</v>
      </c>
      <c r="O14" s="70">
        <v>85177</v>
      </c>
      <c r="P14" s="70">
        <v>81326</v>
      </c>
      <c r="Q14" s="70">
        <v>3851</v>
      </c>
      <c r="R14" s="46">
        <v>7</v>
      </c>
      <c r="S14" s="51" t="str">
        <f t="shared" si="0"/>
        <v>沖 縄 市</v>
      </c>
      <c r="T14" s="76">
        <v>7853393</v>
      </c>
      <c r="U14" s="76">
        <v>7839316</v>
      </c>
      <c r="V14" s="76">
        <v>14077</v>
      </c>
      <c r="W14" s="76">
        <v>21423799</v>
      </c>
      <c r="X14" s="76">
        <v>21364237</v>
      </c>
      <c r="Y14" s="76">
        <v>111007</v>
      </c>
      <c r="Z14" s="76">
        <v>3430821</v>
      </c>
      <c r="AA14" s="76">
        <v>3272256</v>
      </c>
      <c r="AB14" s="76">
        <v>11623566</v>
      </c>
      <c r="AC14" s="76">
        <v>6829198</v>
      </c>
      <c r="AD14" s="76">
        <v>15054387</v>
      </c>
      <c r="AE14" s="76">
        <v>10101454</v>
      </c>
      <c r="AF14" s="76">
        <v>36478186</v>
      </c>
      <c r="AG14" s="76">
        <v>31465691</v>
      </c>
      <c r="AH14" s="44" t="str">
        <f t="shared" si="1"/>
        <v>○</v>
      </c>
      <c r="AI14" s="44" t="str">
        <f t="shared" si="2"/>
        <v>○</v>
      </c>
      <c r="AJ14" s="44" t="str">
        <f t="shared" si="3"/>
        <v>○</v>
      </c>
      <c r="AK14" s="44" t="str">
        <f t="shared" si="4"/>
        <v>○</v>
      </c>
      <c r="AL14" s="44" t="str">
        <f t="shared" si="5"/>
        <v>○</v>
      </c>
      <c r="AM14" s="44" t="str">
        <f t="shared" si="6"/>
        <v>○</v>
      </c>
      <c r="AN14" s="44" t="str">
        <f t="shared" si="7"/>
        <v>○</v>
      </c>
    </row>
    <row r="15" spans="1:40" ht="16.5" customHeight="1">
      <c r="A15" s="46">
        <v>8</v>
      </c>
      <c r="B15" s="51" t="s">
        <v>43</v>
      </c>
      <c r="C15" s="70">
        <v>4835657</v>
      </c>
      <c r="D15" s="70">
        <v>4666780</v>
      </c>
      <c r="E15" s="70">
        <v>208699</v>
      </c>
      <c r="F15" s="70">
        <v>3680661</v>
      </c>
      <c r="G15" s="70">
        <v>3464410</v>
      </c>
      <c r="H15" s="70">
        <v>268551</v>
      </c>
      <c r="I15" s="70">
        <v>1818</v>
      </c>
      <c r="J15" s="70">
        <v>1818</v>
      </c>
      <c r="K15" s="70">
        <v>0</v>
      </c>
      <c r="L15" s="70">
        <v>0</v>
      </c>
      <c r="M15" s="70">
        <v>0</v>
      </c>
      <c r="N15" s="70">
        <v>0</v>
      </c>
      <c r="O15" s="70">
        <v>70557</v>
      </c>
      <c r="P15" s="70">
        <v>70557</v>
      </c>
      <c r="Q15" s="70">
        <v>0</v>
      </c>
      <c r="R15" s="46">
        <v>8</v>
      </c>
      <c r="S15" s="51" t="str">
        <f t="shared" si="0"/>
        <v>豊見城市</v>
      </c>
      <c r="T15" s="76">
        <v>3280675</v>
      </c>
      <c r="U15" s="76">
        <v>3274594</v>
      </c>
      <c r="V15" s="76">
        <v>6080</v>
      </c>
      <c r="W15" s="76">
        <v>11869368</v>
      </c>
      <c r="X15" s="76">
        <v>11478159</v>
      </c>
      <c r="Y15" s="76">
        <v>483330</v>
      </c>
      <c r="Z15" s="76">
        <v>1416629</v>
      </c>
      <c r="AA15" s="76">
        <v>1389847</v>
      </c>
      <c r="AB15" s="76">
        <v>3041083</v>
      </c>
      <c r="AC15" s="76">
        <v>1961074</v>
      </c>
      <c r="AD15" s="76">
        <v>4457712</v>
      </c>
      <c r="AE15" s="76">
        <v>3350921</v>
      </c>
      <c r="AF15" s="76">
        <v>16327080</v>
      </c>
      <c r="AG15" s="76">
        <v>14829080</v>
      </c>
      <c r="AH15" s="44" t="str">
        <f t="shared" si="1"/>
        <v>○</v>
      </c>
      <c r="AI15" s="44" t="str">
        <f t="shared" si="2"/>
        <v>○</v>
      </c>
      <c r="AJ15" s="44" t="str">
        <f t="shared" si="3"/>
        <v>○</v>
      </c>
      <c r="AK15" s="44" t="str">
        <f t="shared" si="4"/>
        <v>○</v>
      </c>
      <c r="AL15" s="44" t="str">
        <f t="shared" si="5"/>
        <v>○</v>
      </c>
      <c r="AM15" s="44" t="str">
        <f t="shared" si="6"/>
        <v>○</v>
      </c>
      <c r="AN15" s="44" t="str">
        <f t="shared" si="7"/>
        <v>○</v>
      </c>
    </row>
    <row r="16" spans="1:40" ht="16.5" customHeight="1">
      <c r="A16" s="46">
        <v>9</v>
      </c>
      <c r="B16" s="51" t="s">
        <v>44</v>
      </c>
      <c r="C16" s="70">
        <v>18405414</v>
      </c>
      <c r="D16" s="70">
        <v>18377102</v>
      </c>
      <c r="E16" s="70">
        <v>27489</v>
      </c>
      <c r="F16" s="70">
        <v>10608599</v>
      </c>
      <c r="G16" s="70">
        <v>10461253</v>
      </c>
      <c r="H16" s="70">
        <v>167783</v>
      </c>
      <c r="I16" s="70">
        <v>603128</v>
      </c>
      <c r="J16" s="70">
        <v>344272</v>
      </c>
      <c r="K16" s="70">
        <v>258857</v>
      </c>
      <c r="L16" s="70">
        <v>0</v>
      </c>
      <c r="M16" s="70">
        <v>0</v>
      </c>
      <c r="N16" s="70">
        <v>0</v>
      </c>
      <c r="O16" s="70">
        <v>113500</v>
      </c>
      <c r="P16" s="70">
        <v>113500</v>
      </c>
      <c r="Q16" s="70">
        <v>0</v>
      </c>
      <c r="R16" s="46">
        <v>9</v>
      </c>
      <c r="S16" s="51" t="str">
        <f t="shared" si="0"/>
        <v>うるま市</v>
      </c>
      <c r="T16" s="76">
        <v>5380440</v>
      </c>
      <c r="U16" s="76">
        <v>5366793</v>
      </c>
      <c r="V16" s="76">
        <v>13538</v>
      </c>
      <c r="W16" s="76">
        <v>35111081</v>
      </c>
      <c r="X16" s="76">
        <v>34662920</v>
      </c>
      <c r="Y16" s="76">
        <v>467667</v>
      </c>
      <c r="Z16" s="76">
        <v>15296975</v>
      </c>
      <c r="AA16" s="76">
        <v>13164962</v>
      </c>
      <c r="AB16" s="76">
        <v>38416298</v>
      </c>
      <c r="AC16" s="76">
        <v>23233382</v>
      </c>
      <c r="AD16" s="76">
        <v>53713273</v>
      </c>
      <c r="AE16" s="76">
        <v>36398344</v>
      </c>
      <c r="AF16" s="76">
        <v>88824354</v>
      </c>
      <c r="AG16" s="76">
        <v>71061264</v>
      </c>
      <c r="AH16" s="44" t="str">
        <f t="shared" si="1"/>
        <v>○</v>
      </c>
      <c r="AI16" s="44" t="str">
        <f t="shared" si="2"/>
        <v>○</v>
      </c>
      <c r="AJ16" s="44" t="str">
        <f t="shared" si="3"/>
        <v>○</v>
      </c>
      <c r="AK16" s="44" t="str">
        <f t="shared" si="4"/>
        <v>○</v>
      </c>
      <c r="AL16" s="44" t="str">
        <f t="shared" si="5"/>
        <v>○</v>
      </c>
      <c r="AM16" s="44" t="str">
        <f t="shared" si="6"/>
        <v>○</v>
      </c>
      <c r="AN16" s="44" t="str">
        <f t="shared" si="7"/>
        <v>○</v>
      </c>
    </row>
    <row r="17" spans="1:40" ht="16.5" customHeight="1">
      <c r="A17" s="46">
        <v>10</v>
      </c>
      <c r="B17" s="51" t="s">
        <v>45</v>
      </c>
      <c r="C17" s="70">
        <v>4953851</v>
      </c>
      <c r="D17" s="70">
        <v>4887871</v>
      </c>
      <c r="E17" s="70">
        <v>65925</v>
      </c>
      <c r="F17" s="70">
        <v>6048371</v>
      </c>
      <c r="G17" s="70">
        <v>5998577</v>
      </c>
      <c r="H17" s="70">
        <v>49795</v>
      </c>
      <c r="I17" s="70">
        <v>450541</v>
      </c>
      <c r="J17" s="70">
        <v>287738</v>
      </c>
      <c r="K17" s="70">
        <v>162805</v>
      </c>
      <c r="L17" s="70">
        <v>45645</v>
      </c>
      <c r="M17" s="70">
        <v>45645</v>
      </c>
      <c r="N17" s="70">
        <v>0</v>
      </c>
      <c r="O17" s="70">
        <v>150340</v>
      </c>
      <c r="P17" s="70">
        <v>150340</v>
      </c>
      <c r="Q17" s="70">
        <v>0</v>
      </c>
      <c r="R17" s="46">
        <v>10</v>
      </c>
      <c r="S17" s="51" t="str">
        <f t="shared" si="0"/>
        <v>宮古島市</v>
      </c>
      <c r="T17" s="76">
        <v>2596480</v>
      </c>
      <c r="U17" s="76">
        <v>2596476</v>
      </c>
      <c r="V17" s="76">
        <v>2</v>
      </c>
      <c r="W17" s="76">
        <v>14245228</v>
      </c>
      <c r="X17" s="76">
        <v>13966647</v>
      </c>
      <c r="Y17" s="76">
        <v>278527</v>
      </c>
      <c r="Z17" s="76">
        <v>6465574</v>
      </c>
      <c r="AA17" s="76">
        <v>4803442</v>
      </c>
      <c r="AB17" s="76">
        <v>10173051</v>
      </c>
      <c r="AC17" s="76">
        <v>6422444</v>
      </c>
      <c r="AD17" s="76">
        <v>16638625</v>
      </c>
      <c r="AE17" s="76">
        <v>11225886</v>
      </c>
      <c r="AF17" s="76">
        <v>30883853</v>
      </c>
      <c r="AG17" s="76">
        <v>25192533</v>
      </c>
      <c r="AH17" s="44" t="str">
        <f t="shared" si="1"/>
        <v>○</v>
      </c>
      <c r="AI17" s="44" t="str">
        <f t="shared" si="2"/>
        <v>○</v>
      </c>
      <c r="AJ17" s="44" t="str">
        <f t="shared" si="3"/>
        <v>○</v>
      </c>
      <c r="AK17" s="44" t="str">
        <f t="shared" si="4"/>
        <v>○</v>
      </c>
      <c r="AL17" s="44" t="str">
        <f t="shared" si="5"/>
        <v>○</v>
      </c>
      <c r="AM17" s="44" t="str">
        <f t="shared" si="6"/>
        <v>○</v>
      </c>
      <c r="AN17" s="44" t="str">
        <f t="shared" si="7"/>
        <v>○</v>
      </c>
    </row>
    <row r="18" spans="1:40" ht="16.5" customHeight="1">
      <c r="A18" s="66">
        <v>11</v>
      </c>
      <c r="B18" s="67" t="s">
        <v>46</v>
      </c>
      <c r="C18" s="72">
        <v>3170359</v>
      </c>
      <c r="D18" s="72">
        <v>3161387</v>
      </c>
      <c r="E18" s="72">
        <v>8972</v>
      </c>
      <c r="F18" s="72">
        <v>2464588</v>
      </c>
      <c r="G18" s="72">
        <v>2450667</v>
      </c>
      <c r="H18" s="72">
        <v>34039</v>
      </c>
      <c r="I18" s="72">
        <v>53685</v>
      </c>
      <c r="J18" s="72">
        <v>28016</v>
      </c>
      <c r="K18" s="72">
        <v>25669</v>
      </c>
      <c r="L18" s="72">
        <v>0</v>
      </c>
      <c r="M18" s="72">
        <v>0</v>
      </c>
      <c r="N18" s="72">
        <v>0</v>
      </c>
      <c r="O18" s="72">
        <v>59162</v>
      </c>
      <c r="P18" s="72">
        <v>59162</v>
      </c>
      <c r="Q18" s="72">
        <v>0</v>
      </c>
      <c r="R18" s="66">
        <v>11</v>
      </c>
      <c r="S18" s="67" t="str">
        <f t="shared" si="0"/>
        <v>南城市</v>
      </c>
      <c r="T18" s="78">
        <v>973122</v>
      </c>
      <c r="U18" s="78">
        <v>970755</v>
      </c>
      <c r="V18" s="78">
        <v>2367</v>
      </c>
      <c r="W18" s="78">
        <v>6720916</v>
      </c>
      <c r="X18" s="78">
        <v>6669987</v>
      </c>
      <c r="Y18" s="78">
        <v>71047</v>
      </c>
      <c r="Z18" s="78">
        <v>1067196</v>
      </c>
      <c r="AA18" s="78">
        <v>1021360</v>
      </c>
      <c r="AB18" s="78">
        <v>3190827</v>
      </c>
      <c r="AC18" s="78">
        <v>2088564</v>
      </c>
      <c r="AD18" s="78">
        <v>4258023</v>
      </c>
      <c r="AE18" s="78">
        <v>3109924</v>
      </c>
      <c r="AF18" s="78">
        <v>10978939</v>
      </c>
      <c r="AG18" s="78">
        <v>9779911</v>
      </c>
      <c r="AH18" s="44" t="str">
        <f t="shared" si="1"/>
        <v>○</v>
      </c>
      <c r="AI18" s="44" t="str">
        <f t="shared" si="2"/>
        <v>○</v>
      </c>
      <c r="AJ18" s="44" t="str">
        <f t="shared" si="3"/>
        <v>○</v>
      </c>
      <c r="AK18" s="44" t="str">
        <f t="shared" si="4"/>
        <v>○</v>
      </c>
      <c r="AL18" s="44" t="str">
        <f t="shared" si="5"/>
        <v>○</v>
      </c>
      <c r="AM18" s="44" t="str">
        <f t="shared" si="6"/>
        <v>○</v>
      </c>
      <c r="AN18" s="44" t="str">
        <f t="shared" si="7"/>
        <v>○</v>
      </c>
    </row>
    <row r="19" spans="1:40" ht="16.5" customHeight="1">
      <c r="A19" s="59"/>
      <c r="B19" s="33" t="s">
        <v>87</v>
      </c>
      <c r="C19" s="73">
        <f>SUM(C8:C18)</f>
        <v>111075347</v>
      </c>
      <c r="D19" s="73">
        <f aca="true" t="shared" si="8" ref="D19:Q19">SUM(D8:D18)</f>
        <v>106698638</v>
      </c>
      <c r="E19" s="73">
        <f t="shared" si="8"/>
        <v>8208030</v>
      </c>
      <c r="F19" s="73">
        <f t="shared" si="8"/>
        <v>91646876</v>
      </c>
      <c r="G19" s="73">
        <f t="shared" si="8"/>
        <v>89570404</v>
      </c>
      <c r="H19" s="73">
        <f t="shared" si="8"/>
        <v>3600941</v>
      </c>
      <c r="I19" s="73">
        <f t="shared" si="8"/>
        <v>2714361</v>
      </c>
      <c r="J19" s="73">
        <f t="shared" si="8"/>
        <v>1810877</v>
      </c>
      <c r="K19" s="73">
        <f t="shared" si="8"/>
        <v>903487</v>
      </c>
      <c r="L19" s="73">
        <f t="shared" si="8"/>
        <v>186940</v>
      </c>
      <c r="M19" s="73">
        <f t="shared" si="8"/>
        <v>186940</v>
      </c>
      <c r="N19" s="73">
        <f t="shared" si="8"/>
        <v>0</v>
      </c>
      <c r="O19" s="73">
        <f t="shared" si="8"/>
        <v>5126971</v>
      </c>
      <c r="P19" s="73">
        <f t="shared" si="8"/>
        <v>5123056</v>
      </c>
      <c r="Q19" s="73">
        <f t="shared" si="8"/>
        <v>3915</v>
      </c>
      <c r="R19" s="59"/>
      <c r="S19" s="68" t="str">
        <f>B19</f>
        <v>【市部計】</v>
      </c>
      <c r="T19" s="79">
        <f aca="true" t="shared" si="9" ref="T19:AG19">SUM(T8:T18)</f>
        <v>81108506</v>
      </c>
      <c r="U19" s="79">
        <f t="shared" si="9"/>
        <v>80852628</v>
      </c>
      <c r="V19" s="79">
        <f t="shared" si="9"/>
        <v>364996</v>
      </c>
      <c r="W19" s="79">
        <f t="shared" si="9"/>
        <v>291859001</v>
      </c>
      <c r="X19" s="79">
        <f t="shared" si="9"/>
        <v>284242543</v>
      </c>
      <c r="Y19" s="79">
        <f t="shared" si="9"/>
        <v>13081369</v>
      </c>
      <c r="Z19" s="79">
        <f t="shared" si="9"/>
        <v>107543348</v>
      </c>
      <c r="AA19" s="79">
        <f t="shared" si="9"/>
        <v>78133010</v>
      </c>
      <c r="AB19" s="79">
        <f t="shared" si="9"/>
        <v>147647036</v>
      </c>
      <c r="AC19" s="79">
        <f t="shared" si="9"/>
        <v>89952952</v>
      </c>
      <c r="AD19" s="79">
        <f t="shared" si="9"/>
        <v>255190384</v>
      </c>
      <c r="AE19" s="79">
        <f t="shared" si="9"/>
        <v>168085962</v>
      </c>
      <c r="AF19" s="79">
        <f t="shared" si="9"/>
        <v>547049385</v>
      </c>
      <c r="AG19" s="79">
        <f t="shared" si="9"/>
        <v>452328505</v>
      </c>
      <c r="AH19" s="44" t="str">
        <f>IF(W19=SUM(C19,F19,I19,L19,O19,T19),"○","×")</f>
        <v>○</v>
      </c>
      <c r="AI19" s="44" t="str">
        <f>IF(X19=SUM(D19,G19,J19,M19,P19,U19),"○","×")</f>
        <v>○</v>
      </c>
      <c r="AJ19" s="44" t="str">
        <f>IF(Y19=SUM(E19,H19,K19,N19,Q19,V19),"○","×")</f>
        <v>○</v>
      </c>
      <c r="AK19" s="44" t="str">
        <f>IF(AD19=SUM(Z19,AB19),"○","×")</f>
        <v>○</v>
      </c>
      <c r="AL19" s="44" t="str">
        <f>IF(AE19=SUM(AA19,AC19),"○","×")</f>
        <v>○</v>
      </c>
      <c r="AM19" s="44" t="str">
        <f>IF(AF19=AD19+W19,"○","×")</f>
        <v>○</v>
      </c>
      <c r="AN19" s="44" t="str">
        <f>IF(AG19=AE19+X19,"○","×")</f>
        <v>○</v>
      </c>
    </row>
    <row r="20" spans="1:40" ht="16.5" customHeight="1">
      <c r="A20" s="47">
        <v>12</v>
      </c>
      <c r="B20" s="52" t="s">
        <v>47</v>
      </c>
      <c r="C20" s="71">
        <v>741546</v>
      </c>
      <c r="D20" s="71">
        <v>732338</v>
      </c>
      <c r="E20" s="71">
        <v>9757</v>
      </c>
      <c r="F20" s="71">
        <v>1011440</v>
      </c>
      <c r="G20" s="71">
        <v>1006642</v>
      </c>
      <c r="H20" s="71">
        <v>17014</v>
      </c>
      <c r="I20" s="71">
        <v>13653</v>
      </c>
      <c r="J20" s="71">
        <v>13653</v>
      </c>
      <c r="K20" s="71">
        <v>0</v>
      </c>
      <c r="L20" s="71">
        <v>0</v>
      </c>
      <c r="M20" s="71">
        <v>0</v>
      </c>
      <c r="N20" s="71">
        <v>0</v>
      </c>
      <c r="O20" s="71">
        <v>1992</v>
      </c>
      <c r="P20" s="71">
        <v>1992</v>
      </c>
      <c r="Q20" s="71">
        <v>0</v>
      </c>
      <c r="R20" s="47">
        <v>12</v>
      </c>
      <c r="S20" s="52" t="str">
        <f t="shared" si="0"/>
        <v>国 頭 村</v>
      </c>
      <c r="T20" s="77">
        <v>287893</v>
      </c>
      <c r="U20" s="77">
        <v>286795</v>
      </c>
      <c r="V20" s="77">
        <v>1098</v>
      </c>
      <c r="W20" s="77">
        <v>2056524</v>
      </c>
      <c r="X20" s="77">
        <v>2041420</v>
      </c>
      <c r="Y20" s="77">
        <v>27869</v>
      </c>
      <c r="Z20" s="77">
        <v>374100</v>
      </c>
      <c r="AA20" s="77">
        <v>368208</v>
      </c>
      <c r="AB20" s="77">
        <v>1664139</v>
      </c>
      <c r="AC20" s="77">
        <v>1057452</v>
      </c>
      <c r="AD20" s="77">
        <v>2038239</v>
      </c>
      <c r="AE20" s="77">
        <v>1425660</v>
      </c>
      <c r="AF20" s="77">
        <v>4094763</v>
      </c>
      <c r="AG20" s="77">
        <v>3467080</v>
      </c>
      <c r="AH20" s="44" t="str">
        <f t="shared" si="1"/>
        <v>○</v>
      </c>
      <c r="AI20" s="44" t="str">
        <f t="shared" si="2"/>
        <v>○</v>
      </c>
      <c r="AJ20" s="44" t="str">
        <f t="shared" si="3"/>
        <v>○</v>
      </c>
      <c r="AK20" s="44" t="str">
        <f t="shared" si="4"/>
        <v>○</v>
      </c>
      <c r="AL20" s="44" t="str">
        <f t="shared" si="5"/>
        <v>○</v>
      </c>
      <c r="AM20" s="44" t="str">
        <f t="shared" si="6"/>
        <v>○</v>
      </c>
      <c r="AN20" s="44" t="str">
        <f t="shared" si="7"/>
        <v>○</v>
      </c>
    </row>
    <row r="21" spans="1:40" ht="16.5" customHeight="1">
      <c r="A21" s="46">
        <v>13</v>
      </c>
      <c r="B21" s="51" t="s">
        <v>48</v>
      </c>
      <c r="C21" s="70">
        <v>210332</v>
      </c>
      <c r="D21" s="70">
        <v>204591</v>
      </c>
      <c r="E21" s="70">
        <v>5741</v>
      </c>
      <c r="F21" s="70">
        <v>206668</v>
      </c>
      <c r="G21" s="70">
        <v>205134</v>
      </c>
      <c r="H21" s="70">
        <v>7367</v>
      </c>
      <c r="I21" s="70">
        <v>170</v>
      </c>
      <c r="J21" s="70">
        <v>170</v>
      </c>
      <c r="K21" s="70">
        <v>0</v>
      </c>
      <c r="L21" s="70">
        <v>0</v>
      </c>
      <c r="M21" s="70">
        <v>0</v>
      </c>
      <c r="N21" s="70">
        <v>0</v>
      </c>
      <c r="O21" s="70">
        <v>1623</v>
      </c>
      <c r="P21" s="70">
        <v>1623</v>
      </c>
      <c r="Q21" s="70">
        <v>0</v>
      </c>
      <c r="R21" s="46">
        <v>13</v>
      </c>
      <c r="S21" s="51" t="str">
        <f t="shared" si="0"/>
        <v>大宜味村</v>
      </c>
      <c r="T21" s="76">
        <v>81313</v>
      </c>
      <c r="U21" s="76">
        <v>81313</v>
      </c>
      <c r="V21" s="76">
        <v>0</v>
      </c>
      <c r="W21" s="76">
        <v>500106</v>
      </c>
      <c r="X21" s="76">
        <v>492831</v>
      </c>
      <c r="Y21" s="76">
        <v>13108</v>
      </c>
      <c r="Z21" s="76">
        <v>156101</v>
      </c>
      <c r="AA21" s="76">
        <v>154164</v>
      </c>
      <c r="AB21" s="76">
        <v>1312257</v>
      </c>
      <c r="AC21" s="76">
        <v>844425</v>
      </c>
      <c r="AD21" s="76">
        <v>1468358</v>
      </c>
      <c r="AE21" s="76">
        <v>998589</v>
      </c>
      <c r="AF21" s="76">
        <v>1968464</v>
      </c>
      <c r="AG21" s="76">
        <v>1491420</v>
      </c>
      <c r="AH21" s="44" t="str">
        <f t="shared" si="1"/>
        <v>○</v>
      </c>
      <c r="AI21" s="44" t="str">
        <f t="shared" si="2"/>
        <v>○</v>
      </c>
      <c r="AJ21" s="44" t="str">
        <f t="shared" si="3"/>
        <v>○</v>
      </c>
      <c r="AK21" s="44" t="str">
        <f t="shared" si="4"/>
        <v>○</v>
      </c>
      <c r="AL21" s="44" t="str">
        <f t="shared" si="5"/>
        <v>○</v>
      </c>
      <c r="AM21" s="44" t="str">
        <f t="shared" si="6"/>
        <v>○</v>
      </c>
      <c r="AN21" s="44" t="str">
        <f t="shared" si="7"/>
        <v>○</v>
      </c>
    </row>
    <row r="22" spans="1:40" ht="16.5" customHeight="1">
      <c r="A22" s="46">
        <v>14</v>
      </c>
      <c r="B22" s="51" t="s">
        <v>49</v>
      </c>
      <c r="C22" s="70">
        <v>253601</v>
      </c>
      <c r="D22" s="70">
        <v>245044</v>
      </c>
      <c r="E22" s="70">
        <v>8557</v>
      </c>
      <c r="F22" s="70">
        <v>150826</v>
      </c>
      <c r="G22" s="70">
        <v>149898</v>
      </c>
      <c r="H22" s="70">
        <v>3998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2691</v>
      </c>
      <c r="P22" s="70">
        <v>2691</v>
      </c>
      <c r="Q22" s="70">
        <v>0</v>
      </c>
      <c r="R22" s="46">
        <v>14</v>
      </c>
      <c r="S22" s="51" t="str">
        <f t="shared" si="0"/>
        <v>東    村</v>
      </c>
      <c r="T22" s="76">
        <v>47368</v>
      </c>
      <c r="U22" s="76">
        <v>46197</v>
      </c>
      <c r="V22" s="76">
        <v>1170</v>
      </c>
      <c r="W22" s="76">
        <v>454486</v>
      </c>
      <c r="X22" s="76">
        <v>443830</v>
      </c>
      <c r="Y22" s="76">
        <v>13725</v>
      </c>
      <c r="Z22" s="76">
        <v>112442</v>
      </c>
      <c r="AA22" s="76">
        <v>109734</v>
      </c>
      <c r="AB22" s="76">
        <v>734444</v>
      </c>
      <c r="AC22" s="76">
        <v>473991</v>
      </c>
      <c r="AD22" s="76">
        <v>846886</v>
      </c>
      <c r="AE22" s="76">
        <v>583725</v>
      </c>
      <c r="AF22" s="76">
        <v>1301372</v>
      </c>
      <c r="AG22" s="76">
        <v>1027555</v>
      </c>
      <c r="AH22" s="44" t="str">
        <f t="shared" si="1"/>
        <v>○</v>
      </c>
      <c r="AI22" s="44" t="str">
        <f t="shared" si="2"/>
        <v>○</v>
      </c>
      <c r="AJ22" s="44" t="str">
        <f t="shared" si="3"/>
        <v>○</v>
      </c>
      <c r="AK22" s="44" t="str">
        <f t="shared" si="4"/>
        <v>○</v>
      </c>
      <c r="AL22" s="44" t="str">
        <f t="shared" si="5"/>
        <v>○</v>
      </c>
      <c r="AM22" s="44" t="str">
        <f t="shared" si="6"/>
        <v>○</v>
      </c>
      <c r="AN22" s="44" t="str">
        <f t="shared" si="7"/>
        <v>○</v>
      </c>
    </row>
    <row r="23" spans="1:40" ht="16.5" customHeight="1">
      <c r="A23" s="46">
        <v>15</v>
      </c>
      <c r="B23" s="51" t="s">
        <v>50</v>
      </c>
      <c r="C23" s="70">
        <v>487232</v>
      </c>
      <c r="D23" s="70">
        <v>487232</v>
      </c>
      <c r="E23" s="70">
        <v>0</v>
      </c>
      <c r="F23" s="70">
        <v>680236</v>
      </c>
      <c r="G23" s="70">
        <v>680236</v>
      </c>
      <c r="H23" s="70">
        <v>0</v>
      </c>
      <c r="I23" s="70">
        <v>1023</v>
      </c>
      <c r="J23" s="70">
        <v>1023</v>
      </c>
      <c r="K23" s="70">
        <v>0</v>
      </c>
      <c r="L23" s="70">
        <v>0</v>
      </c>
      <c r="M23" s="70">
        <v>0</v>
      </c>
      <c r="N23" s="70">
        <v>0</v>
      </c>
      <c r="O23" s="70">
        <v>66299</v>
      </c>
      <c r="P23" s="70">
        <v>66299</v>
      </c>
      <c r="Q23" s="70">
        <v>0</v>
      </c>
      <c r="R23" s="46">
        <v>15</v>
      </c>
      <c r="S23" s="51" t="str">
        <f t="shared" si="0"/>
        <v>今帰仁村</v>
      </c>
      <c r="T23" s="76">
        <v>260446</v>
      </c>
      <c r="U23" s="76">
        <v>260446</v>
      </c>
      <c r="V23" s="76">
        <v>0</v>
      </c>
      <c r="W23" s="76">
        <v>1495236</v>
      </c>
      <c r="X23" s="76">
        <v>1495236</v>
      </c>
      <c r="Y23" s="76">
        <v>0</v>
      </c>
      <c r="Z23" s="76">
        <v>276326</v>
      </c>
      <c r="AA23" s="76">
        <v>267459</v>
      </c>
      <c r="AB23" s="76">
        <v>2834053</v>
      </c>
      <c r="AC23" s="76">
        <v>1413512</v>
      </c>
      <c r="AD23" s="76">
        <v>3110379</v>
      </c>
      <c r="AE23" s="76">
        <v>1680971</v>
      </c>
      <c r="AF23" s="76">
        <v>4605615</v>
      </c>
      <c r="AG23" s="76">
        <v>3176207</v>
      </c>
      <c r="AH23" s="44" t="str">
        <f t="shared" si="1"/>
        <v>○</v>
      </c>
      <c r="AI23" s="44" t="str">
        <f t="shared" si="2"/>
        <v>○</v>
      </c>
      <c r="AJ23" s="44" t="str">
        <f t="shared" si="3"/>
        <v>○</v>
      </c>
      <c r="AK23" s="44" t="str">
        <f t="shared" si="4"/>
        <v>○</v>
      </c>
      <c r="AL23" s="44" t="str">
        <f t="shared" si="5"/>
        <v>○</v>
      </c>
      <c r="AM23" s="44" t="str">
        <f t="shared" si="6"/>
        <v>○</v>
      </c>
      <c r="AN23" s="44" t="str">
        <f t="shared" si="7"/>
        <v>○</v>
      </c>
    </row>
    <row r="24" spans="1:40" ht="16.5" customHeight="1">
      <c r="A24" s="46">
        <v>16</v>
      </c>
      <c r="B24" s="51" t="s">
        <v>51</v>
      </c>
      <c r="C24" s="70">
        <v>1375537</v>
      </c>
      <c r="D24" s="70">
        <v>1358875</v>
      </c>
      <c r="E24" s="70">
        <v>16663</v>
      </c>
      <c r="F24" s="70">
        <v>1053028</v>
      </c>
      <c r="G24" s="70">
        <v>1043984</v>
      </c>
      <c r="H24" s="70">
        <v>17541</v>
      </c>
      <c r="I24" s="70">
        <v>63978</v>
      </c>
      <c r="J24" s="70">
        <v>56646</v>
      </c>
      <c r="K24" s="70">
        <v>7331</v>
      </c>
      <c r="L24" s="70">
        <v>0</v>
      </c>
      <c r="M24" s="70">
        <v>0</v>
      </c>
      <c r="N24" s="70">
        <v>0</v>
      </c>
      <c r="O24" s="70">
        <v>37082</v>
      </c>
      <c r="P24" s="70">
        <v>37082</v>
      </c>
      <c r="Q24" s="70">
        <v>0</v>
      </c>
      <c r="R24" s="46">
        <v>16</v>
      </c>
      <c r="S24" s="51" t="str">
        <f t="shared" si="0"/>
        <v>本 部 町</v>
      </c>
      <c r="T24" s="76">
        <v>596405</v>
      </c>
      <c r="U24" s="76">
        <v>596405</v>
      </c>
      <c r="V24" s="76">
        <v>0</v>
      </c>
      <c r="W24" s="76">
        <v>3126030</v>
      </c>
      <c r="X24" s="76">
        <v>3092992</v>
      </c>
      <c r="Y24" s="76">
        <v>41535</v>
      </c>
      <c r="Z24" s="76">
        <v>2185402</v>
      </c>
      <c r="AA24" s="76">
        <v>776903</v>
      </c>
      <c r="AB24" s="76">
        <v>2016323</v>
      </c>
      <c r="AC24" s="76">
        <v>1252090</v>
      </c>
      <c r="AD24" s="76">
        <v>4201725</v>
      </c>
      <c r="AE24" s="76">
        <v>2028993</v>
      </c>
      <c r="AF24" s="76">
        <v>7327755</v>
      </c>
      <c r="AG24" s="76">
        <v>5121985</v>
      </c>
      <c r="AH24" s="44" t="str">
        <f t="shared" si="1"/>
        <v>○</v>
      </c>
      <c r="AI24" s="44" t="str">
        <f t="shared" si="2"/>
        <v>○</v>
      </c>
      <c r="AJ24" s="44" t="str">
        <f t="shared" si="3"/>
        <v>○</v>
      </c>
      <c r="AK24" s="44" t="str">
        <f t="shared" si="4"/>
        <v>○</v>
      </c>
      <c r="AL24" s="44" t="str">
        <f t="shared" si="5"/>
        <v>○</v>
      </c>
      <c r="AM24" s="44" t="str">
        <f t="shared" si="6"/>
        <v>○</v>
      </c>
      <c r="AN24" s="44" t="str">
        <f t="shared" si="7"/>
        <v>○</v>
      </c>
    </row>
    <row r="25" spans="1:40" ht="16.5" customHeight="1">
      <c r="A25" s="46">
        <v>17</v>
      </c>
      <c r="B25" s="51" t="s">
        <v>52</v>
      </c>
      <c r="C25" s="70">
        <v>3876709</v>
      </c>
      <c r="D25" s="70">
        <v>3868554</v>
      </c>
      <c r="E25" s="70">
        <v>10461</v>
      </c>
      <c r="F25" s="70">
        <v>1391508</v>
      </c>
      <c r="G25" s="70">
        <v>1281740</v>
      </c>
      <c r="H25" s="70">
        <v>73968</v>
      </c>
      <c r="I25" s="70">
        <v>75245</v>
      </c>
      <c r="J25" s="70">
        <v>75245</v>
      </c>
      <c r="K25" s="70">
        <v>0</v>
      </c>
      <c r="L25" s="70">
        <v>0</v>
      </c>
      <c r="M25" s="70">
        <v>0</v>
      </c>
      <c r="N25" s="70">
        <v>0</v>
      </c>
      <c r="O25" s="70">
        <v>40525</v>
      </c>
      <c r="P25" s="70">
        <v>40525</v>
      </c>
      <c r="Q25" s="70">
        <v>0</v>
      </c>
      <c r="R25" s="46">
        <v>17</v>
      </c>
      <c r="S25" s="51" t="str">
        <f t="shared" si="0"/>
        <v>恩 納 村</v>
      </c>
      <c r="T25" s="76">
        <v>1751544</v>
      </c>
      <c r="U25" s="76">
        <v>1733383</v>
      </c>
      <c r="V25" s="76">
        <v>9667</v>
      </c>
      <c r="W25" s="76">
        <v>7135531</v>
      </c>
      <c r="X25" s="76">
        <v>6999447</v>
      </c>
      <c r="Y25" s="76">
        <v>94096</v>
      </c>
      <c r="Z25" s="76">
        <v>325290</v>
      </c>
      <c r="AA25" s="76">
        <v>322422</v>
      </c>
      <c r="AB25" s="76">
        <v>2242511</v>
      </c>
      <c r="AC25" s="76">
        <v>1461879</v>
      </c>
      <c r="AD25" s="76">
        <v>2567801</v>
      </c>
      <c r="AE25" s="76">
        <v>1784301</v>
      </c>
      <c r="AF25" s="76">
        <v>9703332</v>
      </c>
      <c r="AG25" s="76">
        <v>8783748</v>
      </c>
      <c r="AH25" s="44" t="str">
        <f t="shared" si="1"/>
        <v>○</v>
      </c>
      <c r="AI25" s="44" t="str">
        <f t="shared" si="2"/>
        <v>○</v>
      </c>
      <c r="AJ25" s="44" t="str">
        <f t="shared" si="3"/>
        <v>○</v>
      </c>
      <c r="AK25" s="44" t="str">
        <f t="shared" si="4"/>
        <v>○</v>
      </c>
      <c r="AL25" s="44" t="str">
        <f t="shared" si="5"/>
        <v>○</v>
      </c>
      <c r="AM25" s="44" t="str">
        <f t="shared" si="6"/>
        <v>○</v>
      </c>
      <c r="AN25" s="44" t="str">
        <f t="shared" si="7"/>
        <v>○</v>
      </c>
    </row>
    <row r="26" spans="1:40" ht="16.5" customHeight="1">
      <c r="A26" s="46">
        <v>18</v>
      </c>
      <c r="B26" s="51" t="s">
        <v>53</v>
      </c>
      <c r="C26" s="70">
        <v>1646121</v>
      </c>
      <c r="D26" s="70">
        <v>1644210</v>
      </c>
      <c r="E26" s="70">
        <v>1911</v>
      </c>
      <c r="F26" s="70">
        <v>263383</v>
      </c>
      <c r="G26" s="70">
        <v>262749</v>
      </c>
      <c r="H26" s="70">
        <v>3159</v>
      </c>
      <c r="I26" s="70">
        <v>84</v>
      </c>
      <c r="J26" s="70">
        <v>84</v>
      </c>
      <c r="K26" s="70">
        <v>0</v>
      </c>
      <c r="L26" s="70">
        <v>0</v>
      </c>
      <c r="M26" s="70">
        <v>0</v>
      </c>
      <c r="N26" s="70">
        <v>0</v>
      </c>
      <c r="O26" s="70">
        <v>4599</v>
      </c>
      <c r="P26" s="70">
        <v>4599</v>
      </c>
      <c r="Q26" s="70">
        <v>0</v>
      </c>
      <c r="R26" s="46">
        <v>18</v>
      </c>
      <c r="S26" s="51" t="str">
        <f t="shared" si="0"/>
        <v>宜野座村</v>
      </c>
      <c r="T26" s="76">
        <v>487996</v>
      </c>
      <c r="U26" s="76">
        <v>487077</v>
      </c>
      <c r="V26" s="76">
        <v>919</v>
      </c>
      <c r="W26" s="76">
        <v>2402183</v>
      </c>
      <c r="X26" s="76">
        <v>2398719</v>
      </c>
      <c r="Y26" s="76">
        <v>5989</v>
      </c>
      <c r="Z26" s="76">
        <v>132402</v>
      </c>
      <c r="AA26" s="76">
        <v>130305</v>
      </c>
      <c r="AB26" s="76">
        <v>897420</v>
      </c>
      <c r="AC26" s="76">
        <v>565179</v>
      </c>
      <c r="AD26" s="76">
        <v>1029822</v>
      </c>
      <c r="AE26" s="76">
        <v>695484</v>
      </c>
      <c r="AF26" s="76">
        <v>3432005</v>
      </c>
      <c r="AG26" s="76">
        <v>3094203</v>
      </c>
      <c r="AH26" s="44" t="str">
        <f t="shared" si="1"/>
        <v>○</v>
      </c>
      <c r="AI26" s="44" t="str">
        <f t="shared" si="2"/>
        <v>○</v>
      </c>
      <c r="AJ26" s="44" t="str">
        <f t="shared" si="3"/>
        <v>○</v>
      </c>
      <c r="AK26" s="44" t="str">
        <f t="shared" si="4"/>
        <v>○</v>
      </c>
      <c r="AL26" s="44" t="str">
        <f t="shared" si="5"/>
        <v>○</v>
      </c>
      <c r="AM26" s="44" t="str">
        <f t="shared" si="6"/>
        <v>○</v>
      </c>
      <c r="AN26" s="44" t="str">
        <f t="shared" si="7"/>
        <v>○</v>
      </c>
    </row>
    <row r="27" spans="1:40" ht="16.5" customHeight="1">
      <c r="A27" s="46">
        <v>19</v>
      </c>
      <c r="B27" s="51" t="s">
        <v>54</v>
      </c>
      <c r="C27" s="70">
        <v>505648</v>
      </c>
      <c r="D27" s="70">
        <v>504725</v>
      </c>
      <c r="E27" s="70">
        <v>923</v>
      </c>
      <c r="F27" s="70">
        <v>380095</v>
      </c>
      <c r="G27" s="70">
        <v>378988</v>
      </c>
      <c r="H27" s="70">
        <v>4479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283</v>
      </c>
      <c r="P27" s="70">
        <v>283</v>
      </c>
      <c r="Q27" s="70">
        <v>0</v>
      </c>
      <c r="R27" s="46">
        <v>19</v>
      </c>
      <c r="S27" s="51" t="str">
        <f t="shared" si="0"/>
        <v>金 武 町</v>
      </c>
      <c r="T27" s="76">
        <v>264914</v>
      </c>
      <c r="U27" s="76">
        <v>264318</v>
      </c>
      <c r="V27" s="76">
        <v>596</v>
      </c>
      <c r="W27" s="76">
        <v>1150940</v>
      </c>
      <c r="X27" s="76">
        <v>1148314</v>
      </c>
      <c r="Y27" s="76">
        <v>5998</v>
      </c>
      <c r="Z27" s="76">
        <v>265058</v>
      </c>
      <c r="AA27" s="76">
        <v>260964</v>
      </c>
      <c r="AB27" s="76">
        <v>39613115</v>
      </c>
      <c r="AC27" s="76">
        <v>25861449</v>
      </c>
      <c r="AD27" s="76">
        <v>39878173</v>
      </c>
      <c r="AE27" s="76">
        <v>26122413</v>
      </c>
      <c r="AF27" s="76">
        <v>41029113</v>
      </c>
      <c r="AG27" s="76">
        <v>27270727</v>
      </c>
      <c r="AH27" s="44" t="str">
        <f t="shared" si="1"/>
        <v>○</v>
      </c>
      <c r="AI27" s="44" t="str">
        <f t="shared" si="2"/>
        <v>○</v>
      </c>
      <c r="AJ27" s="44" t="str">
        <f t="shared" si="3"/>
        <v>○</v>
      </c>
      <c r="AK27" s="44" t="str">
        <f t="shared" si="4"/>
        <v>○</v>
      </c>
      <c r="AL27" s="44" t="str">
        <f t="shared" si="5"/>
        <v>○</v>
      </c>
      <c r="AM27" s="44" t="str">
        <f t="shared" si="6"/>
        <v>○</v>
      </c>
      <c r="AN27" s="44" t="str">
        <f t="shared" si="7"/>
        <v>○</v>
      </c>
    </row>
    <row r="28" spans="1:40" ht="16.5" customHeight="1">
      <c r="A28" s="46">
        <v>20</v>
      </c>
      <c r="B28" s="51" t="s">
        <v>55</v>
      </c>
      <c r="C28" s="70">
        <v>333733</v>
      </c>
      <c r="D28" s="70">
        <v>333733</v>
      </c>
      <c r="E28" s="70">
        <v>0</v>
      </c>
      <c r="F28" s="70">
        <v>661632</v>
      </c>
      <c r="G28" s="70">
        <v>661632</v>
      </c>
      <c r="H28" s="70">
        <v>0</v>
      </c>
      <c r="I28" s="70">
        <v>87820</v>
      </c>
      <c r="J28" s="70">
        <v>87820</v>
      </c>
      <c r="K28" s="70">
        <v>0</v>
      </c>
      <c r="L28" s="70">
        <v>0</v>
      </c>
      <c r="M28" s="70">
        <v>0</v>
      </c>
      <c r="N28" s="70">
        <v>0</v>
      </c>
      <c r="O28" s="70">
        <v>40059</v>
      </c>
      <c r="P28" s="70">
        <v>40059</v>
      </c>
      <c r="Q28" s="70">
        <v>0</v>
      </c>
      <c r="R28" s="46">
        <v>20</v>
      </c>
      <c r="S28" s="51" t="str">
        <f t="shared" si="0"/>
        <v>伊 江 村</v>
      </c>
      <c r="T28" s="76">
        <v>306915</v>
      </c>
      <c r="U28" s="76">
        <v>306915</v>
      </c>
      <c r="V28" s="76">
        <v>0</v>
      </c>
      <c r="W28" s="76">
        <v>1430159</v>
      </c>
      <c r="X28" s="76">
        <v>1430159</v>
      </c>
      <c r="Y28" s="76">
        <v>0</v>
      </c>
      <c r="Z28" s="76">
        <v>147629</v>
      </c>
      <c r="AA28" s="76">
        <v>139937</v>
      </c>
      <c r="AB28" s="76">
        <v>669334</v>
      </c>
      <c r="AC28" s="76">
        <v>445666</v>
      </c>
      <c r="AD28" s="76">
        <v>816963</v>
      </c>
      <c r="AE28" s="76">
        <v>585603</v>
      </c>
      <c r="AF28" s="76">
        <v>2247122</v>
      </c>
      <c r="AG28" s="76">
        <v>2015762</v>
      </c>
      <c r="AH28" s="44" t="str">
        <f t="shared" si="1"/>
        <v>○</v>
      </c>
      <c r="AI28" s="44" t="str">
        <f t="shared" si="2"/>
        <v>○</v>
      </c>
      <c r="AJ28" s="44" t="str">
        <f t="shared" si="3"/>
        <v>○</v>
      </c>
      <c r="AK28" s="44" t="str">
        <f t="shared" si="4"/>
        <v>○</v>
      </c>
      <c r="AL28" s="44" t="str">
        <f t="shared" si="5"/>
        <v>○</v>
      </c>
      <c r="AM28" s="44" t="str">
        <f t="shared" si="6"/>
        <v>○</v>
      </c>
      <c r="AN28" s="44" t="str">
        <f t="shared" si="7"/>
        <v>○</v>
      </c>
    </row>
    <row r="29" spans="1:40" ht="16.5" customHeight="1">
      <c r="A29" s="46">
        <v>21</v>
      </c>
      <c r="B29" s="51" t="s">
        <v>56</v>
      </c>
      <c r="C29" s="70">
        <v>2329808</v>
      </c>
      <c r="D29" s="70">
        <v>2328727</v>
      </c>
      <c r="E29" s="70">
        <v>1081</v>
      </c>
      <c r="F29" s="70">
        <v>2229876</v>
      </c>
      <c r="G29" s="70">
        <v>2206075</v>
      </c>
      <c r="H29" s="70">
        <v>35585</v>
      </c>
      <c r="I29" s="70">
        <v>22302</v>
      </c>
      <c r="J29" s="70">
        <v>22302</v>
      </c>
      <c r="K29" s="70">
        <v>0</v>
      </c>
      <c r="L29" s="70">
        <v>0</v>
      </c>
      <c r="M29" s="70">
        <v>0</v>
      </c>
      <c r="N29" s="70">
        <v>0</v>
      </c>
      <c r="O29" s="70">
        <v>38339</v>
      </c>
      <c r="P29" s="70">
        <v>33361</v>
      </c>
      <c r="Q29" s="70">
        <v>4977</v>
      </c>
      <c r="R29" s="46">
        <v>21</v>
      </c>
      <c r="S29" s="51" t="str">
        <f t="shared" si="0"/>
        <v>読 谷 村</v>
      </c>
      <c r="T29" s="76">
        <v>1619799</v>
      </c>
      <c r="U29" s="76">
        <v>1618547</v>
      </c>
      <c r="V29" s="76">
        <v>1252</v>
      </c>
      <c r="W29" s="76">
        <v>6240124</v>
      </c>
      <c r="X29" s="76">
        <v>6209012</v>
      </c>
      <c r="Y29" s="76">
        <v>42895</v>
      </c>
      <c r="Z29" s="76">
        <v>942643</v>
      </c>
      <c r="AA29" s="76">
        <v>927850</v>
      </c>
      <c r="AB29" s="76">
        <v>2562423</v>
      </c>
      <c r="AC29" s="76">
        <v>1466123</v>
      </c>
      <c r="AD29" s="76">
        <v>3505066</v>
      </c>
      <c r="AE29" s="76">
        <v>2393973</v>
      </c>
      <c r="AF29" s="76">
        <v>9745190</v>
      </c>
      <c r="AG29" s="76">
        <v>8602985</v>
      </c>
      <c r="AH29" s="44" t="str">
        <f t="shared" si="1"/>
        <v>○</v>
      </c>
      <c r="AI29" s="44" t="str">
        <f t="shared" si="2"/>
        <v>○</v>
      </c>
      <c r="AJ29" s="44" t="str">
        <f t="shared" si="3"/>
        <v>○</v>
      </c>
      <c r="AK29" s="44" t="str">
        <f t="shared" si="4"/>
        <v>○</v>
      </c>
      <c r="AL29" s="44" t="str">
        <f t="shared" si="5"/>
        <v>○</v>
      </c>
      <c r="AM29" s="44" t="str">
        <f t="shared" si="6"/>
        <v>○</v>
      </c>
      <c r="AN29" s="44" t="str">
        <f t="shared" si="7"/>
        <v>○</v>
      </c>
    </row>
    <row r="30" spans="1:40" ht="16.5" customHeight="1">
      <c r="A30" s="46">
        <v>22</v>
      </c>
      <c r="B30" s="51" t="s">
        <v>57</v>
      </c>
      <c r="C30" s="70">
        <v>469990</v>
      </c>
      <c r="D30" s="70">
        <v>468976</v>
      </c>
      <c r="E30" s="70">
        <v>1014</v>
      </c>
      <c r="F30" s="70">
        <v>1222392</v>
      </c>
      <c r="G30" s="70">
        <v>1221334</v>
      </c>
      <c r="H30" s="70">
        <v>5290</v>
      </c>
      <c r="I30" s="70">
        <v>36012</v>
      </c>
      <c r="J30" s="70">
        <v>36012</v>
      </c>
      <c r="K30" s="70">
        <v>0</v>
      </c>
      <c r="L30" s="70">
        <v>0</v>
      </c>
      <c r="M30" s="70">
        <v>0</v>
      </c>
      <c r="N30" s="70">
        <v>0</v>
      </c>
      <c r="O30" s="70">
        <v>392</v>
      </c>
      <c r="P30" s="70">
        <v>392</v>
      </c>
      <c r="Q30" s="70">
        <v>0</v>
      </c>
      <c r="R30" s="46">
        <v>22</v>
      </c>
      <c r="S30" s="51" t="str">
        <f t="shared" si="0"/>
        <v>嘉手納町</v>
      </c>
      <c r="T30" s="76">
        <v>908286</v>
      </c>
      <c r="U30" s="76">
        <v>907357</v>
      </c>
      <c r="V30" s="76">
        <v>929</v>
      </c>
      <c r="W30" s="76">
        <v>2637072</v>
      </c>
      <c r="X30" s="76">
        <v>2634071</v>
      </c>
      <c r="Y30" s="76">
        <v>7233</v>
      </c>
      <c r="Z30" s="76">
        <v>233185</v>
      </c>
      <c r="AA30" s="76">
        <v>231084</v>
      </c>
      <c r="AB30" s="76">
        <v>704750</v>
      </c>
      <c r="AC30" s="76">
        <v>446454</v>
      </c>
      <c r="AD30" s="76">
        <v>937935</v>
      </c>
      <c r="AE30" s="76">
        <v>677538</v>
      </c>
      <c r="AF30" s="76">
        <v>3575007</v>
      </c>
      <c r="AG30" s="76">
        <v>3311609</v>
      </c>
      <c r="AH30" s="44" t="str">
        <f t="shared" si="1"/>
        <v>○</v>
      </c>
      <c r="AI30" s="44" t="str">
        <f t="shared" si="2"/>
        <v>○</v>
      </c>
      <c r="AJ30" s="44" t="str">
        <f t="shared" si="3"/>
        <v>○</v>
      </c>
      <c r="AK30" s="44" t="str">
        <f t="shared" si="4"/>
        <v>○</v>
      </c>
      <c r="AL30" s="44" t="str">
        <f t="shared" si="5"/>
        <v>○</v>
      </c>
      <c r="AM30" s="44" t="str">
        <f t="shared" si="6"/>
        <v>○</v>
      </c>
      <c r="AN30" s="44" t="str">
        <f t="shared" si="7"/>
        <v>○</v>
      </c>
    </row>
    <row r="31" spans="1:40" ht="16.5" customHeight="1">
      <c r="A31" s="46">
        <v>23</v>
      </c>
      <c r="B31" s="51" t="s">
        <v>58</v>
      </c>
      <c r="C31" s="70">
        <v>2356786</v>
      </c>
      <c r="D31" s="70">
        <v>2355254</v>
      </c>
      <c r="E31" s="70">
        <v>1533</v>
      </c>
      <c r="F31" s="70">
        <v>1091280</v>
      </c>
      <c r="G31" s="70">
        <v>1079971</v>
      </c>
      <c r="H31" s="70">
        <v>46333</v>
      </c>
      <c r="I31" s="70">
        <v>34506</v>
      </c>
      <c r="J31" s="70">
        <v>34506</v>
      </c>
      <c r="K31" s="70">
        <v>0</v>
      </c>
      <c r="L31" s="70">
        <v>122</v>
      </c>
      <c r="M31" s="70">
        <v>122</v>
      </c>
      <c r="N31" s="70">
        <v>0</v>
      </c>
      <c r="O31" s="70">
        <v>2431</v>
      </c>
      <c r="P31" s="70">
        <v>2431</v>
      </c>
      <c r="Q31" s="70">
        <v>0</v>
      </c>
      <c r="R31" s="46">
        <v>23</v>
      </c>
      <c r="S31" s="51" t="str">
        <f t="shared" si="0"/>
        <v>北 谷 町</v>
      </c>
      <c r="T31" s="76">
        <v>2169414</v>
      </c>
      <c r="U31" s="76">
        <v>2167304</v>
      </c>
      <c r="V31" s="76">
        <v>2110</v>
      </c>
      <c r="W31" s="76">
        <v>5654539</v>
      </c>
      <c r="X31" s="76">
        <v>5639588</v>
      </c>
      <c r="Y31" s="76">
        <v>49976</v>
      </c>
      <c r="Z31" s="76">
        <v>724082</v>
      </c>
      <c r="AA31" s="76">
        <v>712263</v>
      </c>
      <c r="AB31" s="76">
        <v>2337940</v>
      </c>
      <c r="AC31" s="76">
        <v>1431085</v>
      </c>
      <c r="AD31" s="76">
        <v>3062022</v>
      </c>
      <c r="AE31" s="76">
        <v>2143348</v>
      </c>
      <c r="AF31" s="76">
        <v>8716561</v>
      </c>
      <c r="AG31" s="76">
        <v>7782936</v>
      </c>
      <c r="AH31" s="44" t="str">
        <f t="shared" si="1"/>
        <v>○</v>
      </c>
      <c r="AI31" s="44" t="str">
        <f t="shared" si="2"/>
        <v>○</v>
      </c>
      <c r="AJ31" s="44" t="str">
        <f t="shared" si="3"/>
        <v>○</v>
      </c>
      <c r="AK31" s="44" t="str">
        <f t="shared" si="4"/>
        <v>○</v>
      </c>
      <c r="AL31" s="44" t="str">
        <f t="shared" si="5"/>
        <v>○</v>
      </c>
      <c r="AM31" s="44" t="str">
        <f t="shared" si="6"/>
        <v>○</v>
      </c>
      <c r="AN31" s="44" t="str">
        <f t="shared" si="7"/>
        <v>○</v>
      </c>
    </row>
    <row r="32" spans="1:40" ht="16.5" customHeight="1">
      <c r="A32" s="46">
        <v>24</v>
      </c>
      <c r="B32" s="51" t="s">
        <v>59</v>
      </c>
      <c r="C32" s="70">
        <v>1162919</v>
      </c>
      <c r="D32" s="70">
        <v>1161676</v>
      </c>
      <c r="E32" s="70">
        <v>1924</v>
      </c>
      <c r="F32" s="70">
        <v>958281</v>
      </c>
      <c r="G32" s="70">
        <v>956890</v>
      </c>
      <c r="H32" s="70">
        <v>8094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11470</v>
      </c>
      <c r="P32" s="70">
        <v>11470</v>
      </c>
      <c r="Q32" s="70">
        <v>0</v>
      </c>
      <c r="R32" s="46">
        <v>24</v>
      </c>
      <c r="S32" s="51" t="str">
        <f t="shared" si="0"/>
        <v>北中城村</v>
      </c>
      <c r="T32" s="76">
        <v>635095</v>
      </c>
      <c r="U32" s="76">
        <v>633338</v>
      </c>
      <c r="V32" s="76">
        <v>605</v>
      </c>
      <c r="W32" s="76">
        <v>2767765</v>
      </c>
      <c r="X32" s="76">
        <v>2763374</v>
      </c>
      <c r="Y32" s="76">
        <v>10623</v>
      </c>
      <c r="Z32" s="76">
        <v>336584</v>
      </c>
      <c r="AA32" s="76">
        <v>330785</v>
      </c>
      <c r="AB32" s="76">
        <v>5006748</v>
      </c>
      <c r="AC32" s="76">
        <v>2369947</v>
      </c>
      <c r="AD32" s="76">
        <v>5343332</v>
      </c>
      <c r="AE32" s="76">
        <v>2700732</v>
      </c>
      <c r="AF32" s="76">
        <v>8111097</v>
      </c>
      <c r="AG32" s="76">
        <v>5464106</v>
      </c>
      <c r="AH32" s="44" t="str">
        <f t="shared" si="1"/>
        <v>○</v>
      </c>
      <c r="AI32" s="44" t="str">
        <f t="shared" si="2"/>
        <v>○</v>
      </c>
      <c r="AJ32" s="44" t="str">
        <f t="shared" si="3"/>
        <v>○</v>
      </c>
      <c r="AK32" s="44" t="str">
        <f t="shared" si="4"/>
        <v>○</v>
      </c>
      <c r="AL32" s="44" t="str">
        <f t="shared" si="5"/>
        <v>○</v>
      </c>
      <c r="AM32" s="44" t="str">
        <f t="shared" si="6"/>
        <v>○</v>
      </c>
      <c r="AN32" s="44" t="str">
        <f t="shared" si="7"/>
        <v>○</v>
      </c>
    </row>
    <row r="33" spans="1:40" ht="16.5" customHeight="1">
      <c r="A33" s="46">
        <v>25</v>
      </c>
      <c r="B33" s="51" t="s">
        <v>60</v>
      </c>
      <c r="C33" s="70">
        <v>1119618</v>
      </c>
      <c r="D33" s="70">
        <v>1107963</v>
      </c>
      <c r="E33" s="70">
        <v>11425</v>
      </c>
      <c r="F33" s="70">
        <v>1776847</v>
      </c>
      <c r="G33" s="70">
        <v>1773835</v>
      </c>
      <c r="H33" s="70">
        <v>14044</v>
      </c>
      <c r="I33" s="70">
        <v>62450</v>
      </c>
      <c r="J33" s="70">
        <v>31947</v>
      </c>
      <c r="K33" s="70">
        <v>30505</v>
      </c>
      <c r="L33" s="70">
        <v>0</v>
      </c>
      <c r="M33" s="70">
        <v>0</v>
      </c>
      <c r="N33" s="70">
        <v>0</v>
      </c>
      <c r="O33" s="70">
        <v>38521</v>
      </c>
      <c r="P33" s="70">
        <v>38521</v>
      </c>
      <c r="Q33" s="70">
        <v>0</v>
      </c>
      <c r="R33" s="46">
        <v>25</v>
      </c>
      <c r="S33" s="51" t="str">
        <f t="shared" si="0"/>
        <v>中 城 村</v>
      </c>
      <c r="T33" s="76">
        <v>766847</v>
      </c>
      <c r="U33" s="76">
        <v>766026</v>
      </c>
      <c r="V33" s="76">
        <v>821</v>
      </c>
      <c r="W33" s="76">
        <v>3764283</v>
      </c>
      <c r="X33" s="76">
        <v>3718292</v>
      </c>
      <c r="Y33" s="76">
        <v>56795</v>
      </c>
      <c r="Z33" s="76">
        <v>447265</v>
      </c>
      <c r="AA33" s="76">
        <v>416760</v>
      </c>
      <c r="AB33" s="76">
        <v>2969137</v>
      </c>
      <c r="AC33" s="76">
        <v>1616939</v>
      </c>
      <c r="AD33" s="76">
        <v>3416402</v>
      </c>
      <c r="AE33" s="76">
        <v>2033699</v>
      </c>
      <c r="AF33" s="76">
        <v>7180685</v>
      </c>
      <c r="AG33" s="76">
        <v>5751991</v>
      </c>
      <c r="AH33" s="44" t="str">
        <f t="shared" si="1"/>
        <v>○</v>
      </c>
      <c r="AI33" s="44" t="str">
        <f t="shared" si="2"/>
        <v>○</v>
      </c>
      <c r="AJ33" s="44" t="str">
        <f t="shared" si="3"/>
        <v>○</v>
      </c>
      <c r="AK33" s="44" t="str">
        <f t="shared" si="4"/>
        <v>○</v>
      </c>
      <c r="AL33" s="44" t="str">
        <f t="shared" si="5"/>
        <v>○</v>
      </c>
      <c r="AM33" s="44" t="str">
        <f t="shared" si="6"/>
        <v>○</v>
      </c>
      <c r="AN33" s="44" t="str">
        <f t="shared" si="7"/>
        <v>○</v>
      </c>
    </row>
    <row r="34" spans="1:40" ht="16.5" customHeight="1">
      <c r="A34" s="46">
        <v>26</v>
      </c>
      <c r="B34" s="51" t="s">
        <v>61</v>
      </c>
      <c r="C34" s="70">
        <v>4469635</v>
      </c>
      <c r="D34" s="70">
        <v>4464156</v>
      </c>
      <c r="E34" s="70">
        <v>5297</v>
      </c>
      <c r="F34" s="70">
        <v>5832069</v>
      </c>
      <c r="G34" s="70">
        <v>5818667</v>
      </c>
      <c r="H34" s="70">
        <v>43072</v>
      </c>
      <c r="I34" s="70">
        <v>11169</v>
      </c>
      <c r="J34" s="70">
        <v>11169</v>
      </c>
      <c r="K34" s="70">
        <v>0</v>
      </c>
      <c r="L34" s="70">
        <v>0</v>
      </c>
      <c r="M34" s="70">
        <v>0</v>
      </c>
      <c r="N34" s="70">
        <v>0</v>
      </c>
      <c r="O34" s="70">
        <v>144995</v>
      </c>
      <c r="P34" s="70">
        <v>144995</v>
      </c>
      <c r="Q34" s="70">
        <v>0</v>
      </c>
      <c r="R34" s="46">
        <v>26</v>
      </c>
      <c r="S34" s="51" t="str">
        <f t="shared" si="0"/>
        <v>西 原 町</v>
      </c>
      <c r="T34" s="76">
        <v>2606822</v>
      </c>
      <c r="U34" s="76">
        <v>2605172</v>
      </c>
      <c r="V34" s="76">
        <v>1649</v>
      </c>
      <c r="W34" s="76">
        <v>13064690</v>
      </c>
      <c r="X34" s="76">
        <v>13044159</v>
      </c>
      <c r="Y34" s="76">
        <v>50018</v>
      </c>
      <c r="Z34" s="76">
        <v>1729712</v>
      </c>
      <c r="AA34" s="76">
        <v>1075787</v>
      </c>
      <c r="AB34" s="76">
        <v>2918004</v>
      </c>
      <c r="AC34" s="76">
        <v>1727648</v>
      </c>
      <c r="AD34" s="76">
        <v>4647716</v>
      </c>
      <c r="AE34" s="76">
        <v>2803435</v>
      </c>
      <c r="AF34" s="76">
        <v>17712406</v>
      </c>
      <c r="AG34" s="76">
        <v>15847594</v>
      </c>
      <c r="AH34" s="44" t="str">
        <f t="shared" si="1"/>
        <v>○</v>
      </c>
      <c r="AI34" s="44" t="str">
        <f t="shared" si="2"/>
        <v>○</v>
      </c>
      <c r="AJ34" s="44" t="str">
        <f t="shared" si="3"/>
        <v>○</v>
      </c>
      <c r="AK34" s="44" t="str">
        <f t="shared" si="4"/>
        <v>○</v>
      </c>
      <c r="AL34" s="44" t="str">
        <f t="shared" si="5"/>
        <v>○</v>
      </c>
      <c r="AM34" s="44" t="str">
        <f t="shared" si="6"/>
        <v>○</v>
      </c>
      <c r="AN34" s="44" t="str">
        <f t="shared" si="7"/>
        <v>○</v>
      </c>
    </row>
    <row r="35" spans="1:40" ht="16.5" customHeight="1">
      <c r="A35" s="46">
        <v>27</v>
      </c>
      <c r="B35" s="51" t="s">
        <v>62</v>
      </c>
      <c r="C35" s="70">
        <v>623049</v>
      </c>
      <c r="D35" s="70">
        <v>621755</v>
      </c>
      <c r="E35" s="70">
        <v>1294</v>
      </c>
      <c r="F35" s="70">
        <v>429867</v>
      </c>
      <c r="G35" s="70">
        <v>429867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3541</v>
      </c>
      <c r="P35" s="70">
        <v>3541</v>
      </c>
      <c r="Q35" s="70">
        <v>0</v>
      </c>
      <c r="R35" s="46">
        <v>27</v>
      </c>
      <c r="S35" s="51" t="str">
        <f t="shared" si="0"/>
        <v>与那原町</v>
      </c>
      <c r="T35" s="76">
        <v>1003096</v>
      </c>
      <c r="U35" s="76">
        <v>1002106</v>
      </c>
      <c r="V35" s="76">
        <v>990</v>
      </c>
      <c r="W35" s="76">
        <v>2059553</v>
      </c>
      <c r="X35" s="76">
        <v>2057269</v>
      </c>
      <c r="Y35" s="76">
        <v>2284</v>
      </c>
      <c r="Z35" s="76">
        <v>594195</v>
      </c>
      <c r="AA35" s="76">
        <v>580886</v>
      </c>
      <c r="AB35" s="76">
        <v>1050890</v>
      </c>
      <c r="AC35" s="76">
        <v>577295</v>
      </c>
      <c r="AD35" s="76">
        <v>1645085</v>
      </c>
      <c r="AE35" s="76">
        <v>1158181</v>
      </c>
      <c r="AF35" s="76">
        <v>3704638</v>
      </c>
      <c r="AG35" s="76">
        <v>3215450</v>
      </c>
      <c r="AH35" s="44" t="str">
        <f t="shared" si="1"/>
        <v>○</v>
      </c>
      <c r="AI35" s="44" t="str">
        <f t="shared" si="2"/>
        <v>○</v>
      </c>
      <c r="AJ35" s="44" t="str">
        <f t="shared" si="3"/>
        <v>○</v>
      </c>
      <c r="AK35" s="44" t="str">
        <f t="shared" si="4"/>
        <v>○</v>
      </c>
      <c r="AL35" s="44" t="str">
        <f t="shared" si="5"/>
        <v>○</v>
      </c>
      <c r="AM35" s="44" t="str">
        <f t="shared" si="6"/>
        <v>○</v>
      </c>
      <c r="AN35" s="44" t="str">
        <f t="shared" si="7"/>
        <v>○</v>
      </c>
    </row>
    <row r="36" spans="1:40" ht="16.5" customHeight="1">
      <c r="A36" s="46">
        <v>28</v>
      </c>
      <c r="B36" s="51" t="s">
        <v>63</v>
      </c>
      <c r="C36" s="70">
        <v>2407301</v>
      </c>
      <c r="D36" s="70">
        <v>2404830</v>
      </c>
      <c r="E36" s="70">
        <v>2471</v>
      </c>
      <c r="F36" s="70">
        <v>2816299</v>
      </c>
      <c r="G36" s="70">
        <v>2788132</v>
      </c>
      <c r="H36" s="70">
        <v>38700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15535</v>
      </c>
      <c r="P36" s="70">
        <v>15535</v>
      </c>
      <c r="Q36" s="70">
        <v>0</v>
      </c>
      <c r="R36" s="46">
        <v>28</v>
      </c>
      <c r="S36" s="51" t="str">
        <f t="shared" si="0"/>
        <v>南風原町</v>
      </c>
      <c r="T36" s="76">
        <v>2623953</v>
      </c>
      <c r="U36" s="76">
        <v>2618403</v>
      </c>
      <c r="V36" s="76">
        <v>6360</v>
      </c>
      <c r="W36" s="76">
        <v>7863088</v>
      </c>
      <c r="X36" s="76">
        <v>7826900</v>
      </c>
      <c r="Y36" s="76">
        <v>47531</v>
      </c>
      <c r="Z36" s="76">
        <v>814801</v>
      </c>
      <c r="AA36" s="76">
        <v>801264</v>
      </c>
      <c r="AB36" s="76">
        <v>1954093</v>
      </c>
      <c r="AC36" s="76">
        <v>1291674</v>
      </c>
      <c r="AD36" s="76">
        <v>2768894</v>
      </c>
      <c r="AE36" s="76">
        <v>2092938</v>
      </c>
      <c r="AF36" s="76">
        <v>10631982</v>
      </c>
      <c r="AG36" s="76">
        <v>9919838</v>
      </c>
      <c r="AH36" s="44" t="str">
        <f t="shared" si="1"/>
        <v>○</v>
      </c>
      <c r="AI36" s="44" t="str">
        <f t="shared" si="2"/>
        <v>○</v>
      </c>
      <c r="AJ36" s="44" t="str">
        <f t="shared" si="3"/>
        <v>○</v>
      </c>
      <c r="AK36" s="44" t="str">
        <f t="shared" si="4"/>
        <v>○</v>
      </c>
      <c r="AL36" s="44" t="str">
        <f t="shared" si="5"/>
        <v>○</v>
      </c>
      <c r="AM36" s="44" t="str">
        <f t="shared" si="6"/>
        <v>○</v>
      </c>
      <c r="AN36" s="44" t="str">
        <f t="shared" si="7"/>
        <v>○</v>
      </c>
    </row>
    <row r="37" spans="1:40" ht="16.5" customHeight="1">
      <c r="A37" s="46">
        <v>29</v>
      </c>
      <c r="B37" s="51" t="s">
        <v>64</v>
      </c>
      <c r="C37" s="70">
        <v>90323</v>
      </c>
      <c r="D37" s="70">
        <v>90323</v>
      </c>
      <c r="E37" s="70">
        <v>0</v>
      </c>
      <c r="F37" s="70">
        <v>83220</v>
      </c>
      <c r="G37" s="70">
        <v>81120</v>
      </c>
      <c r="H37" s="70">
        <v>10171</v>
      </c>
      <c r="I37" s="70">
        <v>8235</v>
      </c>
      <c r="J37" s="70">
        <v>4871</v>
      </c>
      <c r="K37" s="70">
        <v>3365</v>
      </c>
      <c r="L37" s="70">
        <v>0</v>
      </c>
      <c r="M37" s="70">
        <v>0</v>
      </c>
      <c r="N37" s="70">
        <v>0</v>
      </c>
      <c r="O37" s="70">
        <v>67</v>
      </c>
      <c r="P37" s="70">
        <v>67</v>
      </c>
      <c r="Q37" s="70">
        <v>0</v>
      </c>
      <c r="R37" s="46">
        <v>29</v>
      </c>
      <c r="S37" s="51" t="str">
        <f t="shared" si="0"/>
        <v>渡嘉敷村</v>
      </c>
      <c r="T37" s="76">
        <v>38813</v>
      </c>
      <c r="U37" s="76">
        <v>38813</v>
      </c>
      <c r="V37" s="76">
        <v>0</v>
      </c>
      <c r="W37" s="76">
        <v>220658</v>
      </c>
      <c r="X37" s="76">
        <v>215194</v>
      </c>
      <c r="Y37" s="76">
        <v>13536</v>
      </c>
      <c r="Z37" s="76">
        <v>41676</v>
      </c>
      <c r="AA37" s="76">
        <v>37213</v>
      </c>
      <c r="AB37" s="76">
        <v>432902</v>
      </c>
      <c r="AC37" s="76">
        <v>284674</v>
      </c>
      <c r="AD37" s="76">
        <v>474578</v>
      </c>
      <c r="AE37" s="76">
        <v>321887</v>
      </c>
      <c r="AF37" s="76">
        <v>695236</v>
      </c>
      <c r="AG37" s="76">
        <v>537081</v>
      </c>
      <c r="AH37" s="44" t="str">
        <f t="shared" si="1"/>
        <v>○</v>
      </c>
      <c r="AI37" s="44" t="str">
        <f t="shared" si="2"/>
        <v>○</v>
      </c>
      <c r="AJ37" s="44" t="str">
        <f t="shared" si="3"/>
        <v>○</v>
      </c>
      <c r="AK37" s="44" t="str">
        <f t="shared" si="4"/>
        <v>○</v>
      </c>
      <c r="AL37" s="44" t="str">
        <f t="shared" si="5"/>
        <v>○</v>
      </c>
      <c r="AM37" s="44" t="str">
        <f t="shared" si="6"/>
        <v>○</v>
      </c>
      <c r="AN37" s="44" t="str">
        <f t="shared" si="7"/>
        <v>○</v>
      </c>
    </row>
    <row r="38" spans="1:40" ht="16.5" customHeight="1">
      <c r="A38" s="46">
        <v>30</v>
      </c>
      <c r="B38" s="51" t="s">
        <v>65</v>
      </c>
      <c r="C38" s="70">
        <v>130949</v>
      </c>
      <c r="D38" s="70">
        <v>128590</v>
      </c>
      <c r="E38" s="70">
        <v>2359</v>
      </c>
      <c r="F38" s="70">
        <v>94366</v>
      </c>
      <c r="G38" s="70">
        <v>94366</v>
      </c>
      <c r="H38" s="70">
        <v>0</v>
      </c>
      <c r="I38" s="70">
        <v>2340</v>
      </c>
      <c r="J38" s="70">
        <v>2340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46">
        <v>30</v>
      </c>
      <c r="S38" s="51" t="str">
        <f t="shared" si="0"/>
        <v>座間味村</v>
      </c>
      <c r="T38" s="76">
        <v>57787</v>
      </c>
      <c r="U38" s="76">
        <v>55801</v>
      </c>
      <c r="V38" s="76">
        <v>1986</v>
      </c>
      <c r="W38" s="76">
        <v>285442</v>
      </c>
      <c r="X38" s="76">
        <v>281097</v>
      </c>
      <c r="Y38" s="76">
        <v>4345</v>
      </c>
      <c r="Z38" s="76">
        <v>149317</v>
      </c>
      <c r="AA38" s="76">
        <v>133682</v>
      </c>
      <c r="AB38" s="76">
        <v>236904</v>
      </c>
      <c r="AC38" s="76">
        <v>148601</v>
      </c>
      <c r="AD38" s="76">
        <v>386221</v>
      </c>
      <c r="AE38" s="76">
        <v>282283</v>
      </c>
      <c r="AF38" s="76">
        <v>671663</v>
      </c>
      <c r="AG38" s="76">
        <v>563380</v>
      </c>
      <c r="AH38" s="44" t="str">
        <f t="shared" si="1"/>
        <v>○</v>
      </c>
      <c r="AI38" s="44" t="str">
        <f t="shared" si="2"/>
        <v>○</v>
      </c>
      <c r="AJ38" s="44" t="str">
        <f t="shared" si="3"/>
        <v>○</v>
      </c>
      <c r="AK38" s="44" t="str">
        <f t="shared" si="4"/>
        <v>○</v>
      </c>
      <c r="AL38" s="44" t="str">
        <f t="shared" si="5"/>
        <v>○</v>
      </c>
      <c r="AM38" s="44" t="str">
        <f t="shared" si="6"/>
        <v>○</v>
      </c>
      <c r="AN38" s="44" t="str">
        <f t="shared" si="7"/>
        <v>○</v>
      </c>
    </row>
    <row r="39" spans="1:40" ht="16.5" customHeight="1">
      <c r="A39" s="46">
        <v>31</v>
      </c>
      <c r="B39" s="51" t="s">
        <v>66</v>
      </c>
      <c r="C39" s="70">
        <v>92104</v>
      </c>
      <c r="D39" s="70">
        <v>90694</v>
      </c>
      <c r="E39" s="70">
        <v>1411</v>
      </c>
      <c r="F39" s="70">
        <v>38908</v>
      </c>
      <c r="G39" s="70">
        <v>37594</v>
      </c>
      <c r="H39" s="70">
        <v>6570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1502</v>
      </c>
      <c r="P39" s="70">
        <v>1502</v>
      </c>
      <c r="Q39" s="70">
        <v>0</v>
      </c>
      <c r="R39" s="46">
        <v>31</v>
      </c>
      <c r="S39" s="51" t="str">
        <f t="shared" si="0"/>
        <v>粟 国 村</v>
      </c>
      <c r="T39" s="76">
        <v>25113</v>
      </c>
      <c r="U39" s="76">
        <v>24560</v>
      </c>
      <c r="V39" s="76">
        <v>553</v>
      </c>
      <c r="W39" s="76">
        <v>157627</v>
      </c>
      <c r="X39" s="76">
        <v>154350</v>
      </c>
      <c r="Y39" s="76">
        <v>8534</v>
      </c>
      <c r="Z39" s="76">
        <v>415986</v>
      </c>
      <c r="AA39" s="76">
        <v>413520</v>
      </c>
      <c r="AB39" s="76">
        <v>438133</v>
      </c>
      <c r="AC39" s="76">
        <v>280862</v>
      </c>
      <c r="AD39" s="76">
        <v>854119</v>
      </c>
      <c r="AE39" s="76">
        <v>694382</v>
      </c>
      <c r="AF39" s="76">
        <v>1011746</v>
      </c>
      <c r="AG39" s="76">
        <v>848732</v>
      </c>
      <c r="AH39" s="44" t="str">
        <f t="shared" si="1"/>
        <v>○</v>
      </c>
      <c r="AI39" s="44" t="str">
        <f t="shared" si="2"/>
        <v>○</v>
      </c>
      <c r="AJ39" s="44" t="str">
        <f t="shared" si="3"/>
        <v>○</v>
      </c>
      <c r="AK39" s="44" t="str">
        <f t="shared" si="4"/>
        <v>○</v>
      </c>
      <c r="AL39" s="44" t="str">
        <f t="shared" si="5"/>
        <v>○</v>
      </c>
      <c r="AM39" s="44" t="str">
        <f t="shared" si="6"/>
        <v>○</v>
      </c>
      <c r="AN39" s="44" t="str">
        <f t="shared" si="7"/>
        <v>○</v>
      </c>
    </row>
    <row r="40" spans="1:40" ht="16.5" customHeight="1">
      <c r="A40" s="46">
        <v>32</v>
      </c>
      <c r="B40" s="51" t="s">
        <v>67</v>
      </c>
      <c r="C40" s="70">
        <v>27652</v>
      </c>
      <c r="D40" s="70">
        <v>27652</v>
      </c>
      <c r="E40" s="70">
        <v>0</v>
      </c>
      <c r="F40" s="70">
        <v>31290</v>
      </c>
      <c r="G40" s="70">
        <v>31290</v>
      </c>
      <c r="H40" s="70">
        <v>0</v>
      </c>
      <c r="I40" s="70">
        <v>4899</v>
      </c>
      <c r="J40" s="70">
        <v>2449</v>
      </c>
      <c r="K40" s="70">
        <v>2449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46">
        <v>32</v>
      </c>
      <c r="S40" s="51" t="str">
        <f t="shared" si="0"/>
        <v>渡名喜村</v>
      </c>
      <c r="T40" s="76">
        <v>7712</v>
      </c>
      <c r="U40" s="76">
        <v>7712</v>
      </c>
      <c r="V40" s="76">
        <v>0</v>
      </c>
      <c r="W40" s="76">
        <v>71553</v>
      </c>
      <c r="X40" s="76">
        <v>69103</v>
      </c>
      <c r="Y40" s="76">
        <v>2449</v>
      </c>
      <c r="Z40" s="76">
        <v>76223</v>
      </c>
      <c r="AA40" s="76">
        <v>73113</v>
      </c>
      <c r="AB40" s="76">
        <v>122758</v>
      </c>
      <c r="AC40" s="76">
        <v>85724</v>
      </c>
      <c r="AD40" s="76">
        <v>198981</v>
      </c>
      <c r="AE40" s="76">
        <v>158837</v>
      </c>
      <c r="AF40" s="76">
        <v>270534</v>
      </c>
      <c r="AG40" s="76">
        <v>227940</v>
      </c>
      <c r="AH40" s="44" t="str">
        <f t="shared" si="1"/>
        <v>○</v>
      </c>
      <c r="AI40" s="44" t="str">
        <f t="shared" si="2"/>
        <v>○</v>
      </c>
      <c r="AJ40" s="44" t="str">
        <f t="shared" si="3"/>
        <v>○</v>
      </c>
      <c r="AK40" s="44" t="str">
        <f t="shared" si="4"/>
        <v>○</v>
      </c>
      <c r="AL40" s="44" t="str">
        <f t="shared" si="5"/>
        <v>○</v>
      </c>
      <c r="AM40" s="44" t="str">
        <f t="shared" si="6"/>
        <v>○</v>
      </c>
      <c r="AN40" s="44" t="str">
        <f t="shared" si="7"/>
        <v>○</v>
      </c>
    </row>
    <row r="41" spans="1:40" ht="16.5" customHeight="1">
      <c r="A41" s="47">
        <v>33</v>
      </c>
      <c r="B41" s="52" t="s">
        <v>68</v>
      </c>
      <c r="C41" s="71">
        <v>606602</v>
      </c>
      <c r="D41" s="71">
        <v>594941</v>
      </c>
      <c r="E41" s="71">
        <v>11661</v>
      </c>
      <c r="F41" s="71">
        <v>1252801</v>
      </c>
      <c r="G41" s="71">
        <v>1241788</v>
      </c>
      <c r="H41" s="71">
        <v>24115</v>
      </c>
      <c r="I41" s="71">
        <v>4365</v>
      </c>
      <c r="J41" s="71">
        <v>2545</v>
      </c>
      <c r="K41" s="71">
        <v>1821</v>
      </c>
      <c r="L41" s="71">
        <v>0</v>
      </c>
      <c r="M41" s="71">
        <v>0</v>
      </c>
      <c r="N41" s="71">
        <v>0</v>
      </c>
      <c r="O41" s="71">
        <v>52902</v>
      </c>
      <c r="P41" s="71">
        <v>52902</v>
      </c>
      <c r="Q41" s="71">
        <v>0</v>
      </c>
      <c r="R41" s="47">
        <v>33</v>
      </c>
      <c r="S41" s="52" t="str">
        <f t="shared" si="0"/>
        <v>南大東村</v>
      </c>
      <c r="T41" s="77">
        <v>119507</v>
      </c>
      <c r="U41" s="77">
        <v>118637</v>
      </c>
      <c r="V41" s="77">
        <v>870</v>
      </c>
      <c r="W41" s="77">
        <v>2036177</v>
      </c>
      <c r="X41" s="77">
        <v>2010813</v>
      </c>
      <c r="Y41" s="77">
        <v>38467</v>
      </c>
      <c r="Z41" s="77">
        <v>753376</v>
      </c>
      <c r="AA41" s="77">
        <v>590973</v>
      </c>
      <c r="AB41" s="77">
        <v>591768</v>
      </c>
      <c r="AC41" s="77">
        <v>392231</v>
      </c>
      <c r="AD41" s="77">
        <v>1345144</v>
      </c>
      <c r="AE41" s="77">
        <v>983204</v>
      </c>
      <c r="AF41" s="77">
        <v>3381321</v>
      </c>
      <c r="AG41" s="77">
        <v>2994017</v>
      </c>
      <c r="AH41" s="44" t="str">
        <f t="shared" si="1"/>
        <v>○</v>
      </c>
      <c r="AI41" s="44" t="str">
        <f t="shared" si="2"/>
        <v>○</v>
      </c>
      <c r="AJ41" s="44" t="str">
        <f t="shared" si="3"/>
        <v>○</v>
      </c>
      <c r="AK41" s="44" t="str">
        <f t="shared" si="4"/>
        <v>○</v>
      </c>
      <c r="AL41" s="44" t="str">
        <f t="shared" si="5"/>
        <v>○</v>
      </c>
      <c r="AM41" s="44" t="str">
        <f t="shared" si="6"/>
        <v>○</v>
      </c>
      <c r="AN41" s="44" t="str">
        <f t="shared" si="7"/>
        <v>○</v>
      </c>
    </row>
    <row r="42" spans="1:40" ht="16.5" customHeight="1">
      <c r="A42" s="46">
        <v>34</v>
      </c>
      <c r="B42" s="51" t="s">
        <v>69</v>
      </c>
      <c r="C42" s="70">
        <v>173553</v>
      </c>
      <c r="D42" s="70">
        <v>172431</v>
      </c>
      <c r="E42" s="70">
        <v>1122</v>
      </c>
      <c r="F42" s="70">
        <v>542487</v>
      </c>
      <c r="G42" s="70">
        <v>508265</v>
      </c>
      <c r="H42" s="70">
        <v>35889</v>
      </c>
      <c r="I42" s="70">
        <v>177</v>
      </c>
      <c r="J42" s="70">
        <v>177</v>
      </c>
      <c r="K42" s="70">
        <v>0</v>
      </c>
      <c r="L42" s="70">
        <v>0</v>
      </c>
      <c r="M42" s="70">
        <v>0</v>
      </c>
      <c r="N42" s="70">
        <v>0</v>
      </c>
      <c r="O42" s="70">
        <v>19976</v>
      </c>
      <c r="P42" s="70">
        <v>19976</v>
      </c>
      <c r="Q42" s="70">
        <v>0</v>
      </c>
      <c r="R42" s="46">
        <v>34</v>
      </c>
      <c r="S42" s="51" t="str">
        <f t="shared" si="0"/>
        <v>北大東村</v>
      </c>
      <c r="T42" s="76">
        <v>78502</v>
      </c>
      <c r="U42" s="76">
        <v>77734</v>
      </c>
      <c r="V42" s="76">
        <v>768</v>
      </c>
      <c r="W42" s="76">
        <v>814695</v>
      </c>
      <c r="X42" s="76">
        <v>778583</v>
      </c>
      <c r="Y42" s="76">
        <v>37779</v>
      </c>
      <c r="Z42" s="76">
        <v>202961</v>
      </c>
      <c r="AA42" s="76">
        <v>182630</v>
      </c>
      <c r="AB42" s="76">
        <v>283041</v>
      </c>
      <c r="AC42" s="76">
        <v>187280</v>
      </c>
      <c r="AD42" s="76">
        <v>486002</v>
      </c>
      <c r="AE42" s="76">
        <v>369910</v>
      </c>
      <c r="AF42" s="76">
        <v>1300697</v>
      </c>
      <c r="AG42" s="76">
        <v>1148493</v>
      </c>
      <c r="AH42" s="44" t="str">
        <f t="shared" si="1"/>
        <v>○</v>
      </c>
      <c r="AI42" s="44" t="str">
        <f t="shared" si="2"/>
        <v>○</v>
      </c>
      <c r="AJ42" s="44" t="str">
        <f t="shared" si="3"/>
        <v>○</v>
      </c>
      <c r="AK42" s="44" t="str">
        <f t="shared" si="4"/>
        <v>○</v>
      </c>
      <c r="AL42" s="44" t="str">
        <f t="shared" si="5"/>
        <v>○</v>
      </c>
      <c r="AM42" s="44" t="str">
        <f t="shared" si="6"/>
        <v>○</v>
      </c>
      <c r="AN42" s="44" t="str">
        <f t="shared" si="7"/>
        <v>○</v>
      </c>
    </row>
    <row r="43" spans="1:40" ht="16.5" customHeight="1">
      <c r="A43" s="46">
        <v>35</v>
      </c>
      <c r="B43" s="51" t="s">
        <v>70</v>
      </c>
      <c r="C43" s="70">
        <v>189257</v>
      </c>
      <c r="D43" s="70">
        <v>189257</v>
      </c>
      <c r="E43" s="70">
        <v>0</v>
      </c>
      <c r="F43" s="70">
        <v>185024</v>
      </c>
      <c r="G43" s="70">
        <v>185024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6278</v>
      </c>
      <c r="P43" s="70">
        <v>6278</v>
      </c>
      <c r="Q43" s="70">
        <v>0</v>
      </c>
      <c r="R43" s="46">
        <v>35</v>
      </c>
      <c r="S43" s="51" t="str">
        <f t="shared" si="0"/>
        <v>伊平屋村</v>
      </c>
      <c r="T43" s="76">
        <v>36787</v>
      </c>
      <c r="U43" s="76">
        <v>36787</v>
      </c>
      <c r="V43" s="76">
        <v>0</v>
      </c>
      <c r="W43" s="76">
        <v>417346</v>
      </c>
      <c r="X43" s="76">
        <v>417346</v>
      </c>
      <c r="Y43" s="76">
        <v>0</v>
      </c>
      <c r="Z43" s="76">
        <v>51946</v>
      </c>
      <c r="AA43" s="76">
        <v>49463</v>
      </c>
      <c r="AB43" s="76">
        <v>560731</v>
      </c>
      <c r="AC43" s="76">
        <v>372474</v>
      </c>
      <c r="AD43" s="76">
        <v>612677</v>
      </c>
      <c r="AE43" s="76">
        <v>421937</v>
      </c>
      <c r="AF43" s="76">
        <v>1030023</v>
      </c>
      <c r="AG43" s="76">
        <v>839283</v>
      </c>
      <c r="AH43" s="44" t="str">
        <f t="shared" si="1"/>
        <v>○</v>
      </c>
      <c r="AI43" s="44" t="str">
        <f t="shared" si="2"/>
        <v>○</v>
      </c>
      <c r="AJ43" s="44" t="str">
        <f t="shared" si="3"/>
        <v>○</v>
      </c>
      <c r="AK43" s="44" t="str">
        <f t="shared" si="4"/>
        <v>○</v>
      </c>
      <c r="AL43" s="44" t="str">
        <f t="shared" si="5"/>
        <v>○</v>
      </c>
      <c r="AM43" s="44" t="str">
        <f t="shared" si="6"/>
        <v>○</v>
      </c>
      <c r="AN43" s="44" t="str">
        <f t="shared" si="7"/>
        <v>○</v>
      </c>
    </row>
    <row r="44" spans="1:40" ht="16.5" customHeight="1">
      <c r="A44" s="46">
        <v>36</v>
      </c>
      <c r="B44" s="51" t="s">
        <v>71</v>
      </c>
      <c r="C44" s="70">
        <v>159587</v>
      </c>
      <c r="D44" s="70">
        <v>159587</v>
      </c>
      <c r="E44" s="70">
        <v>0</v>
      </c>
      <c r="F44" s="70">
        <v>206868</v>
      </c>
      <c r="G44" s="70">
        <v>206649</v>
      </c>
      <c r="H44" s="70">
        <v>1100</v>
      </c>
      <c r="I44" s="70">
        <v>15247</v>
      </c>
      <c r="J44" s="70">
        <v>15247</v>
      </c>
      <c r="K44" s="70">
        <v>0</v>
      </c>
      <c r="L44" s="70">
        <v>0</v>
      </c>
      <c r="M44" s="70">
        <v>0</v>
      </c>
      <c r="N44" s="70">
        <v>0</v>
      </c>
      <c r="O44" s="70">
        <v>36368</v>
      </c>
      <c r="P44" s="70">
        <v>36368</v>
      </c>
      <c r="Q44" s="70">
        <v>0</v>
      </c>
      <c r="R44" s="46">
        <v>36</v>
      </c>
      <c r="S44" s="51" t="str">
        <f t="shared" si="0"/>
        <v>伊是名村</v>
      </c>
      <c r="T44" s="76">
        <v>46026</v>
      </c>
      <c r="U44" s="76">
        <v>46026</v>
      </c>
      <c r="V44" s="76">
        <v>0</v>
      </c>
      <c r="W44" s="76">
        <v>464096</v>
      </c>
      <c r="X44" s="76">
        <v>463877</v>
      </c>
      <c r="Y44" s="76">
        <v>1100</v>
      </c>
      <c r="Z44" s="76">
        <v>105603</v>
      </c>
      <c r="AA44" s="76">
        <v>98297</v>
      </c>
      <c r="AB44" s="76">
        <v>1621123</v>
      </c>
      <c r="AC44" s="76">
        <v>720302</v>
      </c>
      <c r="AD44" s="76">
        <v>1726726</v>
      </c>
      <c r="AE44" s="76">
        <v>818599</v>
      </c>
      <c r="AF44" s="76">
        <v>2190822</v>
      </c>
      <c r="AG44" s="76">
        <v>1282476</v>
      </c>
      <c r="AH44" s="44" t="str">
        <f t="shared" si="1"/>
        <v>○</v>
      </c>
      <c r="AI44" s="44" t="str">
        <f t="shared" si="2"/>
        <v>○</v>
      </c>
      <c r="AJ44" s="44" t="str">
        <f t="shared" si="3"/>
        <v>○</v>
      </c>
      <c r="AK44" s="44" t="str">
        <f t="shared" si="4"/>
        <v>○</v>
      </c>
      <c r="AL44" s="44" t="str">
        <f t="shared" si="5"/>
        <v>○</v>
      </c>
      <c r="AM44" s="44" t="str">
        <f t="shared" si="6"/>
        <v>○</v>
      </c>
      <c r="AN44" s="44" t="str">
        <f t="shared" si="7"/>
        <v>○</v>
      </c>
    </row>
    <row r="45" spans="1:40" ht="16.5" customHeight="1">
      <c r="A45" s="46">
        <v>37</v>
      </c>
      <c r="B45" s="51" t="s">
        <v>72</v>
      </c>
      <c r="C45" s="70">
        <v>1060406</v>
      </c>
      <c r="D45" s="70">
        <v>1036512</v>
      </c>
      <c r="E45" s="70">
        <v>15662</v>
      </c>
      <c r="F45" s="70">
        <v>1180099</v>
      </c>
      <c r="G45" s="70">
        <v>1162592</v>
      </c>
      <c r="H45" s="70">
        <v>43687</v>
      </c>
      <c r="I45" s="70">
        <v>693</v>
      </c>
      <c r="J45" s="70">
        <v>693</v>
      </c>
      <c r="K45" s="70">
        <v>0</v>
      </c>
      <c r="L45" s="70">
        <v>0</v>
      </c>
      <c r="M45" s="70">
        <v>0</v>
      </c>
      <c r="N45" s="70">
        <v>0</v>
      </c>
      <c r="O45" s="70">
        <v>10759</v>
      </c>
      <c r="P45" s="70">
        <v>10759</v>
      </c>
      <c r="Q45" s="70">
        <v>0</v>
      </c>
      <c r="R45" s="46">
        <v>37</v>
      </c>
      <c r="S45" s="51" t="str">
        <f t="shared" si="0"/>
        <v>久米島町</v>
      </c>
      <c r="T45" s="76">
        <v>459337</v>
      </c>
      <c r="U45" s="76">
        <v>449112</v>
      </c>
      <c r="V45" s="76">
        <v>4479</v>
      </c>
      <c r="W45" s="76">
        <v>2711294</v>
      </c>
      <c r="X45" s="76">
        <v>2659668</v>
      </c>
      <c r="Y45" s="76">
        <v>63828</v>
      </c>
      <c r="Z45" s="76">
        <v>1380540</v>
      </c>
      <c r="AA45" s="76">
        <v>1062905</v>
      </c>
      <c r="AB45" s="76">
        <v>1896390</v>
      </c>
      <c r="AC45" s="76">
        <v>1266218</v>
      </c>
      <c r="AD45" s="76">
        <v>3276930</v>
      </c>
      <c r="AE45" s="76">
        <v>2329123</v>
      </c>
      <c r="AF45" s="76">
        <v>5988224</v>
      </c>
      <c r="AG45" s="76">
        <v>4988791</v>
      </c>
      <c r="AH45" s="44" t="str">
        <f t="shared" si="1"/>
        <v>○</v>
      </c>
      <c r="AI45" s="44" t="str">
        <f t="shared" si="2"/>
        <v>○</v>
      </c>
      <c r="AJ45" s="44" t="str">
        <f t="shared" si="3"/>
        <v>○</v>
      </c>
      <c r="AK45" s="44" t="str">
        <f t="shared" si="4"/>
        <v>○</v>
      </c>
      <c r="AL45" s="44" t="str">
        <f t="shared" si="5"/>
        <v>○</v>
      </c>
      <c r="AM45" s="44" t="str">
        <f t="shared" si="6"/>
        <v>○</v>
      </c>
      <c r="AN45" s="44" t="str">
        <f t="shared" si="7"/>
        <v>○</v>
      </c>
    </row>
    <row r="46" spans="1:40" ht="16.5" customHeight="1">
      <c r="A46" s="46">
        <v>38</v>
      </c>
      <c r="B46" s="51" t="s">
        <v>73</v>
      </c>
      <c r="C46" s="70">
        <v>1521023</v>
      </c>
      <c r="D46" s="70">
        <v>1518242</v>
      </c>
      <c r="E46" s="70">
        <v>3933</v>
      </c>
      <c r="F46" s="70">
        <v>869710</v>
      </c>
      <c r="G46" s="70">
        <v>853966</v>
      </c>
      <c r="H46" s="70">
        <v>23592</v>
      </c>
      <c r="I46" s="70">
        <v>176</v>
      </c>
      <c r="J46" s="70">
        <v>176</v>
      </c>
      <c r="K46" s="70">
        <v>0</v>
      </c>
      <c r="L46" s="70">
        <v>225</v>
      </c>
      <c r="M46" s="70">
        <v>225</v>
      </c>
      <c r="N46" s="70">
        <v>0</v>
      </c>
      <c r="O46" s="70">
        <v>24402</v>
      </c>
      <c r="P46" s="70">
        <v>24402</v>
      </c>
      <c r="Q46" s="70">
        <v>0</v>
      </c>
      <c r="R46" s="46">
        <v>38</v>
      </c>
      <c r="S46" s="51" t="str">
        <f t="shared" si="0"/>
        <v>八重瀬町</v>
      </c>
      <c r="T46" s="76">
        <v>965668</v>
      </c>
      <c r="U46" s="76">
        <v>963706</v>
      </c>
      <c r="V46" s="76">
        <v>1923</v>
      </c>
      <c r="W46" s="76">
        <v>3381204</v>
      </c>
      <c r="X46" s="76">
        <v>3360717</v>
      </c>
      <c r="Y46" s="76">
        <v>29448</v>
      </c>
      <c r="Z46" s="76">
        <v>1875655</v>
      </c>
      <c r="AA46" s="76">
        <v>1841628</v>
      </c>
      <c r="AB46" s="76">
        <v>3293598</v>
      </c>
      <c r="AC46" s="76">
        <v>2066060</v>
      </c>
      <c r="AD46" s="76">
        <v>5169253</v>
      </c>
      <c r="AE46" s="76">
        <v>3907688</v>
      </c>
      <c r="AF46" s="76">
        <v>8550457</v>
      </c>
      <c r="AG46" s="76">
        <v>7268405</v>
      </c>
      <c r="AH46" s="44" t="str">
        <f t="shared" si="1"/>
        <v>○</v>
      </c>
      <c r="AI46" s="44" t="str">
        <f t="shared" si="2"/>
        <v>○</v>
      </c>
      <c r="AJ46" s="44" t="str">
        <f t="shared" si="3"/>
        <v>○</v>
      </c>
      <c r="AK46" s="44" t="str">
        <f t="shared" si="4"/>
        <v>○</v>
      </c>
      <c r="AL46" s="44" t="str">
        <f t="shared" si="5"/>
        <v>○</v>
      </c>
      <c r="AM46" s="44" t="str">
        <f t="shared" si="6"/>
        <v>○</v>
      </c>
      <c r="AN46" s="44" t="str">
        <f t="shared" si="7"/>
        <v>○</v>
      </c>
    </row>
    <row r="47" spans="1:40" ht="16.5" customHeight="1">
      <c r="A47" s="46">
        <v>39</v>
      </c>
      <c r="B47" s="51" t="s">
        <v>74</v>
      </c>
      <c r="C47" s="70">
        <v>120804</v>
      </c>
      <c r="D47" s="70">
        <v>120804</v>
      </c>
      <c r="E47" s="70">
        <v>0</v>
      </c>
      <c r="F47" s="70">
        <v>273683</v>
      </c>
      <c r="G47" s="70">
        <v>273683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3554</v>
      </c>
      <c r="P47" s="70">
        <v>3554</v>
      </c>
      <c r="Q47" s="70">
        <v>0</v>
      </c>
      <c r="R47" s="46">
        <v>39</v>
      </c>
      <c r="S47" s="51" t="str">
        <f t="shared" si="0"/>
        <v>多良間村</v>
      </c>
      <c r="T47" s="76">
        <v>28120</v>
      </c>
      <c r="U47" s="76">
        <v>28120</v>
      </c>
      <c r="V47" s="76">
        <v>0</v>
      </c>
      <c r="W47" s="76">
        <v>426161</v>
      </c>
      <c r="X47" s="76">
        <v>426161</v>
      </c>
      <c r="Y47" s="76">
        <v>0</v>
      </c>
      <c r="Z47" s="76">
        <v>596826</v>
      </c>
      <c r="AA47" s="76">
        <v>570867</v>
      </c>
      <c r="AB47" s="76">
        <v>960110</v>
      </c>
      <c r="AC47" s="76">
        <v>576122</v>
      </c>
      <c r="AD47" s="76">
        <v>1556936</v>
      </c>
      <c r="AE47" s="76">
        <v>1146989</v>
      </c>
      <c r="AF47" s="76">
        <v>1983097</v>
      </c>
      <c r="AG47" s="76">
        <v>1573150</v>
      </c>
      <c r="AH47" s="44" t="str">
        <f t="shared" si="1"/>
        <v>○</v>
      </c>
      <c r="AI47" s="44" t="str">
        <f t="shared" si="2"/>
        <v>○</v>
      </c>
      <c r="AJ47" s="44" t="str">
        <f t="shared" si="3"/>
        <v>○</v>
      </c>
      <c r="AK47" s="44" t="str">
        <f t="shared" si="4"/>
        <v>○</v>
      </c>
      <c r="AL47" s="44" t="str">
        <f t="shared" si="5"/>
        <v>○</v>
      </c>
      <c r="AM47" s="44" t="str">
        <f t="shared" si="6"/>
        <v>○</v>
      </c>
      <c r="AN47" s="44" t="str">
        <f t="shared" si="7"/>
        <v>○</v>
      </c>
    </row>
    <row r="48" spans="1:40" ht="16.5" customHeight="1">
      <c r="A48" s="46">
        <v>40</v>
      </c>
      <c r="B48" s="51" t="s">
        <v>75</v>
      </c>
      <c r="C48" s="70">
        <v>1801906</v>
      </c>
      <c r="D48" s="70">
        <v>1783399</v>
      </c>
      <c r="E48" s="70">
        <v>18505</v>
      </c>
      <c r="F48" s="70">
        <v>724161</v>
      </c>
      <c r="G48" s="70">
        <v>716868</v>
      </c>
      <c r="H48" s="70">
        <v>7293</v>
      </c>
      <c r="I48" s="70">
        <v>207796</v>
      </c>
      <c r="J48" s="70">
        <v>207796</v>
      </c>
      <c r="K48" s="70">
        <v>0</v>
      </c>
      <c r="L48" s="70">
        <v>0</v>
      </c>
      <c r="M48" s="70">
        <v>0</v>
      </c>
      <c r="N48" s="70">
        <v>0</v>
      </c>
      <c r="O48" s="70">
        <v>33654</v>
      </c>
      <c r="P48" s="70">
        <v>33654</v>
      </c>
      <c r="Q48" s="70">
        <v>0</v>
      </c>
      <c r="R48" s="46">
        <v>40</v>
      </c>
      <c r="S48" s="51" t="str">
        <f t="shared" si="0"/>
        <v>竹 富 町</v>
      </c>
      <c r="T48" s="76">
        <v>306733</v>
      </c>
      <c r="U48" s="76">
        <v>299232</v>
      </c>
      <c r="V48" s="76">
        <v>7503</v>
      </c>
      <c r="W48" s="76">
        <v>3074250</v>
      </c>
      <c r="X48" s="76">
        <v>3040949</v>
      </c>
      <c r="Y48" s="76">
        <v>33301</v>
      </c>
      <c r="Z48" s="76">
        <v>823062</v>
      </c>
      <c r="AA48" s="76">
        <v>806378</v>
      </c>
      <c r="AB48" s="76">
        <v>3266990</v>
      </c>
      <c r="AC48" s="76">
        <v>1595870</v>
      </c>
      <c r="AD48" s="76">
        <v>4090052</v>
      </c>
      <c r="AE48" s="76">
        <v>2402248</v>
      </c>
      <c r="AF48" s="76">
        <v>7164302</v>
      </c>
      <c r="AG48" s="76">
        <v>5443197</v>
      </c>
      <c r="AH48" s="44" t="str">
        <f t="shared" si="1"/>
        <v>○</v>
      </c>
      <c r="AI48" s="44" t="str">
        <f t="shared" si="2"/>
        <v>○</v>
      </c>
      <c r="AJ48" s="44" t="str">
        <f t="shared" si="3"/>
        <v>○</v>
      </c>
      <c r="AK48" s="44" t="str">
        <f t="shared" si="4"/>
        <v>○</v>
      </c>
      <c r="AL48" s="44" t="str">
        <f t="shared" si="5"/>
        <v>○</v>
      </c>
      <c r="AM48" s="44" t="str">
        <f t="shared" si="6"/>
        <v>○</v>
      </c>
      <c r="AN48" s="44" t="str">
        <f t="shared" si="7"/>
        <v>○</v>
      </c>
    </row>
    <row r="49" spans="1:40" ht="16.5" customHeight="1">
      <c r="A49" s="46">
        <v>41</v>
      </c>
      <c r="B49" s="51" t="s">
        <v>76</v>
      </c>
      <c r="C49" s="70">
        <v>316916</v>
      </c>
      <c r="D49" s="70">
        <v>310602</v>
      </c>
      <c r="E49" s="70">
        <v>6315</v>
      </c>
      <c r="F49" s="70">
        <v>330117</v>
      </c>
      <c r="G49" s="70">
        <v>322602</v>
      </c>
      <c r="H49" s="70">
        <v>18627</v>
      </c>
      <c r="I49" s="70">
        <v>8395</v>
      </c>
      <c r="J49" s="70">
        <v>8395</v>
      </c>
      <c r="K49" s="70">
        <v>0</v>
      </c>
      <c r="L49" s="70">
        <v>0</v>
      </c>
      <c r="M49" s="70">
        <v>0</v>
      </c>
      <c r="N49" s="70">
        <v>0</v>
      </c>
      <c r="O49" s="70">
        <v>15226</v>
      </c>
      <c r="P49" s="70">
        <v>15226</v>
      </c>
      <c r="Q49" s="70">
        <v>0</v>
      </c>
      <c r="R49" s="46">
        <v>41</v>
      </c>
      <c r="S49" s="51" t="str">
        <f t="shared" si="0"/>
        <v>与那国町</v>
      </c>
      <c r="T49" s="76">
        <v>238027</v>
      </c>
      <c r="U49" s="76">
        <v>235862</v>
      </c>
      <c r="V49" s="76">
        <v>2165</v>
      </c>
      <c r="W49" s="76">
        <v>908681</v>
      </c>
      <c r="X49" s="76">
        <v>892687</v>
      </c>
      <c r="Y49" s="76">
        <v>27107</v>
      </c>
      <c r="Z49" s="76">
        <v>742948</v>
      </c>
      <c r="AA49" s="76">
        <v>627424</v>
      </c>
      <c r="AB49" s="76">
        <v>714446</v>
      </c>
      <c r="AC49" s="76">
        <v>531793</v>
      </c>
      <c r="AD49" s="76">
        <v>1457394</v>
      </c>
      <c r="AE49" s="76">
        <v>1159217</v>
      </c>
      <c r="AF49" s="76">
        <v>2366075</v>
      </c>
      <c r="AG49" s="76">
        <v>2051904</v>
      </c>
      <c r="AH49" s="44" t="str">
        <f t="shared" si="1"/>
        <v>○</v>
      </c>
      <c r="AI49" s="44" t="str">
        <f t="shared" si="2"/>
        <v>○</v>
      </c>
      <c r="AJ49" s="44" t="str">
        <f t="shared" si="3"/>
        <v>○</v>
      </c>
      <c r="AK49" s="44" t="str">
        <f t="shared" si="4"/>
        <v>○</v>
      </c>
      <c r="AL49" s="44" t="str">
        <f t="shared" si="5"/>
        <v>○</v>
      </c>
      <c r="AM49" s="44" t="str">
        <f t="shared" si="6"/>
        <v>○</v>
      </c>
      <c r="AN49" s="44" t="str">
        <f t="shared" si="7"/>
        <v>○</v>
      </c>
    </row>
    <row r="50" spans="1:40" ht="16.5" customHeight="1">
      <c r="A50" s="59"/>
      <c r="B50" s="61" t="s">
        <v>90</v>
      </c>
      <c r="C50" s="73">
        <f>SUM(C20:C49)</f>
        <v>30660647</v>
      </c>
      <c r="D50" s="73">
        <f aca="true" t="shared" si="10" ref="D50:Q50">SUM(D20:D49)</f>
        <v>30515673</v>
      </c>
      <c r="E50" s="73">
        <f t="shared" si="10"/>
        <v>141020</v>
      </c>
      <c r="F50" s="73">
        <f t="shared" si="10"/>
        <v>27968461</v>
      </c>
      <c r="G50" s="73">
        <f t="shared" si="10"/>
        <v>27661581</v>
      </c>
      <c r="H50" s="73">
        <f t="shared" si="10"/>
        <v>489688</v>
      </c>
      <c r="I50" s="73">
        <f t="shared" si="10"/>
        <v>660735</v>
      </c>
      <c r="J50" s="73">
        <f t="shared" si="10"/>
        <v>615266</v>
      </c>
      <c r="K50" s="73">
        <f t="shared" si="10"/>
        <v>45471</v>
      </c>
      <c r="L50" s="73">
        <f t="shared" si="10"/>
        <v>347</v>
      </c>
      <c r="M50" s="73">
        <f t="shared" si="10"/>
        <v>347</v>
      </c>
      <c r="N50" s="73">
        <f t="shared" si="10"/>
        <v>0</v>
      </c>
      <c r="O50" s="73">
        <f t="shared" si="10"/>
        <v>655065</v>
      </c>
      <c r="P50" s="73">
        <f t="shared" si="10"/>
        <v>650087</v>
      </c>
      <c r="Q50" s="73">
        <f t="shared" si="10"/>
        <v>4977</v>
      </c>
      <c r="R50" s="59"/>
      <c r="S50" s="60" t="s">
        <v>13</v>
      </c>
      <c r="T50" s="79">
        <f aca="true" t="shared" si="11" ref="T50:AG50">SUM(T20:T49)</f>
        <v>18826238</v>
      </c>
      <c r="U50" s="79">
        <f t="shared" si="11"/>
        <v>18763204</v>
      </c>
      <c r="V50" s="79">
        <f t="shared" si="11"/>
        <v>48413</v>
      </c>
      <c r="W50" s="79">
        <f t="shared" si="11"/>
        <v>78771493</v>
      </c>
      <c r="X50" s="79">
        <f t="shared" si="11"/>
        <v>78206158</v>
      </c>
      <c r="Y50" s="79">
        <f t="shared" si="11"/>
        <v>729569</v>
      </c>
      <c r="Z50" s="79">
        <f t="shared" si="11"/>
        <v>17013336</v>
      </c>
      <c r="AA50" s="79">
        <f t="shared" si="11"/>
        <v>14094868</v>
      </c>
      <c r="AB50" s="79">
        <f t="shared" si="11"/>
        <v>85906475</v>
      </c>
      <c r="AC50" s="79">
        <f t="shared" si="11"/>
        <v>52811019</v>
      </c>
      <c r="AD50" s="79">
        <f t="shared" si="11"/>
        <v>102919811</v>
      </c>
      <c r="AE50" s="79">
        <f t="shared" si="11"/>
        <v>66905887</v>
      </c>
      <c r="AF50" s="79">
        <f t="shared" si="11"/>
        <v>181691304</v>
      </c>
      <c r="AG50" s="79">
        <f t="shared" si="11"/>
        <v>145112045</v>
      </c>
      <c r="AH50" s="44" t="str">
        <f t="shared" si="1"/>
        <v>○</v>
      </c>
      <c r="AI50" s="44" t="str">
        <f t="shared" si="2"/>
        <v>○</v>
      </c>
      <c r="AJ50" s="44" t="str">
        <f t="shared" si="3"/>
        <v>○</v>
      </c>
      <c r="AK50" s="44" t="str">
        <f t="shared" si="4"/>
        <v>○</v>
      </c>
      <c r="AL50" s="44" t="str">
        <f t="shared" si="5"/>
        <v>○</v>
      </c>
      <c r="AM50" s="44" t="str">
        <f t="shared" si="6"/>
        <v>○</v>
      </c>
      <c r="AN50" s="44" t="str">
        <f t="shared" si="7"/>
        <v>○</v>
      </c>
    </row>
    <row r="51" spans="1:40" ht="16.5" customHeight="1">
      <c r="A51" s="48"/>
      <c r="B51" s="62" t="s">
        <v>91</v>
      </c>
      <c r="C51" s="74">
        <f aca="true" t="shared" si="12" ref="C51:Q51">C19+C50</f>
        <v>141735994</v>
      </c>
      <c r="D51" s="74">
        <f t="shared" si="12"/>
        <v>137214311</v>
      </c>
      <c r="E51" s="74">
        <f t="shared" si="12"/>
        <v>8349050</v>
      </c>
      <c r="F51" s="74">
        <f t="shared" si="12"/>
        <v>119615337</v>
      </c>
      <c r="G51" s="74">
        <f t="shared" si="12"/>
        <v>117231985</v>
      </c>
      <c r="H51" s="74">
        <f t="shared" si="12"/>
        <v>4090629</v>
      </c>
      <c r="I51" s="74">
        <f t="shared" si="12"/>
        <v>3375096</v>
      </c>
      <c r="J51" s="74">
        <f t="shared" si="12"/>
        <v>2426143</v>
      </c>
      <c r="K51" s="74">
        <f t="shared" si="12"/>
        <v>948958</v>
      </c>
      <c r="L51" s="74">
        <f t="shared" si="12"/>
        <v>187287</v>
      </c>
      <c r="M51" s="74">
        <f t="shared" si="12"/>
        <v>187287</v>
      </c>
      <c r="N51" s="74">
        <f t="shared" si="12"/>
        <v>0</v>
      </c>
      <c r="O51" s="74">
        <f t="shared" si="12"/>
        <v>5782036</v>
      </c>
      <c r="P51" s="74">
        <f t="shared" si="12"/>
        <v>5773143</v>
      </c>
      <c r="Q51" s="74">
        <f t="shared" si="12"/>
        <v>8892</v>
      </c>
      <c r="R51" s="48"/>
      <c r="S51" s="49" t="s">
        <v>14</v>
      </c>
      <c r="T51" s="80">
        <f aca="true" t="shared" si="13" ref="T51:AG51">T19+T50</f>
        <v>99934744</v>
      </c>
      <c r="U51" s="80">
        <f t="shared" si="13"/>
        <v>99615832</v>
      </c>
      <c r="V51" s="80">
        <f t="shared" si="13"/>
        <v>413409</v>
      </c>
      <c r="W51" s="80">
        <f t="shared" si="13"/>
        <v>370630494</v>
      </c>
      <c r="X51" s="80">
        <f t="shared" si="13"/>
        <v>362448701</v>
      </c>
      <c r="Y51" s="80">
        <f t="shared" si="13"/>
        <v>13810938</v>
      </c>
      <c r="Z51" s="80">
        <f t="shared" si="13"/>
        <v>124556684</v>
      </c>
      <c r="AA51" s="80">
        <f t="shared" si="13"/>
        <v>92227878</v>
      </c>
      <c r="AB51" s="80">
        <f t="shared" si="13"/>
        <v>233553511</v>
      </c>
      <c r="AC51" s="80">
        <f t="shared" si="13"/>
        <v>142763971</v>
      </c>
      <c r="AD51" s="80">
        <f t="shared" si="13"/>
        <v>358110195</v>
      </c>
      <c r="AE51" s="80">
        <f t="shared" si="13"/>
        <v>234991849</v>
      </c>
      <c r="AF51" s="80">
        <f t="shared" si="13"/>
        <v>728740689</v>
      </c>
      <c r="AG51" s="80">
        <f t="shared" si="13"/>
        <v>597440550</v>
      </c>
      <c r="AH51" s="44" t="str">
        <f t="shared" si="1"/>
        <v>○</v>
      </c>
      <c r="AI51" s="44" t="str">
        <f t="shared" si="2"/>
        <v>○</v>
      </c>
      <c r="AJ51" s="44" t="str">
        <f t="shared" si="3"/>
        <v>○</v>
      </c>
      <c r="AK51" s="44" t="str">
        <f t="shared" si="4"/>
        <v>○</v>
      </c>
      <c r="AL51" s="44" t="str">
        <f t="shared" si="5"/>
        <v>○</v>
      </c>
      <c r="AM51" s="44" t="str">
        <f t="shared" si="6"/>
        <v>○</v>
      </c>
      <c r="AN51" s="44" t="str">
        <f t="shared" si="7"/>
        <v>○</v>
      </c>
    </row>
  </sheetData>
  <mergeCells count="27"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  <mergeCell ref="U6:V6"/>
    <mergeCell ref="AF5:AF6"/>
    <mergeCell ref="M6:N6"/>
    <mergeCell ref="O5:Q5"/>
    <mergeCell ref="P6:Q6"/>
    <mergeCell ref="W5:Y5"/>
    <mergeCell ref="X6:Y6"/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9" scale="5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2009-02-25T00:50:52Z</cp:lastPrinted>
  <dcterms:created xsi:type="dcterms:W3CDTF">2003-03-07T02:17:14Z</dcterms:created>
  <dcterms:modified xsi:type="dcterms:W3CDTF">2010-03-12T01:17:16Z</dcterms:modified>
  <cp:category/>
  <cp:version/>
  <cp:contentType/>
  <cp:contentStatus/>
</cp:coreProperties>
</file>