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9435" windowHeight="8535" tabRatio="694" activeTab="0"/>
  </bookViews>
  <sheets>
    <sheet name="１表総括表（市町村計）" sheetId="1" r:id="rId1"/>
    <sheet name="内訳（納税義務者）" sheetId="2" r:id="rId2"/>
    <sheet name="内訳（地積等１）" sheetId="3" r:id="rId3"/>
    <sheet name="内訳（地積等２）" sheetId="4" r:id="rId4"/>
  </sheets>
  <definedNames>
    <definedName name="_xlnm.Print_Area" localSheetId="0">'１表総括表（市町村計）'!$A$1:$P$32</definedName>
    <definedName name="_xlnm.Print_Area" localSheetId="2">'内訳（地積等１）'!$A$1:$HT$48</definedName>
    <definedName name="_xlnm.Print_Area" localSheetId="3">'内訳（地積等２）'!$B$1:$AJ$48</definedName>
    <definedName name="_xlnm.Print_Area" localSheetId="1">'内訳（納税義務者）'!$A$1:$K$48</definedName>
  </definedNames>
  <calcPr fullCalcOnLoad="1"/>
</workbook>
</file>

<file path=xl/sharedStrings.xml><?xml version="1.0" encoding="utf-8"?>
<sst xmlns="http://schemas.openxmlformats.org/spreadsheetml/2006/main" count="613" uniqueCount="139">
  <si>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</si>
  <si>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</si>
  <si>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</si>
  <si>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</si>
  <si>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</si>
  <si>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</si>
  <si>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法定免税点
未満のもの
（ハ）　（㎡）</t>
  </si>
  <si>
    <t>法定免税点
以上のもの
（ニ）　（㎡）</t>
  </si>
  <si>
    <t>総額
（ホ）　（千円）</t>
  </si>
  <si>
    <t>法定免税点
未満のもの
（ニ）　（千円）</t>
  </si>
  <si>
    <t>法定免税点
以上のもの
（ト）　（千円）</t>
  </si>
  <si>
    <t>（ト）に係る
課税標準額
（チ）　（千円）</t>
  </si>
  <si>
    <t>非課税地筆数（リ）</t>
  </si>
  <si>
    <t>評価総筆数
（ヌ）</t>
  </si>
  <si>
    <t>法定免税点
未満のもの
（ル）</t>
  </si>
  <si>
    <t>法定免税点
以上のもの
（ヌ）-（ル）</t>
  </si>
  <si>
    <t>平均価格</t>
  </si>
  <si>
    <t>（ホ）/（ロ）
（ワ）　（円/㎡）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</si>
  <si>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</si>
  <si>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</si>
  <si>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</si>
  <si>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</si>
  <si>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</si>
  <si>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</si>
  <si>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</si>
  <si>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</si>
  <si>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</si>
  <si>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</si>
  <si>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</si>
  <si>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</si>
  <si>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</si>
  <si>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</si>
  <si>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</si>
  <si>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</si>
  <si>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</si>
  <si>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</si>
  <si>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</si>
  <si>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</si>
  <si>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</si>
  <si>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</si>
  <si>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</si>
  <si>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</si>
  <si>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</si>
  <si>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</si>
  <si>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</si>
  <si>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（ホ）に係る
課税標準額
（ヘ）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</si>
  <si>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</si>
  <si>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</si>
  <si>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</si>
  <si>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</si>
  <si>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</si>
  <si>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</si>
  <si>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</si>
  <si>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</si>
  <si>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</si>
  <si>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</si>
  <si>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</si>
  <si>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</si>
  <si>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</si>
  <si>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</si>
  <si>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</si>
  <si>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</si>
  <si>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</si>
  <si>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</si>
  <si>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</si>
  <si>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</si>
  <si>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</si>
  <si>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個人</t>
  </si>
  <si>
    <t>合計（個人＋法人）</t>
  </si>
  <si>
    <t>法人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</si>
  <si>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</si>
  <si>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</si>
  <si>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</si>
  <si>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</si>
  <si>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</si>
  <si>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</si>
  <si>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</si>
  <si>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</si>
  <si>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</si>
  <si>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</si>
  <si>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</si>
  <si>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</si>
  <si>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</si>
  <si>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</si>
  <si>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</si>
  <si>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</si>
  <si>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</si>
  <si>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</si>
  <si>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</si>
  <si>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</si>
  <si>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</si>
  <si>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</si>
  <si>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</si>
  <si>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</si>
  <si>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</si>
  <si>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</si>
  <si>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</si>
  <si>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</si>
  <si>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</si>
  <si>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</si>
  <si>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</si>
  <si>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</si>
  <si>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</si>
  <si>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</si>
  <si>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</si>
  <si>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</si>
  <si>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</si>
  <si>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</si>
  <si>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</si>
  <si>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</si>
  <si>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</si>
  <si>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</si>
  <si>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</si>
  <si>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</si>
  <si>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</si>
  <si>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</si>
  <si>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</si>
  <si>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</si>
  <si>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</si>
  <si>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</si>
  <si>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</si>
  <si>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</si>
  <si>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</si>
  <si>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</si>
  <si>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</si>
  <si>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</si>
  <si>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</si>
  <si>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</si>
  <si>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</si>
  <si>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</si>
  <si>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</si>
  <si>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</si>
  <si>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</si>
  <si>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</si>
  <si>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</si>
  <si>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</si>
  <si>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</si>
  <si>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</si>
  <si>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平成23年度土地に関する概要調書報告書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</si>
</sst>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</numFmts>
  <fonts count="10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distributed"/>
    </xf>
    <xf numFmtId="38" fontId="2" fillId="0" borderId="0" xfId="16" applyFont="1" applyAlignment="1">
      <alignment horizontal="right" vertical="distributed"/>
    </xf>
    <xf numFmtId="38" fontId="2" fillId="0" borderId="0" xfId="16" applyFont="1" applyAlignment="1">
      <alignment horizontal="center" vertical="distributed"/>
    </xf>
    <xf numFmtId="38" fontId="2" fillId="0" borderId="0" xfId="16" applyFont="1" applyBorder="1" applyAlignment="1">
      <alignment horizontal="center" vertical="distributed"/>
    </xf>
    <xf numFmtId="38" fontId="5" fillId="0" borderId="0" xfId="16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2" borderId="1" xfId="16" applyFont="1" applyFill="1" applyBorder="1" applyAlignment="1">
      <alignment horizontal="right" vertical="distributed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vertical="center"/>
    </xf>
    <xf numFmtId="38" fontId="4" fillId="0" borderId="0" xfId="16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6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5" xfId="16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4" fillId="0" borderId="7" xfId="1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7" xfId="0" applyNumberFormat="1" applyFont="1" applyFill="1" applyBorder="1" applyAlignment="1">
      <alignment vertical="center"/>
    </xf>
    <xf numFmtId="38" fontId="4" fillId="3" borderId="1" xfId="16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distributed" vertical="center"/>
    </xf>
    <xf numFmtId="38" fontId="4" fillId="3" borderId="1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distributed" vertical="center"/>
    </xf>
    <xf numFmtId="38" fontId="4" fillId="4" borderId="12" xfId="0" applyNumberFormat="1" applyFont="1" applyFill="1" applyBorder="1" applyAlignment="1">
      <alignment vertical="center"/>
    </xf>
    <xf numFmtId="38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38" fontId="8" fillId="0" borderId="0" xfId="16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distributed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4" borderId="1" xfId="16" applyFont="1" applyFill="1" applyBorder="1" applyAlignment="1">
      <alignment horizontal="center" vertical="distributed" wrapText="1"/>
    </xf>
    <xf numFmtId="38" fontId="2" fillId="4" borderId="1" xfId="16" applyFont="1" applyFill="1" applyBorder="1" applyAlignment="1">
      <alignment horizontal="center" vertical="distributed"/>
    </xf>
    <xf numFmtId="38" fontId="2" fillId="4" borderId="1" xfId="16" applyFont="1" applyFill="1" applyBorder="1" applyAlignment="1">
      <alignment horizontal="right" vertical="distributed"/>
    </xf>
    <xf numFmtId="38" fontId="2" fillId="0" borderId="8" xfId="16" applyFont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distributed"/>
    </xf>
    <xf numFmtId="0" fontId="2" fillId="0" borderId="9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distributed" vertical="distributed"/>
    </xf>
    <xf numFmtId="0" fontId="2" fillId="0" borderId="9" xfId="0" applyFont="1" applyFill="1" applyBorder="1" applyAlignment="1">
      <alignment horizontal="distributed" vertical="distributed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38" fontId="2" fillId="4" borderId="1" xfId="16" applyFont="1" applyFill="1" applyBorder="1" applyAlignment="1">
      <alignment horizontal="center" vertical="distributed"/>
    </xf>
    <xf numFmtId="38" fontId="2" fillId="4" borderId="8" xfId="16" applyFont="1" applyFill="1" applyBorder="1" applyAlignment="1">
      <alignment horizontal="center" vertical="distributed"/>
    </xf>
    <xf numFmtId="38" fontId="2" fillId="4" borderId="16" xfId="16" applyFont="1" applyFill="1" applyBorder="1" applyAlignment="1">
      <alignment horizontal="center" vertical="distributed"/>
    </xf>
    <xf numFmtId="38" fontId="2" fillId="4" borderId="9" xfId="16" applyFont="1" applyFill="1" applyBorder="1" applyAlignment="1">
      <alignment horizontal="center" vertical="distributed"/>
    </xf>
    <xf numFmtId="38" fontId="2" fillId="4" borderId="17" xfId="16" applyFont="1" applyFill="1" applyBorder="1" applyAlignment="1">
      <alignment horizontal="left" vertical="distributed" wrapText="1"/>
    </xf>
    <xf numFmtId="38" fontId="2" fillId="4" borderId="17" xfId="16" applyFont="1" applyFill="1" applyBorder="1" applyAlignment="1">
      <alignment horizontal="left" vertical="distributed"/>
    </xf>
    <xf numFmtId="38" fontId="7" fillId="0" borderId="0" xfId="16" applyFont="1" applyAlignment="1" quotePrefix="1">
      <alignment horizontal="center" vertical="center"/>
    </xf>
    <xf numFmtId="38" fontId="7" fillId="0" borderId="0" xfId="16" applyFont="1" applyAlignment="1">
      <alignment horizontal="center" vertical="center"/>
    </xf>
    <xf numFmtId="38" fontId="2" fillId="0" borderId="16" xfId="16" applyFont="1" applyBorder="1" applyAlignment="1">
      <alignment horizontal="distributed" vertical="distributed"/>
    </xf>
    <xf numFmtId="38" fontId="2" fillId="0" borderId="9" xfId="16" applyFont="1" applyBorder="1" applyAlignment="1">
      <alignment horizontal="distributed" vertical="distributed"/>
    </xf>
    <xf numFmtId="38" fontId="2" fillId="4" borderId="18" xfId="16" applyFont="1" applyFill="1" applyBorder="1" applyAlignment="1">
      <alignment horizontal="center" vertical="distributed"/>
    </xf>
    <xf numFmtId="38" fontId="2" fillId="4" borderId="19" xfId="16" applyFont="1" applyFill="1" applyBorder="1" applyAlignment="1">
      <alignment horizontal="center" vertical="distributed"/>
    </xf>
    <xf numFmtId="38" fontId="2" fillId="4" borderId="20" xfId="16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center" textRotation="255"/>
    </xf>
    <xf numFmtId="0" fontId="4" fillId="4" borderId="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0"/>
  <sheetViews>
    <sheetView showGridLines="0" tabSelected="1" view="pageBreakPreview" zoomScale="60" zoomScaleNormal="75" workbookViewId="0" topLeftCell="A1">
      <selection activeCell="O21" sqref="O21"/>
    </sheetView>
  </sheetViews>
  <sheetFormatPr defaultColWidth="8.796875" defaultRowHeight="15"/>
  <cols>
    <col min="1" max="2" width="3.5" style="3" customWidth="1"/>
    <col min="3" max="3" width="22.69921875" style="3" bestFit="1" customWidth="1"/>
    <col min="4" max="6" width="15.59765625" style="3" customWidth="1"/>
    <col min="7" max="9" width="14.59765625" style="3" customWidth="1"/>
    <col min="10" max="16" width="15.59765625" style="3" customWidth="1"/>
    <col min="17" max="16384" width="9" style="3" customWidth="1"/>
  </cols>
  <sheetData>
    <row r="1" spans="1:16" ht="23.25" customHeight="1">
      <c r="A1" s="76" t="s">
        <v>138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3" ht="27" customHeight="1">
      <c r="A2" s="45" t="s">
        <v>135</v>
      </c>
      <c r="B2" s="5"/>
      <c r="C2" s="4"/>
    </row>
    <row r="3" spans="1:3" ht="27" customHeight="1">
      <c r="A3" s="5"/>
      <c r="B3" s="5"/>
      <c r="C3" s="4"/>
    </row>
    <row r="4" spans="1:6" ht="42.75">
      <c r="A4" s="80"/>
      <c r="B4" s="81"/>
      <c r="C4" s="82"/>
      <c r="D4" s="54" t="s">
        <v>4</v>
      </c>
      <c r="E4" s="54" t="s">
        <v>3</v>
      </c>
      <c r="F4" s="54" t="s">
        <v>5</v>
      </c>
    </row>
    <row r="5" spans="1:6" ht="30" customHeight="1">
      <c r="A5" s="57" t="s">
        <v>0</v>
      </c>
      <c r="B5" s="78"/>
      <c r="C5" s="79"/>
      <c r="D5" s="1">
        <f>'内訳（納税義務者）'!C48</f>
        <v>376512</v>
      </c>
      <c r="E5" s="1">
        <f>'内訳（納税義務者）'!D48</f>
        <v>105477</v>
      </c>
      <c r="F5" s="1">
        <f>'内訳（納税義務者）'!E48</f>
        <v>271035</v>
      </c>
    </row>
    <row r="6" spans="1:6" ht="34.5" customHeight="1">
      <c r="A6" s="4"/>
      <c r="B6" s="4"/>
      <c r="C6" s="4"/>
      <c r="D6" s="2"/>
      <c r="E6" s="2"/>
      <c r="F6" s="2"/>
    </row>
    <row r="7" spans="1:16" ht="15.75" customHeight="1">
      <c r="A7" s="74" t="s">
        <v>18</v>
      </c>
      <c r="B7" s="74"/>
      <c r="C7" s="75"/>
      <c r="D7" s="70" t="s">
        <v>46</v>
      </c>
      <c r="E7" s="70"/>
      <c r="F7" s="70"/>
      <c r="G7" s="70"/>
      <c r="H7" s="71" t="s">
        <v>47</v>
      </c>
      <c r="I7" s="72"/>
      <c r="J7" s="72"/>
      <c r="K7" s="73"/>
      <c r="L7" s="71" t="s">
        <v>48</v>
      </c>
      <c r="M7" s="72"/>
      <c r="N7" s="72"/>
      <c r="O7" s="73"/>
      <c r="P7" s="55" t="s">
        <v>16</v>
      </c>
    </row>
    <row r="8" spans="1:16" ht="45" customHeight="1">
      <c r="A8" s="75"/>
      <c r="B8" s="75"/>
      <c r="C8" s="75"/>
      <c r="D8" s="54" t="s">
        <v>1</v>
      </c>
      <c r="E8" s="54" t="s">
        <v>2</v>
      </c>
      <c r="F8" s="54" t="s">
        <v>6</v>
      </c>
      <c r="G8" s="54" t="s">
        <v>7</v>
      </c>
      <c r="H8" s="54" t="s">
        <v>8</v>
      </c>
      <c r="I8" s="54" t="s">
        <v>9</v>
      </c>
      <c r="J8" s="54" t="s">
        <v>10</v>
      </c>
      <c r="K8" s="54" t="s">
        <v>11</v>
      </c>
      <c r="L8" s="54" t="s">
        <v>12</v>
      </c>
      <c r="M8" s="54" t="s">
        <v>13</v>
      </c>
      <c r="N8" s="54" t="s">
        <v>14</v>
      </c>
      <c r="O8" s="54" t="s">
        <v>15</v>
      </c>
      <c r="P8" s="54" t="s">
        <v>17</v>
      </c>
    </row>
    <row r="9" spans="1:16" ht="30" customHeight="1">
      <c r="A9" s="67" t="s">
        <v>39</v>
      </c>
      <c r="B9" s="58" t="s">
        <v>19</v>
      </c>
      <c r="C9" s="58"/>
      <c r="D9" s="1">
        <f>'内訳（地積等１）'!C48</f>
        <v>642054</v>
      </c>
      <c r="E9" s="1">
        <f>'内訳（地積等１）'!D48</f>
        <v>14938694</v>
      </c>
      <c r="F9" s="1">
        <f>E9-G9</f>
        <v>3430219</v>
      </c>
      <c r="G9" s="1">
        <f>'内訳（地積等１）'!E48</f>
        <v>11508475</v>
      </c>
      <c r="H9" s="1">
        <f>'内訳（地積等１）'!F48</f>
        <v>582645</v>
      </c>
      <c r="I9" s="1">
        <f>H9-J9</f>
        <v>130601</v>
      </c>
      <c r="J9" s="1">
        <f>'内訳（地積等１）'!G48</f>
        <v>452044</v>
      </c>
      <c r="K9" s="1">
        <f>'内訳（地積等１）'!H48</f>
        <v>450886</v>
      </c>
      <c r="L9" s="1">
        <f>'内訳（地積等１）'!I48</f>
        <v>2212</v>
      </c>
      <c r="M9" s="1">
        <f>'内訳（地積等１）'!J48</f>
        <v>19176</v>
      </c>
      <c r="N9" s="1">
        <f>M9-O9</f>
        <v>6422</v>
      </c>
      <c r="O9" s="1">
        <f>'内訳（地積等１）'!K48</f>
        <v>12754</v>
      </c>
      <c r="P9" s="1">
        <f aca="true" t="shared" si="0" ref="P9:P29">IF(H9&gt;0,ROUND(H9/E9*1000,1),0)</f>
        <v>39</v>
      </c>
    </row>
    <row r="10" spans="1:16" ht="30" customHeight="1">
      <c r="A10" s="68"/>
      <c r="B10" s="58" t="s">
        <v>20</v>
      </c>
      <c r="C10" s="58"/>
      <c r="D10" s="1">
        <f>'内訳（地積等１）'!O48</f>
        <v>6124</v>
      </c>
      <c r="E10" s="1">
        <f>'内訳（地積等１）'!P48</f>
        <v>269634</v>
      </c>
      <c r="F10" s="1">
        <f aca="true" t="shared" si="1" ref="F10:F29">E10-G10</f>
        <v>482</v>
      </c>
      <c r="G10" s="1">
        <f>'内訳（地積等１）'!Q48</f>
        <v>269152</v>
      </c>
      <c r="H10" s="1">
        <f>'内訳（地積等１）'!R48</f>
        <v>2177335</v>
      </c>
      <c r="I10" s="1">
        <f aca="true" t="shared" si="2" ref="I10:I29">H10-J10</f>
        <v>2849</v>
      </c>
      <c r="J10" s="1">
        <f>'内訳（地積等１）'!S48</f>
        <v>2174486</v>
      </c>
      <c r="K10" s="1">
        <f>'内訳（地積等１）'!T48</f>
        <v>639027</v>
      </c>
      <c r="L10" s="1">
        <f>'内訳（地積等１）'!U48</f>
        <v>32</v>
      </c>
      <c r="M10" s="1">
        <f>'内訳（地積等１）'!V48</f>
        <v>569</v>
      </c>
      <c r="N10" s="1">
        <f aca="true" t="shared" si="3" ref="N10:N29">M10-O10</f>
        <v>4</v>
      </c>
      <c r="O10" s="1">
        <f>'内訳（地積等１）'!W48</f>
        <v>565</v>
      </c>
      <c r="P10" s="1">
        <f t="shared" si="0"/>
        <v>8075.2</v>
      </c>
    </row>
    <row r="11" spans="1:16" ht="30" customHeight="1">
      <c r="A11" s="67" t="s">
        <v>40</v>
      </c>
      <c r="B11" s="58" t="s">
        <v>21</v>
      </c>
      <c r="C11" s="58"/>
      <c r="D11" s="1">
        <f>'内訳（地積等１）'!AA48</f>
        <v>18866964</v>
      </c>
      <c r="E11" s="1">
        <f>'内訳（地積等１）'!AB48</f>
        <v>460382500</v>
      </c>
      <c r="F11" s="1">
        <f t="shared" si="1"/>
        <v>88935745</v>
      </c>
      <c r="G11" s="1">
        <f>'内訳（地積等１）'!AC48</f>
        <v>371446755</v>
      </c>
      <c r="H11" s="1">
        <f>'内訳（地積等１）'!AD48</f>
        <v>16536262</v>
      </c>
      <c r="I11" s="1">
        <f t="shared" si="2"/>
        <v>3168845</v>
      </c>
      <c r="J11" s="1">
        <f>'内訳（地積等１）'!AE48</f>
        <v>13367417</v>
      </c>
      <c r="K11" s="1">
        <f>'内訳（地積等１）'!AF48</f>
        <v>13347398</v>
      </c>
      <c r="L11" s="1">
        <f>'内訳（地積等１）'!AG48</f>
        <v>30383</v>
      </c>
      <c r="M11" s="1">
        <f>'内訳（地積等１）'!AH48</f>
        <v>392142</v>
      </c>
      <c r="N11" s="1">
        <f t="shared" si="3"/>
        <v>118318</v>
      </c>
      <c r="O11" s="1">
        <f>'内訳（地積等１）'!AI48</f>
        <v>273824</v>
      </c>
      <c r="P11" s="1">
        <f t="shared" si="0"/>
        <v>35.9</v>
      </c>
    </row>
    <row r="12" spans="1:16" ht="30" customHeight="1">
      <c r="A12" s="68"/>
      <c r="B12" s="58" t="s">
        <v>22</v>
      </c>
      <c r="C12" s="58"/>
      <c r="D12" s="1">
        <f>'内訳（地積等１）'!AM48</f>
        <v>391490</v>
      </c>
      <c r="E12" s="1">
        <f>'内訳（地積等１）'!AN48</f>
        <v>4868226</v>
      </c>
      <c r="F12" s="1">
        <f t="shared" si="1"/>
        <v>315747</v>
      </c>
      <c r="G12" s="1">
        <f>'内訳（地積等１）'!AO48</f>
        <v>4552479</v>
      </c>
      <c r="H12" s="1">
        <f>'内訳（地積等１）'!AP48</f>
        <v>47401623</v>
      </c>
      <c r="I12" s="1">
        <f t="shared" si="2"/>
        <v>1139869</v>
      </c>
      <c r="J12" s="1">
        <f>'内訳（地積等１）'!AQ48</f>
        <v>46261754</v>
      </c>
      <c r="K12" s="1">
        <f>'内訳（地積等１）'!AR48</f>
        <v>9929403</v>
      </c>
      <c r="L12" s="1">
        <f>'内訳（地積等１）'!AS48</f>
        <v>781</v>
      </c>
      <c r="M12" s="1">
        <f>'内訳（地積等１）'!AT48</f>
        <v>11018</v>
      </c>
      <c r="N12" s="1">
        <f t="shared" si="3"/>
        <v>1571</v>
      </c>
      <c r="O12" s="1">
        <f>'内訳（地積等１）'!AU48</f>
        <v>9447</v>
      </c>
      <c r="P12" s="1">
        <f t="shared" si="0"/>
        <v>9736.9</v>
      </c>
    </row>
    <row r="13" spans="1:16" ht="30" customHeight="1">
      <c r="A13" s="67" t="s">
        <v>41</v>
      </c>
      <c r="B13" s="58" t="s">
        <v>23</v>
      </c>
      <c r="C13" s="58"/>
      <c r="D13" s="14"/>
      <c r="E13" s="1">
        <f>'内訳（地積等１）'!AZ48</f>
        <v>64195782</v>
      </c>
      <c r="F13" s="1">
        <f t="shared" si="1"/>
        <v>2404767</v>
      </c>
      <c r="G13" s="1">
        <f>'内訳（地積等１）'!BA48</f>
        <v>61791015</v>
      </c>
      <c r="H13" s="1">
        <f>'内訳（地積等１）'!BB48</f>
        <v>2320174182</v>
      </c>
      <c r="I13" s="1">
        <f t="shared" si="2"/>
        <v>15161737</v>
      </c>
      <c r="J13" s="1">
        <f>'内訳（地積等１）'!BC48</f>
        <v>2305012445</v>
      </c>
      <c r="K13" s="1">
        <f>'内訳（地積等１）'!BD48</f>
        <v>304318827</v>
      </c>
      <c r="L13" s="14"/>
      <c r="M13" s="1">
        <f>'内訳（地積等１）'!BF48</f>
        <v>327649</v>
      </c>
      <c r="N13" s="1">
        <f t="shared" si="3"/>
        <v>18042</v>
      </c>
      <c r="O13" s="1">
        <f>'内訳（地積等１）'!BG48</f>
        <v>309607</v>
      </c>
      <c r="P13" s="1">
        <f t="shared" si="0"/>
        <v>36142.2</v>
      </c>
    </row>
    <row r="14" spans="1:16" ht="30" customHeight="1">
      <c r="A14" s="69"/>
      <c r="B14" s="58" t="s">
        <v>24</v>
      </c>
      <c r="C14" s="58"/>
      <c r="D14" s="14"/>
      <c r="E14" s="1">
        <f>'内訳（地積等１）'!BL48</f>
        <v>32881593</v>
      </c>
      <c r="F14" s="1">
        <f t="shared" si="1"/>
        <v>839999</v>
      </c>
      <c r="G14" s="1">
        <f>'内訳（地積等１）'!BM48</f>
        <v>32041594</v>
      </c>
      <c r="H14" s="1">
        <f>'内訳（地積等１）'!BN48</f>
        <v>692117192</v>
      </c>
      <c r="I14" s="1">
        <f t="shared" si="2"/>
        <v>2744398</v>
      </c>
      <c r="J14" s="1">
        <f>'内訳（地積等１）'!BO48</f>
        <v>689372794</v>
      </c>
      <c r="K14" s="1">
        <f>'内訳（地積等１）'!BP48</f>
        <v>175633588</v>
      </c>
      <c r="L14" s="14"/>
      <c r="M14" s="1">
        <f>'内訳（地積等１）'!BR48</f>
        <v>184220</v>
      </c>
      <c r="N14" s="1">
        <f t="shared" si="3"/>
        <v>8737</v>
      </c>
      <c r="O14" s="1">
        <f>'内訳（地積等１）'!BS48</f>
        <v>175483</v>
      </c>
      <c r="P14" s="1">
        <f t="shared" si="0"/>
        <v>21048.8</v>
      </c>
    </row>
    <row r="15" spans="1:16" ht="30" customHeight="1">
      <c r="A15" s="69"/>
      <c r="B15" s="58" t="s">
        <v>25</v>
      </c>
      <c r="C15" s="58"/>
      <c r="D15" s="14"/>
      <c r="E15" s="1">
        <f>'内訳（地積等１）'!BX48</f>
        <v>39472841</v>
      </c>
      <c r="F15" s="1">
        <f t="shared" si="1"/>
        <v>102906</v>
      </c>
      <c r="G15" s="1">
        <f>'内訳（地積等１）'!BY48</f>
        <v>39369935</v>
      </c>
      <c r="H15" s="1">
        <f>'内訳（地積等１）'!BZ48</f>
        <v>1233666569</v>
      </c>
      <c r="I15" s="1">
        <f t="shared" si="2"/>
        <v>292383</v>
      </c>
      <c r="J15" s="1">
        <f>'内訳（地積等１）'!CA48</f>
        <v>1233374186</v>
      </c>
      <c r="K15" s="1">
        <f>'内訳（地積等１）'!CB48</f>
        <v>777276195</v>
      </c>
      <c r="L15" s="14"/>
      <c r="M15" s="1">
        <f>'内訳（地積等１）'!CD48</f>
        <v>79203</v>
      </c>
      <c r="N15" s="1">
        <f t="shared" si="3"/>
        <v>1088</v>
      </c>
      <c r="O15" s="1">
        <f>'内訳（地積等１）'!CE48</f>
        <v>78115</v>
      </c>
      <c r="P15" s="1">
        <f t="shared" si="0"/>
        <v>31253.6</v>
      </c>
    </row>
    <row r="16" spans="1:16" ht="30" customHeight="1">
      <c r="A16" s="68"/>
      <c r="B16" s="59" t="s">
        <v>26</v>
      </c>
      <c r="C16" s="59"/>
      <c r="D16" s="1">
        <f>'内訳（地積等１）'!CI48</f>
        <v>16221974</v>
      </c>
      <c r="E16" s="1">
        <f>'内訳（地積等１）'!CJ48</f>
        <v>136550216</v>
      </c>
      <c r="F16" s="1">
        <f t="shared" si="1"/>
        <v>3347672</v>
      </c>
      <c r="G16" s="1">
        <f>'内訳（地積等１）'!CK48</f>
        <v>133202544</v>
      </c>
      <c r="H16" s="1">
        <f>'内訳（地積等１）'!CL48</f>
        <v>4245957943</v>
      </c>
      <c r="I16" s="1">
        <f t="shared" si="2"/>
        <v>18198518</v>
      </c>
      <c r="J16" s="1">
        <f>'内訳（地積等１）'!CM48</f>
        <v>4227759425</v>
      </c>
      <c r="K16" s="1">
        <f>'内訳（地積等１）'!CN48</f>
        <v>1257228610</v>
      </c>
      <c r="L16" s="1">
        <f>'内訳（地積等１）'!CO48</f>
        <v>23867</v>
      </c>
      <c r="M16" s="1">
        <f>'内訳（地積等１）'!CP48</f>
        <v>591072</v>
      </c>
      <c r="N16" s="1">
        <f t="shared" si="3"/>
        <v>27867</v>
      </c>
      <c r="O16" s="1">
        <f>'内訳（地積等１）'!CQ48</f>
        <v>563205</v>
      </c>
      <c r="P16" s="1">
        <f t="shared" si="0"/>
        <v>31094.5</v>
      </c>
    </row>
    <row r="17" spans="1:16" ht="30" customHeight="1">
      <c r="A17" s="58" t="s">
        <v>27</v>
      </c>
      <c r="B17" s="58"/>
      <c r="C17" s="58"/>
      <c r="D17" s="1">
        <f>'内訳（地積等１）'!CU48</f>
        <v>0</v>
      </c>
      <c r="E17" s="1">
        <f>'内訳（地積等１）'!CV48</f>
        <v>0</v>
      </c>
      <c r="F17" s="1">
        <f t="shared" si="1"/>
        <v>0</v>
      </c>
      <c r="G17" s="1">
        <f>'内訳（地積等１）'!CW48</f>
        <v>0</v>
      </c>
      <c r="H17" s="1">
        <f>'内訳（地積等１）'!CX48</f>
        <v>0</v>
      </c>
      <c r="I17" s="1">
        <f t="shared" si="2"/>
        <v>0</v>
      </c>
      <c r="J17" s="1">
        <f>'内訳（地積等１）'!CY48</f>
        <v>0</v>
      </c>
      <c r="K17" s="1">
        <f>'内訳（地積等１）'!CZ48</f>
        <v>0</v>
      </c>
      <c r="L17" s="1">
        <f>'内訳（地積等１）'!DA48</f>
        <v>0</v>
      </c>
      <c r="M17" s="1">
        <f>'内訳（地積等１）'!DB48</f>
        <v>0</v>
      </c>
      <c r="N17" s="1">
        <f t="shared" si="3"/>
        <v>0</v>
      </c>
      <c r="O17" s="1">
        <f>'内訳（地積等１）'!DC48</f>
        <v>0</v>
      </c>
      <c r="P17" s="1">
        <f t="shared" si="0"/>
        <v>0</v>
      </c>
    </row>
    <row r="18" spans="1:16" ht="30" customHeight="1">
      <c r="A18" s="58" t="s">
        <v>28</v>
      </c>
      <c r="B18" s="58"/>
      <c r="C18" s="58"/>
      <c r="D18" s="1">
        <f>'内訳（地積等１）'!DG48</f>
        <v>0</v>
      </c>
      <c r="E18" s="1">
        <f>'内訳（地積等１）'!DH48</f>
        <v>0</v>
      </c>
      <c r="F18" s="1">
        <f t="shared" si="1"/>
        <v>0</v>
      </c>
      <c r="G18" s="1">
        <f>'内訳（地積等１）'!DI48</f>
        <v>0</v>
      </c>
      <c r="H18" s="1">
        <f>'内訳（地積等１）'!DJ48</f>
        <v>0</v>
      </c>
      <c r="I18" s="1">
        <f t="shared" si="2"/>
        <v>0</v>
      </c>
      <c r="J18" s="1">
        <f>'内訳（地積等１）'!DK48</f>
        <v>0</v>
      </c>
      <c r="K18" s="1">
        <f>'内訳（地積等１）'!DL48</f>
        <v>0</v>
      </c>
      <c r="L18" s="1">
        <f>'内訳（地積等１）'!DM48</f>
        <v>0</v>
      </c>
      <c r="M18" s="1">
        <f>'内訳（地積等１）'!DN48</f>
        <v>0</v>
      </c>
      <c r="N18" s="1">
        <f t="shared" si="3"/>
        <v>0</v>
      </c>
      <c r="O18" s="1">
        <f>'内訳（地積等１）'!DO48</f>
        <v>0</v>
      </c>
      <c r="P18" s="1">
        <f t="shared" si="0"/>
        <v>0</v>
      </c>
    </row>
    <row r="19" spans="1:16" ht="30" customHeight="1">
      <c r="A19" s="58" t="s">
        <v>29</v>
      </c>
      <c r="B19" s="58"/>
      <c r="C19" s="58"/>
      <c r="D19" s="1">
        <f>'内訳（地積等１）'!DS48</f>
        <v>3454370</v>
      </c>
      <c r="E19" s="1">
        <f>'内訳（地積等１）'!DT48</f>
        <v>800389</v>
      </c>
      <c r="F19" s="1">
        <f t="shared" si="1"/>
        <v>148896</v>
      </c>
      <c r="G19" s="1">
        <f>'内訳（地積等１）'!DU48</f>
        <v>651493</v>
      </c>
      <c r="H19" s="1">
        <f>'内訳（地積等１）'!DV48</f>
        <v>256873</v>
      </c>
      <c r="I19" s="1">
        <f t="shared" si="2"/>
        <v>2181</v>
      </c>
      <c r="J19" s="1">
        <f>'内訳（地積等１）'!DW48</f>
        <v>254692</v>
      </c>
      <c r="K19" s="1">
        <f>'内訳（地積等１）'!DX48</f>
        <v>169241</v>
      </c>
      <c r="L19" s="1">
        <f>'内訳（地積等１）'!DY48</f>
        <v>2060</v>
      </c>
      <c r="M19" s="1">
        <f>'内訳（地積等１）'!DZ48</f>
        <v>821</v>
      </c>
      <c r="N19" s="1">
        <f t="shared" si="3"/>
        <v>243</v>
      </c>
      <c r="O19" s="1">
        <f>'内訳（地積等１）'!EA48</f>
        <v>578</v>
      </c>
      <c r="P19" s="1">
        <f t="shared" si="0"/>
        <v>320.9</v>
      </c>
    </row>
    <row r="20" spans="1:16" ht="30" customHeight="1">
      <c r="A20" s="67" t="s">
        <v>42</v>
      </c>
      <c r="B20" s="58" t="s">
        <v>30</v>
      </c>
      <c r="C20" s="58"/>
      <c r="D20" s="1">
        <f>'内訳（地積等１）'!EE48</f>
        <v>548190068</v>
      </c>
      <c r="E20" s="1">
        <f>'内訳（地積等１）'!EF48</f>
        <v>80636002</v>
      </c>
      <c r="F20" s="1">
        <f t="shared" si="1"/>
        <v>19392439</v>
      </c>
      <c r="G20" s="1">
        <f>'内訳（地積等１）'!EG48</f>
        <v>61243563</v>
      </c>
      <c r="H20" s="1">
        <f>'内訳（地積等１）'!EH48</f>
        <v>687565</v>
      </c>
      <c r="I20" s="1">
        <f t="shared" si="2"/>
        <v>146351</v>
      </c>
      <c r="J20" s="1">
        <f>'内訳（地積等１）'!EI48</f>
        <v>541214</v>
      </c>
      <c r="K20" s="1">
        <f>'内訳（地積等１）'!EJ48</f>
        <v>535220</v>
      </c>
      <c r="L20" s="1">
        <f>'内訳（地積等１）'!EK48</f>
        <v>5584</v>
      </c>
      <c r="M20" s="1">
        <f>'内訳（地積等１）'!EL48</f>
        <v>18868</v>
      </c>
      <c r="N20" s="1">
        <f t="shared" si="3"/>
        <v>7760</v>
      </c>
      <c r="O20" s="1">
        <f>'内訳（地積等１）'!EM48</f>
        <v>11108</v>
      </c>
      <c r="P20" s="1">
        <f t="shared" si="0"/>
        <v>8.5</v>
      </c>
    </row>
    <row r="21" spans="1:16" ht="30" customHeight="1">
      <c r="A21" s="68"/>
      <c r="B21" s="58" t="s">
        <v>31</v>
      </c>
      <c r="C21" s="58"/>
      <c r="D21" s="1">
        <f>'内訳（地積等１）'!EQ48</f>
        <v>19420</v>
      </c>
      <c r="E21" s="1">
        <f>'内訳（地積等１）'!ER48</f>
        <v>55807</v>
      </c>
      <c r="F21" s="1">
        <f t="shared" si="1"/>
        <v>10740</v>
      </c>
      <c r="G21" s="1">
        <f>'内訳（地積等１）'!ES48</f>
        <v>45067</v>
      </c>
      <c r="H21" s="1">
        <f>'内訳（地積等１）'!ET48</f>
        <v>331822</v>
      </c>
      <c r="I21" s="1">
        <f t="shared" si="2"/>
        <v>2021</v>
      </c>
      <c r="J21" s="1">
        <f>'内訳（地積等１）'!EU48</f>
        <v>329801</v>
      </c>
      <c r="K21" s="1">
        <f>'内訳（地積等１）'!EV48</f>
        <v>186061</v>
      </c>
      <c r="L21" s="1">
        <f>'内訳（地積等１）'!EW48</f>
        <v>45</v>
      </c>
      <c r="M21" s="1">
        <f>'内訳（地積等１）'!EX48</f>
        <v>110</v>
      </c>
      <c r="N21" s="1">
        <f t="shared" si="3"/>
        <v>32</v>
      </c>
      <c r="O21" s="1">
        <f>'内訳（地積等１）'!EY48</f>
        <v>78</v>
      </c>
      <c r="P21" s="1">
        <f t="shared" si="0"/>
        <v>5945.9</v>
      </c>
    </row>
    <row r="22" spans="1:16" ht="30" customHeight="1">
      <c r="A22" s="58" t="s">
        <v>32</v>
      </c>
      <c r="B22" s="58"/>
      <c r="C22" s="58"/>
      <c r="D22" s="1">
        <f>'内訳（地積等１）'!FC48</f>
        <v>34125708</v>
      </c>
      <c r="E22" s="1">
        <f>'内訳（地積等１）'!FD48</f>
        <v>19777133</v>
      </c>
      <c r="F22" s="1">
        <f t="shared" si="1"/>
        <v>2122330</v>
      </c>
      <c r="G22" s="1">
        <f>'内訳（地積等１）'!FE48</f>
        <v>17654803</v>
      </c>
      <c r="H22" s="1">
        <f>'内訳（地積等１）'!FF48</f>
        <v>269630</v>
      </c>
      <c r="I22" s="1">
        <f t="shared" si="2"/>
        <v>27838</v>
      </c>
      <c r="J22" s="1">
        <f>'内訳（地積等１）'!FG48</f>
        <v>241792</v>
      </c>
      <c r="K22" s="1">
        <f>'内訳（地積等１）'!FH48</f>
        <v>241252</v>
      </c>
      <c r="L22" s="1">
        <f>'内訳（地積等１）'!FI48</f>
        <v>1231</v>
      </c>
      <c r="M22" s="1">
        <f>'内訳（地積等１）'!FJ48</f>
        <v>5403</v>
      </c>
      <c r="N22" s="1">
        <f t="shared" si="3"/>
        <v>1201</v>
      </c>
      <c r="O22" s="1">
        <f>'内訳（地積等１）'!FK48</f>
        <v>4202</v>
      </c>
      <c r="P22" s="1">
        <f t="shared" si="0"/>
        <v>13.6</v>
      </c>
    </row>
    <row r="23" spans="1:16" ht="30" customHeight="1">
      <c r="A23" s="58" t="s">
        <v>33</v>
      </c>
      <c r="B23" s="58"/>
      <c r="C23" s="58"/>
      <c r="D23" s="1">
        <f>'内訳（地積等１）'!FO48</f>
        <v>154135715</v>
      </c>
      <c r="E23" s="1">
        <f>'内訳（地積等１）'!FP48</f>
        <v>204503461</v>
      </c>
      <c r="F23" s="1">
        <f t="shared" si="1"/>
        <v>55144756</v>
      </c>
      <c r="G23" s="1">
        <f>'内訳（地積等１）'!FQ48</f>
        <v>149358705</v>
      </c>
      <c r="H23" s="1">
        <f>'内訳（地積等１）'!FR48</f>
        <v>9227345</v>
      </c>
      <c r="I23" s="1">
        <f t="shared" si="2"/>
        <v>785465</v>
      </c>
      <c r="J23" s="1">
        <f>'内訳（地積等１）'!FS48</f>
        <v>8441880</v>
      </c>
      <c r="K23" s="1">
        <f>'内訳（地積等１）'!FT48</f>
        <v>5414154</v>
      </c>
      <c r="L23" s="1">
        <f>'内訳（地積等１）'!FU48</f>
        <v>31249</v>
      </c>
      <c r="M23" s="1">
        <f>'内訳（地積等１）'!FV48</f>
        <v>180371</v>
      </c>
      <c r="N23" s="1">
        <f t="shared" si="3"/>
        <v>71519</v>
      </c>
      <c r="O23" s="1">
        <f>'内訳（地積等１）'!FW48</f>
        <v>108852</v>
      </c>
      <c r="P23" s="1">
        <f t="shared" si="0"/>
        <v>45.1</v>
      </c>
    </row>
    <row r="24" spans="1:16" ht="30" customHeight="1">
      <c r="A24" s="84" t="s">
        <v>43</v>
      </c>
      <c r="B24" s="62" t="s">
        <v>34</v>
      </c>
      <c r="C24" s="63"/>
      <c r="D24" s="1">
        <f>'内訳（地積等１）'!GA48</f>
        <v>6089361</v>
      </c>
      <c r="E24" s="1">
        <f>'内訳（地積等１）'!GB48</f>
        <v>15561126</v>
      </c>
      <c r="F24" s="1">
        <f t="shared" si="1"/>
        <v>16226</v>
      </c>
      <c r="G24" s="1">
        <f>'内訳（地積等１）'!GC48</f>
        <v>15544900</v>
      </c>
      <c r="H24" s="1">
        <f>'内訳（地積等１）'!GD48</f>
        <v>30819503</v>
      </c>
      <c r="I24" s="1">
        <f t="shared" si="2"/>
        <v>19024</v>
      </c>
      <c r="J24" s="1">
        <f>'内訳（地積等１）'!GE48</f>
        <v>30800479</v>
      </c>
      <c r="K24" s="1">
        <f>'内訳（地積等１）'!GF48</f>
        <v>19597512</v>
      </c>
      <c r="L24" s="1">
        <f>'内訳（地積等１）'!GG48</f>
        <v>391</v>
      </c>
      <c r="M24" s="1">
        <f>'内訳（地積等１）'!GH48</f>
        <v>6734</v>
      </c>
      <c r="N24" s="1">
        <f t="shared" si="3"/>
        <v>115</v>
      </c>
      <c r="O24" s="1">
        <f>'内訳（地積等１）'!GI48</f>
        <v>6619</v>
      </c>
      <c r="P24" s="1">
        <f t="shared" si="0"/>
        <v>1980.5</v>
      </c>
    </row>
    <row r="25" spans="1:16" ht="30" customHeight="1">
      <c r="A25" s="84"/>
      <c r="B25" s="62" t="s">
        <v>35</v>
      </c>
      <c r="C25" s="63"/>
      <c r="D25" s="1">
        <f>'内訳（地積等１）'!GM48</f>
        <v>4160</v>
      </c>
      <c r="E25" s="1">
        <f>'内訳（地積等１）'!GN48</f>
        <v>119388</v>
      </c>
      <c r="F25" s="1">
        <f t="shared" si="1"/>
        <v>0</v>
      </c>
      <c r="G25" s="1">
        <f>'内訳（地積等１）'!GO48</f>
        <v>119388</v>
      </c>
      <c r="H25" s="1">
        <f>'内訳（地積等１）'!GP48</f>
        <v>4139</v>
      </c>
      <c r="I25" s="1">
        <f t="shared" si="2"/>
        <v>0</v>
      </c>
      <c r="J25" s="1">
        <f>'内訳（地積等１）'!GQ48</f>
        <v>4139</v>
      </c>
      <c r="K25" s="1">
        <f>'内訳（地積等１）'!GR48</f>
        <v>3232</v>
      </c>
      <c r="L25" s="1">
        <f>'内訳（地積等１）'!GS48</f>
        <v>7</v>
      </c>
      <c r="M25" s="1">
        <f>'内訳（地積等１）'!GT48</f>
        <v>2</v>
      </c>
      <c r="N25" s="1">
        <f t="shared" si="3"/>
        <v>0</v>
      </c>
      <c r="O25" s="1">
        <f>'内訳（地積等１）'!GU48</f>
        <v>2</v>
      </c>
      <c r="P25" s="1">
        <f t="shared" si="0"/>
        <v>34.7</v>
      </c>
    </row>
    <row r="26" spans="1:16" ht="30" customHeight="1">
      <c r="A26" s="84"/>
      <c r="B26" s="64" t="s">
        <v>61</v>
      </c>
      <c r="C26" s="11" t="s">
        <v>62</v>
      </c>
      <c r="D26" s="1">
        <f>'内訳（地積等１）'!GY48</f>
        <v>0</v>
      </c>
      <c r="E26" s="1">
        <f>'内訳（地積等１）'!GZ48</f>
        <v>31971</v>
      </c>
      <c r="F26" s="1">
        <f>E26-G26</f>
        <v>0</v>
      </c>
      <c r="G26" s="1">
        <f>'内訳（地積等１）'!HA48</f>
        <v>31971</v>
      </c>
      <c r="H26" s="1">
        <f>'内訳（地積等１）'!HB48</f>
        <v>448393</v>
      </c>
      <c r="I26" s="1">
        <f t="shared" si="2"/>
        <v>0</v>
      </c>
      <c r="J26" s="1">
        <f>'内訳（地積等１）'!HC48</f>
        <v>448393</v>
      </c>
      <c r="K26" s="1">
        <f>'内訳（地積等１）'!HD48</f>
        <v>254962</v>
      </c>
      <c r="L26" s="1">
        <f>'内訳（地積等１）'!HE48</f>
        <v>0</v>
      </c>
      <c r="M26" s="1">
        <f>'内訳（地積等１）'!HF48</f>
        <v>21</v>
      </c>
      <c r="N26" s="1">
        <f t="shared" si="3"/>
        <v>0</v>
      </c>
      <c r="O26" s="1">
        <f>'内訳（地積等１）'!HG48</f>
        <v>21</v>
      </c>
      <c r="P26" s="1">
        <f t="shared" si="0"/>
        <v>14025</v>
      </c>
    </row>
    <row r="27" spans="1:16" ht="30" customHeight="1">
      <c r="A27" s="84"/>
      <c r="B27" s="65"/>
      <c r="C27" s="11" t="s">
        <v>63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f>IF(H27&gt;0,ROUND(H27/E27*1000,1),0)</f>
        <v>0</v>
      </c>
    </row>
    <row r="28" spans="1:16" ht="30" customHeight="1">
      <c r="A28" s="84"/>
      <c r="B28" s="66"/>
      <c r="C28" s="11" t="s">
        <v>64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f>IF(H28&gt;0,ROUND(H28/E28*1000,1),0)</f>
        <v>0</v>
      </c>
    </row>
    <row r="29" spans="1:16" ht="30" customHeight="1">
      <c r="A29" s="84"/>
      <c r="B29" s="62" t="s">
        <v>36</v>
      </c>
      <c r="C29" s="63"/>
      <c r="D29" s="1">
        <f>'内訳（地積等２）'!D48</f>
        <v>87689089</v>
      </c>
      <c r="E29" s="1">
        <f>'内訳（地積等２）'!E48</f>
        <v>111794421</v>
      </c>
      <c r="F29" s="1">
        <f t="shared" si="1"/>
        <v>4538478</v>
      </c>
      <c r="G29" s="1">
        <f>'内訳（地積等２）'!F48</f>
        <v>107255943</v>
      </c>
      <c r="H29" s="1">
        <f>'内訳（地積等２）'!G48</f>
        <v>1238864020</v>
      </c>
      <c r="I29" s="1">
        <f t="shared" si="2"/>
        <v>1142951</v>
      </c>
      <c r="J29" s="1">
        <f>'内訳（地積等２）'!H48</f>
        <v>1237721069</v>
      </c>
      <c r="K29" s="1">
        <f>'内訳（地積等２）'!I48</f>
        <v>623139911</v>
      </c>
      <c r="L29" s="1">
        <f>'内訳（地積等２）'!J48</f>
        <v>43206</v>
      </c>
      <c r="M29" s="1">
        <f>'内訳（地積等２）'!K48</f>
        <v>149694</v>
      </c>
      <c r="N29" s="1">
        <f t="shared" si="3"/>
        <v>10702</v>
      </c>
      <c r="O29" s="1">
        <f>'内訳（地積等２）'!L48</f>
        <v>138992</v>
      </c>
      <c r="P29" s="1">
        <f t="shared" si="0"/>
        <v>11081.6</v>
      </c>
    </row>
    <row r="30" spans="1:16" ht="30" customHeight="1">
      <c r="A30" s="84"/>
      <c r="B30" s="60" t="s">
        <v>26</v>
      </c>
      <c r="C30" s="61"/>
      <c r="D30" s="1">
        <f>SUM(D24:D29)</f>
        <v>93782610</v>
      </c>
      <c r="E30" s="1">
        <f aca="true" t="shared" si="4" ref="E30:P30">SUM(E24:E29)</f>
        <v>127506906</v>
      </c>
      <c r="F30" s="1">
        <f t="shared" si="4"/>
        <v>4554704</v>
      </c>
      <c r="G30" s="1">
        <f t="shared" si="4"/>
        <v>122952202</v>
      </c>
      <c r="H30" s="1">
        <f t="shared" si="4"/>
        <v>1270136055</v>
      </c>
      <c r="I30" s="1">
        <f t="shared" si="4"/>
        <v>1161975</v>
      </c>
      <c r="J30" s="1">
        <f t="shared" si="4"/>
        <v>1268974080</v>
      </c>
      <c r="K30" s="1">
        <f t="shared" si="4"/>
        <v>642995617</v>
      </c>
      <c r="L30" s="1">
        <f t="shared" si="4"/>
        <v>43604</v>
      </c>
      <c r="M30" s="1">
        <f t="shared" si="4"/>
        <v>156451</v>
      </c>
      <c r="N30" s="1">
        <f t="shared" si="4"/>
        <v>10817</v>
      </c>
      <c r="O30" s="1">
        <f t="shared" si="4"/>
        <v>145634</v>
      </c>
      <c r="P30" s="1">
        <f t="shared" si="4"/>
        <v>27121.800000000003</v>
      </c>
    </row>
    <row r="31" spans="1:16" ht="30" customHeight="1">
      <c r="A31" s="58" t="s">
        <v>37</v>
      </c>
      <c r="B31" s="58"/>
      <c r="C31" s="58"/>
      <c r="D31" s="1">
        <f>'内訳（地積等２）'!P48</f>
        <v>299258630</v>
      </c>
      <c r="E31" s="14"/>
      <c r="F31" s="14"/>
      <c r="G31" s="14"/>
      <c r="H31" s="14"/>
      <c r="I31" s="14"/>
      <c r="J31" s="14"/>
      <c r="K31" s="14"/>
      <c r="L31" s="1">
        <f>'内訳（地積等２）'!V48</f>
        <v>613134</v>
      </c>
      <c r="M31" s="14"/>
      <c r="N31" s="14"/>
      <c r="O31" s="14"/>
      <c r="P31" s="14"/>
    </row>
    <row r="32" spans="1:16" ht="30" customHeight="1">
      <c r="A32" s="83" t="s">
        <v>38</v>
      </c>
      <c r="B32" s="83"/>
      <c r="C32" s="83"/>
      <c r="D32" s="56">
        <f>SUM(D9,D10,D11,D12,D16,D17,D18,D19,D20,D21,D22,D23,D30,D31)</f>
        <v>1169095127</v>
      </c>
      <c r="E32" s="56">
        <f aca="true" t="shared" si="5" ref="E32:O32">SUM(E9,E10,E11,E12,E16,E17,E18,E19,E20,E21,E22,E23,E30,E31)</f>
        <v>1050288968</v>
      </c>
      <c r="F32" s="56">
        <f t="shared" si="5"/>
        <v>177403730</v>
      </c>
      <c r="G32" s="56">
        <f t="shared" si="5"/>
        <v>872885238</v>
      </c>
      <c r="H32" s="56">
        <f t="shared" si="5"/>
        <v>5593565098</v>
      </c>
      <c r="I32" s="56">
        <f t="shared" si="5"/>
        <v>24766513</v>
      </c>
      <c r="J32" s="56">
        <f t="shared" si="5"/>
        <v>5568798585</v>
      </c>
      <c r="K32" s="56">
        <f t="shared" si="5"/>
        <v>1931136869</v>
      </c>
      <c r="L32" s="56">
        <f t="shared" si="5"/>
        <v>754182</v>
      </c>
      <c r="M32" s="56">
        <f t="shared" si="5"/>
        <v>1376001</v>
      </c>
      <c r="N32" s="56">
        <f t="shared" si="5"/>
        <v>245754</v>
      </c>
      <c r="O32" s="56">
        <f t="shared" si="5"/>
        <v>1130247</v>
      </c>
      <c r="P32" s="56">
        <f>IF(H32&gt;0,ROUND(H32/E32*1000,1),0)</f>
        <v>5325.7</v>
      </c>
    </row>
    <row r="34" ht="14.25" hidden="1"/>
    <row r="35" spans="4:15" ht="14.25" hidden="1">
      <c r="D35" s="6">
        <f aca="true" t="shared" si="6" ref="D35:O35">D9+D10+D11+D12+D16+D17+D18+D19+D20+D21+D22+D23+D30+D31</f>
        <v>1169095127</v>
      </c>
      <c r="E35" s="6">
        <f t="shared" si="6"/>
        <v>1050288968</v>
      </c>
      <c r="F35" s="6">
        <f t="shared" si="6"/>
        <v>177403730</v>
      </c>
      <c r="G35" s="6">
        <f t="shared" si="6"/>
        <v>872885238</v>
      </c>
      <c r="H35" s="6">
        <f t="shared" si="6"/>
        <v>5593565098</v>
      </c>
      <c r="I35" s="6">
        <f t="shared" si="6"/>
        <v>24766513</v>
      </c>
      <c r="J35" s="6">
        <f t="shared" si="6"/>
        <v>5568798585</v>
      </c>
      <c r="K35" s="6">
        <f t="shared" si="6"/>
        <v>1931136869</v>
      </c>
      <c r="L35" s="6">
        <f t="shared" si="6"/>
        <v>754182</v>
      </c>
      <c r="M35" s="6">
        <f t="shared" si="6"/>
        <v>1376001</v>
      </c>
      <c r="N35" s="6">
        <f t="shared" si="6"/>
        <v>245754</v>
      </c>
      <c r="O35" s="6">
        <f t="shared" si="6"/>
        <v>1130247</v>
      </c>
    </row>
    <row r="36" ht="14.25" hidden="1"/>
    <row r="38" spans="4:16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4:16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4:16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</sheetData>
  <mergeCells count="34">
    <mergeCell ref="A1:P1"/>
    <mergeCell ref="A5:C5"/>
    <mergeCell ref="A4:C4"/>
    <mergeCell ref="A32:C32"/>
    <mergeCell ref="A24:A30"/>
    <mergeCell ref="A31:C31"/>
    <mergeCell ref="A22:C22"/>
    <mergeCell ref="A23:C23"/>
    <mergeCell ref="A9:A10"/>
    <mergeCell ref="A11:A12"/>
    <mergeCell ref="A13:A16"/>
    <mergeCell ref="D7:G7"/>
    <mergeCell ref="H7:K7"/>
    <mergeCell ref="L7:O7"/>
    <mergeCell ref="A7:C8"/>
    <mergeCell ref="B9:C9"/>
    <mergeCell ref="B10:C10"/>
    <mergeCell ref="B11:C11"/>
    <mergeCell ref="B12:C12"/>
    <mergeCell ref="B13:C13"/>
    <mergeCell ref="A20:A21"/>
    <mergeCell ref="A17:C17"/>
    <mergeCell ref="A18:C18"/>
    <mergeCell ref="A19:C19"/>
    <mergeCell ref="B20:C20"/>
    <mergeCell ref="B21:C21"/>
    <mergeCell ref="B14:C14"/>
    <mergeCell ref="B15:C15"/>
    <mergeCell ref="B16:C16"/>
    <mergeCell ref="B30:C30"/>
    <mergeCell ref="B24:C24"/>
    <mergeCell ref="B25:C25"/>
    <mergeCell ref="B26:B28"/>
    <mergeCell ref="B29:C29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60" zoomScaleNormal="75" workbookViewId="0" topLeftCell="A1">
      <selection activeCell="H30" sqref="H30"/>
    </sheetView>
  </sheetViews>
  <sheetFormatPr defaultColWidth="8.796875" defaultRowHeight="15"/>
  <cols>
    <col min="1" max="1" width="3.5" style="7" customWidth="1"/>
    <col min="2" max="2" width="14.69921875" style="7" customWidth="1"/>
    <col min="3" max="11" width="14.59765625" style="7" customWidth="1"/>
    <col min="12" max="16384" width="9" style="7" customWidth="1"/>
  </cols>
  <sheetData>
    <row r="1" ht="18.75">
      <c r="A1" s="46" t="s">
        <v>136</v>
      </c>
    </row>
    <row r="2" s="30" customFormat="1" ht="17.25"/>
    <row r="3" spans="1:11" s="8" customFormat="1" ht="17.25" customHeight="1">
      <c r="A3" s="88" t="s">
        <v>49</v>
      </c>
      <c r="B3" s="86" t="s">
        <v>51</v>
      </c>
      <c r="C3" s="85" t="s">
        <v>68</v>
      </c>
      <c r="D3" s="85"/>
      <c r="E3" s="85"/>
      <c r="F3" s="85" t="s">
        <v>67</v>
      </c>
      <c r="G3" s="85"/>
      <c r="H3" s="85"/>
      <c r="I3" s="85" t="s">
        <v>69</v>
      </c>
      <c r="J3" s="85"/>
      <c r="K3" s="85"/>
    </row>
    <row r="4" spans="1:11" s="8" customFormat="1" ht="54" customHeight="1">
      <c r="A4" s="88"/>
      <c r="B4" s="87"/>
      <c r="C4" s="47" t="s">
        <v>4</v>
      </c>
      <c r="D4" s="47" t="s">
        <v>3</v>
      </c>
      <c r="E4" s="47" t="s">
        <v>5</v>
      </c>
      <c r="F4" s="47" t="s">
        <v>4</v>
      </c>
      <c r="G4" s="47" t="s">
        <v>3</v>
      </c>
      <c r="H4" s="47" t="s">
        <v>5</v>
      </c>
      <c r="I4" s="47" t="s">
        <v>4</v>
      </c>
      <c r="J4" s="47" t="s">
        <v>3</v>
      </c>
      <c r="K4" s="47" t="s">
        <v>5</v>
      </c>
    </row>
    <row r="5" spans="1:14" s="8" customFormat="1" ht="15" customHeight="1">
      <c r="A5" s="15">
        <v>1</v>
      </c>
      <c r="B5" s="16" t="s">
        <v>71</v>
      </c>
      <c r="C5" s="17">
        <v>43800</v>
      </c>
      <c r="D5" s="17">
        <v>968</v>
      </c>
      <c r="E5" s="17">
        <v>42832</v>
      </c>
      <c r="F5" s="17">
        <v>42065</v>
      </c>
      <c r="G5" s="17">
        <v>913</v>
      </c>
      <c r="H5" s="17">
        <v>41152</v>
      </c>
      <c r="I5" s="17">
        <v>1735</v>
      </c>
      <c r="J5" s="17">
        <v>55</v>
      </c>
      <c r="K5" s="17">
        <v>1680</v>
      </c>
      <c r="L5" s="8" t="str">
        <f>IF(F5+I5=C5,"○","×")</f>
        <v>○</v>
      </c>
      <c r="M5" s="8" t="str">
        <f>IF(G5+J5=D5,"○","×")</f>
        <v>○</v>
      </c>
      <c r="N5" s="8" t="str">
        <f>IF(H5+K5=E5,"○","×")</f>
        <v>○</v>
      </c>
    </row>
    <row r="6" spans="1:14" s="8" customFormat="1" ht="15" customHeight="1">
      <c r="A6" s="20">
        <v>2</v>
      </c>
      <c r="B6" s="21" t="s">
        <v>72</v>
      </c>
      <c r="C6" s="22">
        <v>15284</v>
      </c>
      <c r="D6" s="22">
        <v>376</v>
      </c>
      <c r="E6" s="22">
        <v>14908</v>
      </c>
      <c r="F6" s="22">
        <v>14778</v>
      </c>
      <c r="G6" s="22">
        <v>353</v>
      </c>
      <c r="H6" s="22">
        <v>14425</v>
      </c>
      <c r="I6" s="22">
        <v>506</v>
      </c>
      <c r="J6" s="22">
        <v>23</v>
      </c>
      <c r="K6" s="22">
        <v>483</v>
      </c>
      <c r="L6" s="8" t="str">
        <f aca="true" t="shared" si="0" ref="L6:L48">IF(F6+I6=C6,"○","×")</f>
        <v>○</v>
      </c>
      <c r="M6" s="8" t="str">
        <f aca="true" t="shared" si="1" ref="M6:M48">IF(G6+J6=D6,"○","×")</f>
        <v>○</v>
      </c>
      <c r="N6" s="8" t="str">
        <f aca="true" t="shared" si="2" ref="N6:N48">IF(H6+K6=E6,"○","×")</f>
        <v>○</v>
      </c>
    </row>
    <row r="7" spans="1:14" s="8" customFormat="1" ht="15" customHeight="1">
      <c r="A7" s="20">
        <v>3</v>
      </c>
      <c r="B7" s="21" t="s">
        <v>73</v>
      </c>
      <c r="C7" s="22">
        <v>14951</v>
      </c>
      <c r="D7" s="22">
        <v>3891</v>
      </c>
      <c r="E7" s="22">
        <v>11060</v>
      </c>
      <c r="F7" s="22">
        <v>14253</v>
      </c>
      <c r="G7" s="22">
        <v>3717</v>
      </c>
      <c r="H7" s="22">
        <v>10536</v>
      </c>
      <c r="I7" s="22">
        <v>698</v>
      </c>
      <c r="J7" s="22">
        <v>174</v>
      </c>
      <c r="K7" s="22">
        <v>524</v>
      </c>
      <c r="L7" s="8" t="str">
        <f t="shared" si="0"/>
        <v>○</v>
      </c>
      <c r="M7" s="8" t="str">
        <f t="shared" si="1"/>
        <v>○</v>
      </c>
      <c r="N7" s="8" t="str">
        <f t="shared" si="2"/>
        <v>○</v>
      </c>
    </row>
    <row r="8" spans="1:14" s="8" customFormat="1" ht="15" customHeight="1">
      <c r="A8" s="20">
        <v>4</v>
      </c>
      <c r="B8" s="21" t="s">
        <v>74</v>
      </c>
      <c r="C8" s="22">
        <v>16416</v>
      </c>
      <c r="D8" s="22">
        <v>683</v>
      </c>
      <c r="E8" s="22">
        <v>15733</v>
      </c>
      <c r="F8" s="22">
        <v>15646</v>
      </c>
      <c r="G8" s="22">
        <v>641</v>
      </c>
      <c r="H8" s="22">
        <v>15005</v>
      </c>
      <c r="I8" s="22">
        <v>770</v>
      </c>
      <c r="J8" s="22">
        <v>42</v>
      </c>
      <c r="K8" s="22">
        <v>728</v>
      </c>
      <c r="L8" s="8" t="str">
        <f t="shared" si="0"/>
        <v>○</v>
      </c>
      <c r="M8" s="8" t="str">
        <f t="shared" si="1"/>
        <v>○</v>
      </c>
      <c r="N8" s="8" t="str">
        <f t="shared" si="2"/>
        <v>○</v>
      </c>
    </row>
    <row r="9" spans="1:14" s="8" customFormat="1" ht="15" customHeight="1">
      <c r="A9" s="20">
        <v>5</v>
      </c>
      <c r="B9" s="21" t="s">
        <v>75</v>
      </c>
      <c r="C9" s="22">
        <v>19041</v>
      </c>
      <c r="D9" s="22">
        <v>6804</v>
      </c>
      <c r="E9" s="22">
        <v>12237</v>
      </c>
      <c r="F9" s="22">
        <v>18407</v>
      </c>
      <c r="G9" s="22">
        <v>6613</v>
      </c>
      <c r="H9" s="22">
        <v>11794</v>
      </c>
      <c r="I9" s="22">
        <v>634</v>
      </c>
      <c r="J9" s="22">
        <v>191</v>
      </c>
      <c r="K9" s="22">
        <v>443</v>
      </c>
      <c r="L9" s="8" t="str">
        <f t="shared" si="0"/>
        <v>○</v>
      </c>
      <c r="M9" s="8" t="str">
        <f t="shared" si="1"/>
        <v>○</v>
      </c>
      <c r="N9" s="8" t="str">
        <f t="shared" si="2"/>
        <v>○</v>
      </c>
    </row>
    <row r="10" spans="1:14" s="8" customFormat="1" ht="15" customHeight="1">
      <c r="A10" s="20">
        <v>6</v>
      </c>
      <c r="B10" s="21" t="s">
        <v>76</v>
      </c>
      <c r="C10" s="22">
        <v>18080</v>
      </c>
      <c r="D10" s="22">
        <v>5525</v>
      </c>
      <c r="E10" s="22">
        <v>12555</v>
      </c>
      <c r="F10" s="22">
        <v>17521</v>
      </c>
      <c r="G10" s="22">
        <v>5387</v>
      </c>
      <c r="H10" s="22">
        <v>12134</v>
      </c>
      <c r="I10" s="22">
        <v>559</v>
      </c>
      <c r="J10" s="22">
        <v>138</v>
      </c>
      <c r="K10" s="22">
        <v>421</v>
      </c>
      <c r="L10" s="8" t="str">
        <f t="shared" si="0"/>
        <v>○</v>
      </c>
      <c r="M10" s="8" t="str">
        <f t="shared" si="1"/>
        <v>○</v>
      </c>
      <c r="N10" s="8" t="str">
        <f t="shared" si="2"/>
        <v>○</v>
      </c>
    </row>
    <row r="11" spans="1:14" s="8" customFormat="1" ht="15" customHeight="1">
      <c r="A11" s="20">
        <v>7</v>
      </c>
      <c r="B11" s="21" t="s">
        <v>77</v>
      </c>
      <c r="C11" s="22">
        <v>25103</v>
      </c>
      <c r="D11" s="22">
        <v>1710</v>
      </c>
      <c r="E11" s="22">
        <v>23393</v>
      </c>
      <c r="F11" s="22">
        <v>24399</v>
      </c>
      <c r="G11" s="22">
        <v>1654</v>
      </c>
      <c r="H11" s="22">
        <v>22745</v>
      </c>
      <c r="I11" s="22">
        <v>704</v>
      </c>
      <c r="J11" s="22">
        <v>56</v>
      </c>
      <c r="K11" s="22">
        <v>648</v>
      </c>
      <c r="L11" s="8" t="str">
        <f t="shared" si="0"/>
        <v>○</v>
      </c>
      <c r="M11" s="8" t="str">
        <f t="shared" si="1"/>
        <v>○</v>
      </c>
      <c r="N11" s="8" t="str">
        <f t="shared" si="2"/>
        <v>○</v>
      </c>
    </row>
    <row r="12" spans="1:14" s="8" customFormat="1" ht="15" customHeight="1">
      <c r="A12" s="20">
        <v>8</v>
      </c>
      <c r="B12" s="21" t="s">
        <v>78</v>
      </c>
      <c r="C12" s="22">
        <v>13563</v>
      </c>
      <c r="D12" s="22">
        <v>3049</v>
      </c>
      <c r="E12" s="22">
        <v>10514</v>
      </c>
      <c r="F12" s="22">
        <v>13118</v>
      </c>
      <c r="G12" s="22">
        <v>2899</v>
      </c>
      <c r="H12" s="22">
        <v>10219</v>
      </c>
      <c r="I12" s="22">
        <v>445</v>
      </c>
      <c r="J12" s="22">
        <v>150</v>
      </c>
      <c r="K12" s="22">
        <v>295</v>
      </c>
      <c r="L12" s="8" t="str">
        <f t="shared" si="0"/>
        <v>○</v>
      </c>
      <c r="M12" s="8" t="str">
        <f t="shared" si="1"/>
        <v>○</v>
      </c>
      <c r="N12" s="8" t="str">
        <f t="shared" si="2"/>
        <v>○</v>
      </c>
    </row>
    <row r="13" spans="1:14" s="8" customFormat="1" ht="15" customHeight="1">
      <c r="A13" s="20">
        <v>9</v>
      </c>
      <c r="B13" s="21" t="s">
        <v>79</v>
      </c>
      <c r="C13" s="22">
        <v>33749</v>
      </c>
      <c r="D13" s="22">
        <v>9391</v>
      </c>
      <c r="E13" s="22">
        <v>24358</v>
      </c>
      <c r="F13" s="22">
        <v>33126</v>
      </c>
      <c r="G13" s="22">
        <v>9277</v>
      </c>
      <c r="H13" s="22">
        <v>23849</v>
      </c>
      <c r="I13" s="22">
        <v>623</v>
      </c>
      <c r="J13" s="22">
        <v>114</v>
      </c>
      <c r="K13" s="22">
        <v>509</v>
      </c>
      <c r="L13" s="8" t="str">
        <f t="shared" si="0"/>
        <v>○</v>
      </c>
      <c r="M13" s="8" t="str">
        <f t="shared" si="1"/>
        <v>○</v>
      </c>
      <c r="N13" s="8" t="str">
        <f t="shared" si="2"/>
        <v>○</v>
      </c>
    </row>
    <row r="14" spans="1:14" s="8" customFormat="1" ht="15" customHeight="1">
      <c r="A14" s="20">
        <v>10</v>
      </c>
      <c r="B14" s="21" t="s">
        <v>80</v>
      </c>
      <c r="C14" s="22">
        <v>27127</v>
      </c>
      <c r="D14" s="22">
        <v>13748</v>
      </c>
      <c r="E14" s="22">
        <v>13379</v>
      </c>
      <c r="F14" s="22">
        <v>26599</v>
      </c>
      <c r="G14" s="22">
        <v>13584</v>
      </c>
      <c r="H14" s="22">
        <v>13015</v>
      </c>
      <c r="I14" s="22">
        <v>528</v>
      </c>
      <c r="J14" s="22">
        <v>164</v>
      </c>
      <c r="K14" s="22">
        <v>364</v>
      </c>
      <c r="L14" s="8" t="str">
        <f t="shared" si="0"/>
        <v>○</v>
      </c>
      <c r="M14" s="8" t="str">
        <f t="shared" si="1"/>
        <v>○</v>
      </c>
      <c r="N14" s="8" t="str">
        <f t="shared" si="2"/>
        <v>○</v>
      </c>
    </row>
    <row r="15" spans="1:14" s="8" customFormat="1" ht="15" customHeight="1">
      <c r="A15" s="24">
        <v>11</v>
      </c>
      <c r="B15" s="25" t="s">
        <v>81</v>
      </c>
      <c r="C15" s="26">
        <v>16655</v>
      </c>
      <c r="D15" s="26">
        <v>6059</v>
      </c>
      <c r="E15" s="26">
        <v>10596</v>
      </c>
      <c r="F15" s="26">
        <v>16380</v>
      </c>
      <c r="G15" s="26">
        <v>5970</v>
      </c>
      <c r="H15" s="26">
        <v>10410</v>
      </c>
      <c r="I15" s="26">
        <v>275</v>
      </c>
      <c r="J15" s="26">
        <v>89</v>
      </c>
      <c r="K15" s="26">
        <v>186</v>
      </c>
      <c r="L15" s="8" t="str">
        <f t="shared" si="0"/>
        <v>○</v>
      </c>
      <c r="M15" s="8" t="str">
        <f t="shared" si="1"/>
        <v>○</v>
      </c>
      <c r="N15" s="8" t="str">
        <f t="shared" si="2"/>
        <v>○</v>
      </c>
    </row>
    <row r="16" spans="1:14" s="8" customFormat="1" ht="15" customHeight="1">
      <c r="A16" s="37"/>
      <c r="B16" s="38" t="s">
        <v>134</v>
      </c>
      <c r="C16" s="36">
        <f>SUM(C5:C15)</f>
        <v>243769</v>
      </c>
      <c r="D16" s="36">
        <f aca="true" t="shared" si="3" ref="D16:K16">SUM(D5:D15)</f>
        <v>52204</v>
      </c>
      <c r="E16" s="36">
        <f t="shared" si="3"/>
        <v>191565</v>
      </c>
      <c r="F16" s="36">
        <f t="shared" si="3"/>
        <v>236292</v>
      </c>
      <c r="G16" s="36">
        <f t="shared" si="3"/>
        <v>51008</v>
      </c>
      <c r="H16" s="36">
        <f t="shared" si="3"/>
        <v>185284</v>
      </c>
      <c r="I16" s="36">
        <f t="shared" si="3"/>
        <v>7477</v>
      </c>
      <c r="J16" s="36">
        <f t="shared" si="3"/>
        <v>1196</v>
      </c>
      <c r="K16" s="36">
        <f t="shared" si="3"/>
        <v>6281</v>
      </c>
      <c r="L16" s="8" t="str">
        <f>IF(F16+I16=C16,"○","×")</f>
        <v>○</v>
      </c>
      <c r="M16" s="8" t="str">
        <f>IF(G16+J16=D16,"○","×")</f>
        <v>○</v>
      </c>
      <c r="N16" s="8" t="str">
        <f>IF(H16+K16=E16,"○","×")</f>
        <v>○</v>
      </c>
    </row>
    <row r="17" spans="1:14" s="8" customFormat="1" ht="15" customHeight="1">
      <c r="A17" s="27">
        <v>12</v>
      </c>
      <c r="B17" s="28" t="s">
        <v>82</v>
      </c>
      <c r="C17" s="29">
        <v>6140</v>
      </c>
      <c r="D17" s="29">
        <v>4681</v>
      </c>
      <c r="E17" s="29">
        <v>1459</v>
      </c>
      <c r="F17" s="29">
        <v>6001</v>
      </c>
      <c r="G17" s="29">
        <v>4602</v>
      </c>
      <c r="H17" s="29">
        <v>1399</v>
      </c>
      <c r="I17" s="29">
        <v>139</v>
      </c>
      <c r="J17" s="29">
        <v>79</v>
      </c>
      <c r="K17" s="29">
        <v>60</v>
      </c>
      <c r="L17" s="8" t="str">
        <f t="shared" si="0"/>
        <v>○</v>
      </c>
      <c r="M17" s="8" t="str">
        <f t="shared" si="1"/>
        <v>○</v>
      </c>
      <c r="N17" s="8" t="str">
        <f t="shared" si="2"/>
        <v>○</v>
      </c>
    </row>
    <row r="18" spans="1:14" s="8" customFormat="1" ht="15" customHeight="1">
      <c r="A18" s="20">
        <v>13</v>
      </c>
      <c r="B18" s="21" t="s">
        <v>83</v>
      </c>
      <c r="C18" s="22">
        <v>4022</v>
      </c>
      <c r="D18" s="22">
        <v>2815</v>
      </c>
      <c r="E18" s="22">
        <v>1207</v>
      </c>
      <c r="F18" s="22">
        <v>3964</v>
      </c>
      <c r="G18" s="22">
        <v>2785</v>
      </c>
      <c r="H18" s="22">
        <v>1179</v>
      </c>
      <c r="I18" s="22">
        <v>58</v>
      </c>
      <c r="J18" s="22">
        <v>30</v>
      </c>
      <c r="K18" s="22">
        <v>28</v>
      </c>
      <c r="L18" s="8" t="str">
        <f t="shared" si="0"/>
        <v>○</v>
      </c>
      <c r="M18" s="8" t="str">
        <f t="shared" si="1"/>
        <v>○</v>
      </c>
      <c r="N18" s="8" t="str">
        <f t="shared" si="2"/>
        <v>○</v>
      </c>
    </row>
    <row r="19" spans="1:14" s="8" customFormat="1" ht="15" customHeight="1">
      <c r="A19" s="20">
        <v>14</v>
      </c>
      <c r="B19" s="21" t="s">
        <v>84</v>
      </c>
      <c r="C19" s="22">
        <v>1825</v>
      </c>
      <c r="D19" s="22">
        <v>1175</v>
      </c>
      <c r="E19" s="22">
        <v>650</v>
      </c>
      <c r="F19" s="22">
        <v>1755</v>
      </c>
      <c r="G19" s="22">
        <v>1135</v>
      </c>
      <c r="H19" s="22">
        <v>620</v>
      </c>
      <c r="I19" s="22">
        <v>70</v>
      </c>
      <c r="J19" s="22">
        <v>40</v>
      </c>
      <c r="K19" s="22">
        <v>30</v>
      </c>
      <c r="L19" s="8" t="str">
        <f t="shared" si="0"/>
        <v>○</v>
      </c>
      <c r="M19" s="8" t="str">
        <f t="shared" si="1"/>
        <v>○</v>
      </c>
      <c r="N19" s="8" t="str">
        <f t="shared" si="2"/>
        <v>○</v>
      </c>
    </row>
    <row r="20" spans="1:14" s="8" customFormat="1" ht="15" customHeight="1">
      <c r="A20" s="20">
        <v>15</v>
      </c>
      <c r="B20" s="21" t="s">
        <v>85</v>
      </c>
      <c r="C20" s="22">
        <v>7669</v>
      </c>
      <c r="D20" s="22">
        <v>4884</v>
      </c>
      <c r="E20" s="22">
        <v>2785</v>
      </c>
      <c r="F20" s="22">
        <v>7442</v>
      </c>
      <c r="G20" s="22">
        <v>4709</v>
      </c>
      <c r="H20" s="22">
        <v>2733</v>
      </c>
      <c r="I20" s="22">
        <v>227</v>
      </c>
      <c r="J20" s="22">
        <v>175</v>
      </c>
      <c r="K20" s="22">
        <v>52</v>
      </c>
      <c r="L20" s="8" t="str">
        <f t="shared" si="0"/>
        <v>○</v>
      </c>
      <c r="M20" s="8" t="str">
        <f t="shared" si="1"/>
        <v>○</v>
      </c>
      <c r="N20" s="8" t="str">
        <f t="shared" si="2"/>
        <v>○</v>
      </c>
    </row>
    <row r="21" spans="1:14" s="8" customFormat="1" ht="15" customHeight="1">
      <c r="A21" s="20">
        <v>16</v>
      </c>
      <c r="B21" s="21" t="s">
        <v>86</v>
      </c>
      <c r="C21" s="22">
        <v>9867</v>
      </c>
      <c r="D21" s="22">
        <v>5643</v>
      </c>
      <c r="E21" s="22">
        <v>4224</v>
      </c>
      <c r="F21" s="22">
        <v>9614</v>
      </c>
      <c r="G21" s="22">
        <v>5525</v>
      </c>
      <c r="H21" s="22">
        <v>4089</v>
      </c>
      <c r="I21" s="22">
        <v>253</v>
      </c>
      <c r="J21" s="22">
        <v>118</v>
      </c>
      <c r="K21" s="22">
        <v>135</v>
      </c>
      <c r="L21" s="8" t="str">
        <f t="shared" si="0"/>
        <v>○</v>
      </c>
      <c r="M21" s="8" t="str">
        <f t="shared" si="1"/>
        <v>○</v>
      </c>
      <c r="N21" s="8" t="str">
        <f t="shared" si="2"/>
        <v>○</v>
      </c>
    </row>
    <row r="22" spans="1:14" s="8" customFormat="1" ht="15" customHeight="1">
      <c r="A22" s="20">
        <v>17</v>
      </c>
      <c r="B22" s="21" t="s">
        <v>87</v>
      </c>
      <c r="C22" s="22">
        <v>5862</v>
      </c>
      <c r="D22" s="22">
        <v>3013</v>
      </c>
      <c r="E22" s="22">
        <v>2849</v>
      </c>
      <c r="F22" s="22">
        <v>5536</v>
      </c>
      <c r="G22" s="22">
        <v>2861</v>
      </c>
      <c r="H22" s="22">
        <v>2675</v>
      </c>
      <c r="I22" s="22">
        <v>326</v>
      </c>
      <c r="J22" s="22">
        <v>152</v>
      </c>
      <c r="K22" s="22">
        <v>174</v>
      </c>
      <c r="L22" s="8" t="str">
        <f t="shared" si="0"/>
        <v>○</v>
      </c>
      <c r="M22" s="8" t="str">
        <f t="shared" si="1"/>
        <v>○</v>
      </c>
      <c r="N22" s="8" t="str">
        <f t="shared" si="2"/>
        <v>○</v>
      </c>
    </row>
    <row r="23" spans="1:14" s="8" customFormat="1" ht="15" customHeight="1">
      <c r="A23" s="20">
        <v>18</v>
      </c>
      <c r="B23" s="21" t="s">
        <v>88</v>
      </c>
      <c r="C23" s="22">
        <v>2490</v>
      </c>
      <c r="D23" s="22">
        <v>1240</v>
      </c>
      <c r="E23" s="22">
        <v>1250</v>
      </c>
      <c r="F23" s="22">
        <v>2415</v>
      </c>
      <c r="G23" s="22">
        <v>1201</v>
      </c>
      <c r="H23" s="22">
        <v>1214</v>
      </c>
      <c r="I23" s="22">
        <v>75</v>
      </c>
      <c r="J23" s="22">
        <v>39</v>
      </c>
      <c r="K23" s="22">
        <v>36</v>
      </c>
      <c r="L23" s="8" t="str">
        <f t="shared" si="0"/>
        <v>○</v>
      </c>
      <c r="M23" s="8" t="str">
        <f t="shared" si="1"/>
        <v>○</v>
      </c>
      <c r="N23" s="8" t="str">
        <f t="shared" si="2"/>
        <v>○</v>
      </c>
    </row>
    <row r="24" spans="1:14" s="8" customFormat="1" ht="15" customHeight="1">
      <c r="A24" s="20">
        <v>19</v>
      </c>
      <c r="B24" s="21" t="s">
        <v>89</v>
      </c>
      <c r="C24" s="22">
        <v>4182</v>
      </c>
      <c r="D24" s="22">
        <v>1152</v>
      </c>
      <c r="E24" s="22">
        <v>3030</v>
      </c>
      <c r="F24" s="22">
        <v>4109</v>
      </c>
      <c r="G24" s="22">
        <v>1132</v>
      </c>
      <c r="H24" s="22">
        <v>2977</v>
      </c>
      <c r="I24" s="22">
        <v>73</v>
      </c>
      <c r="J24" s="22">
        <v>20</v>
      </c>
      <c r="K24" s="22">
        <v>53</v>
      </c>
      <c r="L24" s="8" t="str">
        <f t="shared" si="0"/>
        <v>○</v>
      </c>
      <c r="M24" s="8" t="str">
        <f t="shared" si="1"/>
        <v>○</v>
      </c>
      <c r="N24" s="8" t="str">
        <f t="shared" si="2"/>
        <v>○</v>
      </c>
    </row>
    <row r="25" spans="1:14" s="8" customFormat="1" ht="15" customHeight="1">
      <c r="A25" s="20">
        <v>20</v>
      </c>
      <c r="B25" s="21" t="s">
        <v>90</v>
      </c>
      <c r="C25" s="22">
        <v>3016</v>
      </c>
      <c r="D25" s="22">
        <v>1520</v>
      </c>
      <c r="E25" s="22">
        <v>1496</v>
      </c>
      <c r="F25" s="22">
        <v>2968</v>
      </c>
      <c r="G25" s="22">
        <v>1496</v>
      </c>
      <c r="H25" s="22">
        <v>1472</v>
      </c>
      <c r="I25" s="22">
        <v>48</v>
      </c>
      <c r="J25" s="22">
        <v>24</v>
      </c>
      <c r="K25" s="22">
        <v>24</v>
      </c>
      <c r="L25" s="8" t="str">
        <f t="shared" si="0"/>
        <v>○</v>
      </c>
      <c r="M25" s="8" t="str">
        <f t="shared" si="1"/>
        <v>○</v>
      </c>
      <c r="N25" s="8" t="str">
        <f t="shared" si="2"/>
        <v>○</v>
      </c>
    </row>
    <row r="26" spans="1:14" s="8" customFormat="1" ht="15" customHeight="1">
      <c r="A26" s="20">
        <v>21</v>
      </c>
      <c r="B26" s="21" t="s">
        <v>91</v>
      </c>
      <c r="C26" s="22">
        <v>13417</v>
      </c>
      <c r="D26" s="22">
        <v>3439</v>
      </c>
      <c r="E26" s="22">
        <v>9978</v>
      </c>
      <c r="F26" s="22">
        <v>13122</v>
      </c>
      <c r="G26" s="22">
        <v>3342</v>
      </c>
      <c r="H26" s="22">
        <v>9780</v>
      </c>
      <c r="I26" s="22">
        <v>295</v>
      </c>
      <c r="J26" s="22">
        <v>97</v>
      </c>
      <c r="K26" s="22">
        <v>198</v>
      </c>
      <c r="L26" s="8" t="str">
        <f t="shared" si="0"/>
        <v>○</v>
      </c>
      <c r="M26" s="8" t="str">
        <f t="shared" si="1"/>
        <v>○</v>
      </c>
      <c r="N26" s="8" t="str">
        <f t="shared" si="2"/>
        <v>○</v>
      </c>
    </row>
    <row r="27" spans="1:14" s="8" customFormat="1" ht="15" customHeight="1">
      <c r="A27" s="20">
        <v>22</v>
      </c>
      <c r="B27" s="21" t="s">
        <v>92</v>
      </c>
      <c r="C27" s="22">
        <v>4949</v>
      </c>
      <c r="D27" s="22">
        <v>93</v>
      </c>
      <c r="E27" s="22">
        <v>4856</v>
      </c>
      <c r="F27" s="22">
        <v>4857</v>
      </c>
      <c r="G27" s="22">
        <v>92</v>
      </c>
      <c r="H27" s="22">
        <v>4765</v>
      </c>
      <c r="I27" s="22">
        <v>92</v>
      </c>
      <c r="J27" s="22">
        <v>1</v>
      </c>
      <c r="K27" s="22">
        <v>91</v>
      </c>
      <c r="L27" s="8" t="str">
        <f t="shared" si="0"/>
        <v>○</v>
      </c>
      <c r="M27" s="8" t="str">
        <f t="shared" si="1"/>
        <v>○</v>
      </c>
      <c r="N27" s="8" t="str">
        <f t="shared" si="2"/>
        <v>○</v>
      </c>
    </row>
    <row r="28" spans="1:14" s="8" customFormat="1" ht="15" customHeight="1">
      <c r="A28" s="23">
        <v>23</v>
      </c>
      <c r="B28" s="21" t="s">
        <v>93</v>
      </c>
      <c r="C28" s="22">
        <v>7717</v>
      </c>
      <c r="D28" s="22">
        <v>244</v>
      </c>
      <c r="E28" s="22">
        <v>7473</v>
      </c>
      <c r="F28" s="22">
        <v>7489</v>
      </c>
      <c r="G28" s="22">
        <v>228</v>
      </c>
      <c r="H28" s="22">
        <v>7261</v>
      </c>
      <c r="I28" s="22">
        <v>228</v>
      </c>
      <c r="J28" s="22">
        <v>16</v>
      </c>
      <c r="K28" s="22">
        <v>212</v>
      </c>
      <c r="L28" s="8" t="str">
        <f t="shared" si="0"/>
        <v>○</v>
      </c>
      <c r="M28" s="8" t="str">
        <f t="shared" si="1"/>
        <v>○</v>
      </c>
      <c r="N28" s="8" t="str">
        <f t="shared" si="2"/>
        <v>○</v>
      </c>
    </row>
    <row r="29" spans="1:14" s="8" customFormat="1" ht="15" customHeight="1">
      <c r="A29" s="20">
        <v>24</v>
      </c>
      <c r="B29" s="21" t="s">
        <v>94</v>
      </c>
      <c r="C29" s="22">
        <v>5473</v>
      </c>
      <c r="D29" s="22">
        <v>1207</v>
      </c>
      <c r="E29" s="22">
        <v>4266</v>
      </c>
      <c r="F29" s="22">
        <v>5358</v>
      </c>
      <c r="G29" s="22">
        <v>1183</v>
      </c>
      <c r="H29" s="22">
        <v>4175</v>
      </c>
      <c r="I29" s="22">
        <v>115</v>
      </c>
      <c r="J29" s="22">
        <v>24</v>
      </c>
      <c r="K29" s="22">
        <v>91</v>
      </c>
      <c r="L29" s="8" t="str">
        <f t="shared" si="0"/>
        <v>○</v>
      </c>
      <c r="M29" s="8" t="str">
        <f t="shared" si="1"/>
        <v>○</v>
      </c>
      <c r="N29" s="8" t="str">
        <f t="shared" si="2"/>
        <v>○</v>
      </c>
    </row>
    <row r="30" spans="1:14" s="8" customFormat="1" ht="15" customHeight="1">
      <c r="A30" s="20">
        <v>25</v>
      </c>
      <c r="B30" s="21" t="s">
        <v>95</v>
      </c>
      <c r="C30" s="22">
        <v>7638</v>
      </c>
      <c r="D30" s="22">
        <v>3268</v>
      </c>
      <c r="E30" s="22">
        <v>4370</v>
      </c>
      <c r="F30" s="22">
        <v>7438</v>
      </c>
      <c r="G30" s="22">
        <v>3198</v>
      </c>
      <c r="H30" s="22">
        <v>4240</v>
      </c>
      <c r="I30" s="22">
        <v>200</v>
      </c>
      <c r="J30" s="22">
        <v>70</v>
      </c>
      <c r="K30" s="22">
        <v>130</v>
      </c>
      <c r="L30" s="8" t="str">
        <f t="shared" si="0"/>
        <v>○</v>
      </c>
      <c r="M30" s="8" t="str">
        <f t="shared" si="1"/>
        <v>○</v>
      </c>
      <c r="N30" s="8" t="str">
        <f t="shared" si="2"/>
        <v>○</v>
      </c>
    </row>
    <row r="31" spans="1:14" s="8" customFormat="1" ht="15" customHeight="1">
      <c r="A31" s="20">
        <v>26</v>
      </c>
      <c r="B31" s="21" t="s">
        <v>96</v>
      </c>
      <c r="C31" s="22">
        <v>8755</v>
      </c>
      <c r="D31" s="22">
        <v>1892</v>
      </c>
      <c r="E31" s="22">
        <v>6863</v>
      </c>
      <c r="F31" s="22">
        <v>8435</v>
      </c>
      <c r="G31" s="22">
        <v>1834</v>
      </c>
      <c r="H31" s="22">
        <v>6601</v>
      </c>
      <c r="I31" s="22">
        <v>320</v>
      </c>
      <c r="J31" s="22">
        <v>58</v>
      </c>
      <c r="K31" s="22">
        <v>262</v>
      </c>
      <c r="L31" s="8" t="str">
        <f t="shared" si="0"/>
        <v>○</v>
      </c>
      <c r="M31" s="8" t="str">
        <f t="shared" si="1"/>
        <v>○</v>
      </c>
      <c r="N31" s="8" t="str">
        <f t="shared" si="2"/>
        <v>○</v>
      </c>
    </row>
    <row r="32" spans="1:14" s="8" customFormat="1" ht="15" customHeight="1">
      <c r="A32" s="20">
        <v>27</v>
      </c>
      <c r="B32" s="21" t="s">
        <v>97</v>
      </c>
      <c r="C32" s="22">
        <v>3945</v>
      </c>
      <c r="D32" s="22">
        <v>716</v>
      </c>
      <c r="E32" s="22">
        <v>3229</v>
      </c>
      <c r="F32" s="22">
        <v>3817</v>
      </c>
      <c r="G32" s="22">
        <v>688</v>
      </c>
      <c r="H32" s="22">
        <v>3129</v>
      </c>
      <c r="I32" s="22">
        <v>128</v>
      </c>
      <c r="J32" s="22">
        <v>28</v>
      </c>
      <c r="K32" s="22">
        <v>100</v>
      </c>
      <c r="L32" s="8" t="str">
        <f t="shared" si="0"/>
        <v>○</v>
      </c>
      <c r="M32" s="8" t="str">
        <f t="shared" si="1"/>
        <v>○</v>
      </c>
      <c r="N32" s="8" t="str">
        <f t="shared" si="2"/>
        <v>○</v>
      </c>
    </row>
    <row r="33" spans="1:14" s="8" customFormat="1" ht="15" customHeight="1">
      <c r="A33" s="20">
        <v>28</v>
      </c>
      <c r="B33" s="21" t="s">
        <v>98</v>
      </c>
      <c r="C33" s="22">
        <v>6953</v>
      </c>
      <c r="D33" s="22">
        <v>932</v>
      </c>
      <c r="E33" s="22">
        <v>6021</v>
      </c>
      <c r="F33" s="22">
        <v>6724</v>
      </c>
      <c r="G33" s="22">
        <v>895</v>
      </c>
      <c r="H33" s="22">
        <v>5829</v>
      </c>
      <c r="I33" s="22">
        <v>229</v>
      </c>
      <c r="J33" s="22">
        <v>37</v>
      </c>
      <c r="K33" s="22">
        <v>192</v>
      </c>
      <c r="L33" s="8" t="str">
        <f t="shared" si="0"/>
        <v>○</v>
      </c>
      <c r="M33" s="8" t="str">
        <f t="shared" si="1"/>
        <v>○</v>
      </c>
      <c r="N33" s="8" t="str">
        <f t="shared" si="2"/>
        <v>○</v>
      </c>
    </row>
    <row r="34" spans="1:14" s="8" customFormat="1" ht="15" customHeight="1">
      <c r="A34" s="20">
        <v>29</v>
      </c>
      <c r="B34" s="21" t="s">
        <v>99</v>
      </c>
      <c r="C34" s="22">
        <v>544</v>
      </c>
      <c r="D34" s="22">
        <v>289</v>
      </c>
      <c r="E34" s="22">
        <v>255</v>
      </c>
      <c r="F34" s="22">
        <v>525</v>
      </c>
      <c r="G34" s="22">
        <v>275</v>
      </c>
      <c r="H34" s="22">
        <v>250</v>
      </c>
      <c r="I34" s="22">
        <v>19</v>
      </c>
      <c r="J34" s="22">
        <v>14</v>
      </c>
      <c r="K34" s="22">
        <v>5</v>
      </c>
      <c r="L34" s="8" t="str">
        <f t="shared" si="0"/>
        <v>○</v>
      </c>
      <c r="M34" s="8" t="str">
        <f t="shared" si="1"/>
        <v>○</v>
      </c>
      <c r="N34" s="8" t="str">
        <f t="shared" si="2"/>
        <v>○</v>
      </c>
    </row>
    <row r="35" spans="1:14" s="8" customFormat="1" ht="15" customHeight="1">
      <c r="A35" s="24">
        <v>30</v>
      </c>
      <c r="B35" s="25" t="s">
        <v>100</v>
      </c>
      <c r="C35" s="26">
        <v>624</v>
      </c>
      <c r="D35" s="26">
        <v>359</v>
      </c>
      <c r="E35" s="26">
        <v>265</v>
      </c>
      <c r="F35" s="26">
        <v>609</v>
      </c>
      <c r="G35" s="26">
        <v>347</v>
      </c>
      <c r="H35" s="26">
        <v>262</v>
      </c>
      <c r="I35" s="26">
        <v>15</v>
      </c>
      <c r="J35" s="26">
        <v>12</v>
      </c>
      <c r="K35" s="26">
        <v>3</v>
      </c>
      <c r="L35" s="8" t="str">
        <f t="shared" si="0"/>
        <v>○</v>
      </c>
      <c r="M35" s="8" t="str">
        <f t="shared" si="1"/>
        <v>○</v>
      </c>
      <c r="N35" s="8" t="str">
        <f t="shared" si="2"/>
        <v>○</v>
      </c>
    </row>
    <row r="36" spans="1:14" s="8" customFormat="1" ht="15" customHeight="1">
      <c r="A36" s="24">
        <v>31</v>
      </c>
      <c r="B36" s="25" t="s">
        <v>101</v>
      </c>
      <c r="C36" s="26">
        <v>1387</v>
      </c>
      <c r="D36" s="26">
        <v>1176</v>
      </c>
      <c r="E36" s="26">
        <v>211</v>
      </c>
      <c r="F36" s="26">
        <v>1379</v>
      </c>
      <c r="G36" s="26">
        <v>1170</v>
      </c>
      <c r="H36" s="26">
        <v>209</v>
      </c>
      <c r="I36" s="26">
        <v>8</v>
      </c>
      <c r="J36" s="26">
        <v>6</v>
      </c>
      <c r="K36" s="26">
        <v>2</v>
      </c>
      <c r="L36" s="8" t="str">
        <f t="shared" si="0"/>
        <v>○</v>
      </c>
      <c r="M36" s="8" t="str">
        <f t="shared" si="1"/>
        <v>○</v>
      </c>
      <c r="N36" s="8" t="str">
        <f t="shared" si="2"/>
        <v>○</v>
      </c>
    </row>
    <row r="37" spans="1:14" s="8" customFormat="1" ht="15" customHeight="1">
      <c r="A37" s="20">
        <v>32</v>
      </c>
      <c r="B37" s="21" t="s">
        <v>102</v>
      </c>
      <c r="C37" s="22">
        <v>312</v>
      </c>
      <c r="D37" s="22">
        <v>258</v>
      </c>
      <c r="E37" s="22">
        <v>54</v>
      </c>
      <c r="F37" s="22">
        <v>310</v>
      </c>
      <c r="G37" s="22">
        <v>258</v>
      </c>
      <c r="H37" s="22">
        <v>52</v>
      </c>
      <c r="I37" s="22">
        <v>2</v>
      </c>
      <c r="J37" s="22">
        <v>0</v>
      </c>
      <c r="K37" s="22">
        <v>2</v>
      </c>
      <c r="L37" s="8" t="str">
        <f t="shared" si="0"/>
        <v>○</v>
      </c>
      <c r="M37" s="8" t="str">
        <f t="shared" si="1"/>
        <v>○</v>
      </c>
      <c r="N37" s="8" t="str">
        <f t="shared" si="2"/>
        <v>○</v>
      </c>
    </row>
    <row r="38" spans="1:14" s="8" customFormat="1" ht="15" customHeight="1">
      <c r="A38" s="27">
        <v>33</v>
      </c>
      <c r="B38" s="28" t="s">
        <v>103</v>
      </c>
      <c r="C38" s="29">
        <v>714</v>
      </c>
      <c r="D38" s="29">
        <v>371</v>
      </c>
      <c r="E38" s="29">
        <v>343</v>
      </c>
      <c r="F38" s="29">
        <v>691</v>
      </c>
      <c r="G38" s="29">
        <v>366</v>
      </c>
      <c r="H38" s="29">
        <v>325</v>
      </c>
      <c r="I38" s="29">
        <v>23</v>
      </c>
      <c r="J38" s="29">
        <v>5</v>
      </c>
      <c r="K38" s="29">
        <v>18</v>
      </c>
      <c r="L38" s="8" t="str">
        <f t="shared" si="0"/>
        <v>○</v>
      </c>
      <c r="M38" s="8" t="str">
        <f t="shared" si="1"/>
        <v>○</v>
      </c>
      <c r="N38" s="8" t="str">
        <f t="shared" si="2"/>
        <v>○</v>
      </c>
    </row>
    <row r="39" spans="1:14" s="8" customFormat="1" ht="15" customHeight="1">
      <c r="A39" s="20">
        <v>34</v>
      </c>
      <c r="B39" s="21" t="s">
        <v>104</v>
      </c>
      <c r="C39" s="29">
        <v>149</v>
      </c>
      <c r="D39" s="29">
        <v>43</v>
      </c>
      <c r="E39" s="29">
        <v>106</v>
      </c>
      <c r="F39" s="29">
        <v>142</v>
      </c>
      <c r="G39" s="29">
        <v>42</v>
      </c>
      <c r="H39" s="29">
        <v>100</v>
      </c>
      <c r="I39" s="29">
        <v>7</v>
      </c>
      <c r="J39" s="29">
        <v>1</v>
      </c>
      <c r="K39" s="29">
        <v>6</v>
      </c>
      <c r="L39" s="8" t="str">
        <f t="shared" si="0"/>
        <v>○</v>
      </c>
      <c r="M39" s="8" t="str">
        <f t="shared" si="1"/>
        <v>○</v>
      </c>
      <c r="N39" s="8" t="str">
        <f t="shared" si="2"/>
        <v>○</v>
      </c>
    </row>
    <row r="40" spans="1:14" s="8" customFormat="1" ht="15" customHeight="1">
      <c r="A40" s="20">
        <v>35</v>
      </c>
      <c r="B40" s="21" t="s">
        <v>105</v>
      </c>
      <c r="C40" s="29">
        <v>1412</v>
      </c>
      <c r="D40" s="29">
        <v>1071</v>
      </c>
      <c r="E40" s="29">
        <v>341</v>
      </c>
      <c r="F40" s="22">
        <v>1399</v>
      </c>
      <c r="G40" s="22">
        <v>1061</v>
      </c>
      <c r="H40" s="22">
        <v>338</v>
      </c>
      <c r="I40" s="29">
        <v>13</v>
      </c>
      <c r="J40" s="29">
        <v>10</v>
      </c>
      <c r="K40" s="29">
        <v>3</v>
      </c>
      <c r="L40" s="8" t="str">
        <f t="shared" si="0"/>
        <v>○</v>
      </c>
      <c r="M40" s="8" t="str">
        <f t="shared" si="1"/>
        <v>○</v>
      </c>
      <c r="N40" s="8" t="str">
        <f t="shared" si="2"/>
        <v>○</v>
      </c>
    </row>
    <row r="41" spans="1:14" s="8" customFormat="1" ht="15" customHeight="1">
      <c r="A41" s="20">
        <v>36</v>
      </c>
      <c r="B41" s="21" t="s">
        <v>106</v>
      </c>
      <c r="C41" s="22">
        <v>1793</v>
      </c>
      <c r="D41" s="22">
        <v>1343</v>
      </c>
      <c r="E41" s="22">
        <v>450</v>
      </c>
      <c r="F41" s="22">
        <v>1757</v>
      </c>
      <c r="G41" s="22">
        <v>1319</v>
      </c>
      <c r="H41" s="22">
        <v>438</v>
      </c>
      <c r="I41" s="22">
        <v>36</v>
      </c>
      <c r="J41" s="22">
        <v>24</v>
      </c>
      <c r="K41" s="22">
        <v>12</v>
      </c>
      <c r="L41" s="8" t="str">
        <f t="shared" si="0"/>
        <v>○</v>
      </c>
      <c r="M41" s="8" t="str">
        <f t="shared" si="1"/>
        <v>○</v>
      </c>
      <c r="N41" s="8" t="str">
        <f t="shared" si="2"/>
        <v>○</v>
      </c>
    </row>
    <row r="42" spans="1:14" s="8" customFormat="1" ht="15" customHeight="1">
      <c r="A42" s="20">
        <v>37</v>
      </c>
      <c r="B42" s="21" t="s">
        <v>107</v>
      </c>
      <c r="C42" s="22">
        <v>5538</v>
      </c>
      <c r="D42" s="22">
        <v>2900</v>
      </c>
      <c r="E42" s="22">
        <v>2638</v>
      </c>
      <c r="F42" s="22">
        <v>5472</v>
      </c>
      <c r="G42" s="22">
        <v>2878</v>
      </c>
      <c r="H42" s="22">
        <v>2594</v>
      </c>
      <c r="I42" s="22">
        <v>66</v>
      </c>
      <c r="J42" s="22">
        <v>22</v>
      </c>
      <c r="K42" s="22">
        <v>44</v>
      </c>
      <c r="L42" s="8" t="str">
        <f t="shared" si="0"/>
        <v>○</v>
      </c>
      <c r="M42" s="8" t="str">
        <f t="shared" si="1"/>
        <v>○</v>
      </c>
      <c r="N42" s="8" t="str">
        <f t="shared" si="2"/>
        <v>○</v>
      </c>
    </row>
    <row r="43" spans="1:14" s="8" customFormat="1" ht="15" customHeight="1">
      <c r="A43" s="20">
        <v>38</v>
      </c>
      <c r="B43" s="21" t="s">
        <v>108</v>
      </c>
      <c r="C43" s="22">
        <v>10150</v>
      </c>
      <c r="D43" s="22">
        <v>3880</v>
      </c>
      <c r="E43" s="22">
        <v>6270</v>
      </c>
      <c r="F43" s="22">
        <v>9964</v>
      </c>
      <c r="G43" s="22">
        <v>3777</v>
      </c>
      <c r="H43" s="22">
        <v>6187</v>
      </c>
      <c r="I43" s="22">
        <v>186</v>
      </c>
      <c r="J43" s="22">
        <v>103</v>
      </c>
      <c r="K43" s="22">
        <v>83</v>
      </c>
      <c r="L43" s="8" t="str">
        <f t="shared" si="0"/>
        <v>○</v>
      </c>
      <c r="M43" s="8" t="str">
        <f t="shared" si="1"/>
        <v>○</v>
      </c>
      <c r="N43" s="8" t="str">
        <f t="shared" si="2"/>
        <v>○</v>
      </c>
    </row>
    <row r="44" spans="1:14" s="8" customFormat="1" ht="15" customHeight="1">
      <c r="A44" s="20">
        <v>39</v>
      </c>
      <c r="B44" s="21" t="s">
        <v>109</v>
      </c>
      <c r="C44" s="22">
        <v>739</v>
      </c>
      <c r="D44" s="22">
        <v>274</v>
      </c>
      <c r="E44" s="22">
        <v>465</v>
      </c>
      <c r="F44" s="22">
        <v>714</v>
      </c>
      <c r="G44" s="22">
        <v>265</v>
      </c>
      <c r="H44" s="22">
        <v>449</v>
      </c>
      <c r="I44" s="22">
        <v>25</v>
      </c>
      <c r="J44" s="22">
        <v>9</v>
      </c>
      <c r="K44" s="22">
        <v>16</v>
      </c>
      <c r="L44" s="8" t="str">
        <f t="shared" si="0"/>
        <v>○</v>
      </c>
      <c r="M44" s="8" t="str">
        <f t="shared" si="1"/>
        <v>○</v>
      </c>
      <c r="N44" s="8" t="str">
        <f t="shared" si="2"/>
        <v>○</v>
      </c>
    </row>
    <row r="45" spans="1:14" s="8" customFormat="1" ht="15" customHeight="1">
      <c r="A45" s="20">
        <v>40</v>
      </c>
      <c r="B45" s="21" t="s">
        <v>110</v>
      </c>
      <c r="C45" s="22">
        <v>4079</v>
      </c>
      <c r="D45" s="22">
        <v>2561</v>
      </c>
      <c r="E45" s="22">
        <v>1518</v>
      </c>
      <c r="F45" s="22">
        <v>3942</v>
      </c>
      <c r="G45" s="22">
        <v>2501</v>
      </c>
      <c r="H45" s="22">
        <v>1441</v>
      </c>
      <c r="I45" s="22">
        <v>137</v>
      </c>
      <c r="J45" s="22">
        <v>60</v>
      </c>
      <c r="K45" s="22">
        <v>77</v>
      </c>
      <c r="L45" s="8" t="str">
        <f t="shared" si="0"/>
        <v>○</v>
      </c>
      <c r="M45" s="8" t="str">
        <f t="shared" si="1"/>
        <v>○</v>
      </c>
      <c r="N45" s="8" t="str">
        <f t="shared" si="2"/>
        <v>○</v>
      </c>
    </row>
    <row r="46" spans="1:14" s="8" customFormat="1" ht="15" customHeight="1">
      <c r="A46" s="24">
        <v>41</v>
      </c>
      <c r="B46" s="25" t="s">
        <v>111</v>
      </c>
      <c r="C46" s="26">
        <v>1382</v>
      </c>
      <c r="D46" s="26">
        <v>834</v>
      </c>
      <c r="E46" s="26">
        <v>548</v>
      </c>
      <c r="F46" s="26">
        <v>1349</v>
      </c>
      <c r="G46" s="26">
        <v>817</v>
      </c>
      <c r="H46" s="26">
        <v>532</v>
      </c>
      <c r="I46" s="26">
        <v>33</v>
      </c>
      <c r="J46" s="26">
        <v>17</v>
      </c>
      <c r="K46" s="26">
        <v>16</v>
      </c>
      <c r="L46" s="8" t="str">
        <f t="shared" si="0"/>
        <v>○</v>
      </c>
      <c r="M46" s="8" t="str">
        <f t="shared" si="1"/>
        <v>○</v>
      </c>
      <c r="N46" s="8" t="str">
        <f t="shared" si="2"/>
        <v>○</v>
      </c>
    </row>
    <row r="47" spans="1:14" s="8" customFormat="1" ht="15" customHeight="1">
      <c r="A47" s="37"/>
      <c r="B47" s="38" t="s">
        <v>56</v>
      </c>
      <c r="C47" s="39">
        <f>SUM(C17:C46)</f>
        <v>132743</v>
      </c>
      <c r="D47" s="39">
        <f aca="true" t="shared" si="4" ref="D47:K47">SUM(D17:D46)</f>
        <v>53273</v>
      </c>
      <c r="E47" s="39">
        <f t="shared" si="4"/>
        <v>79470</v>
      </c>
      <c r="F47" s="39">
        <f t="shared" si="4"/>
        <v>129297</v>
      </c>
      <c r="G47" s="39">
        <f t="shared" si="4"/>
        <v>51982</v>
      </c>
      <c r="H47" s="39">
        <f t="shared" si="4"/>
        <v>77315</v>
      </c>
      <c r="I47" s="39">
        <f t="shared" si="4"/>
        <v>3446</v>
      </c>
      <c r="J47" s="39">
        <f t="shared" si="4"/>
        <v>1291</v>
      </c>
      <c r="K47" s="39">
        <f t="shared" si="4"/>
        <v>2155</v>
      </c>
      <c r="L47" s="8" t="str">
        <f t="shared" si="0"/>
        <v>○</v>
      </c>
      <c r="M47" s="8" t="str">
        <f t="shared" si="1"/>
        <v>○</v>
      </c>
      <c r="N47" s="8" t="str">
        <f t="shared" si="2"/>
        <v>○</v>
      </c>
    </row>
    <row r="48" spans="1:14" s="8" customFormat="1" ht="15" customHeight="1">
      <c r="A48" s="40"/>
      <c r="B48" s="41" t="s">
        <v>57</v>
      </c>
      <c r="C48" s="42">
        <f>C16+C47</f>
        <v>376512</v>
      </c>
      <c r="D48" s="42">
        <f aca="true" t="shared" si="5" ref="D48:K48">D16+D47</f>
        <v>105477</v>
      </c>
      <c r="E48" s="42">
        <f t="shared" si="5"/>
        <v>271035</v>
      </c>
      <c r="F48" s="42">
        <f t="shared" si="5"/>
        <v>365589</v>
      </c>
      <c r="G48" s="42">
        <f t="shared" si="5"/>
        <v>102990</v>
      </c>
      <c r="H48" s="42">
        <f t="shared" si="5"/>
        <v>262599</v>
      </c>
      <c r="I48" s="42">
        <f t="shared" si="5"/>
        <v>10923</v>
      </c>
      <c r="J48" s="42">
        <f t="shared" si="5"/>
        <v>2487</v>
      </c>
      <c r="K48" s="42">
        <f t="shared" si="5"/>
        <v>8436</v>
      </c>
      <c r="L48" s="8" t="str">
        <f t="shared" si="0"/>
        <v>○</v>
      </c>
      <c r="M48" s="8" t="str">
        <f t="shared" si="1"/>
        <v>○</v>
      </c>
      <c r="N48" s="8" t="str">
        <f t="shared" si="2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C50"/>
  <sheetViews>
    <sheetView showGridLines="0" view="pageBreakPreview" zoomScale="75" zoomScaleNormal="75" zoomScaleSheetLayoutView="75" workbookViewId="0" topLeftCell="A16">
      <selection activeCell="K14" sqref="K14"/>
    </sheetView>
  </sheetViews>
  <sheetFormatPr defaultColWidth="8.796875" defaultRowHeight="15"/>
  <cols>
    <col min="1" max="1" width="3.5" style="7" customWidth="1"/>
    <col min="2" max="2" width="14.69921875" style="7" customWidth="1"/>
    <col min="3" max="8" width="15.59765625" style="7" customWidth="1"/>
    <col min="9" max="10" width="12.3984375" style="7" customWidth="1"/>
    <col min="11" max="11" width="15.5" style="7" bestFit="1" customWidth="1"/>
    <col min="12" max="12" width="2.59765625" style="7" customWidth="1"/>
    <col min="13" max="13" width="3.5" style="7" customWidth="1"/>
    <col min="14" max="14" width="14.69921875" style="7" customWidth="1"/>
    <col min="15" max="20" width="15.59765625" style="7" customWidth="1"/>
    <col min="21" max="22" width="12.3984375" style="7" customWidth="1"/>
    <col min="23" max="23" width="15.5" style="7" bestFit="1" customWidth="1"/>
    <col min="24" max="24" width="1.69921875" style="34" customWidth="1"/>
    <col min="25" max="25" width="3.5" style="7" customWidth="1"/>
    <col min="26" max="26" width="14.59765625" style="7" customWidth="1"/>
    <col min="27" max="35" width="15.59765625" style="7" customWidth="1"/>
    <col min="36" max="36" width="2.59765625" style="34" customWidth="1"/>
    <col min="37" max="37" width="3.5" style="7" customWidth="1"/>
    <col min="38" max="38" width="14.59765625" style="7" customWidth="1"/>
    <col min="39" max="47" width="15.59765625" style="7" customWidth="1"/>
    <col min="48" max="48" width="3" style="34" customWidth="1"/>
    <col min="49" max="49" width="3.5" style="7" customWidth="1"/>
    <col min="50" max="50" width="14.59765625" style="7" customWidth="1"/>
    <col min="51" max="59" width="15.59765625" style="7" customWidth="1"/>
    <col min="60" max="60" width="3.3984375" style="34" customWidth="1"/>
    <col min="61" max="61" width="3.5" style="7" customWidth="1"/>
    <col min="62" max="62" width="14.59765625" style="7" customWidth="1"/>
    <col min="63" max="71" width="15.59765625" style="7" customWidth="1"/>
    <col min="72" max="72" width="3.19921875" style="34" customWidth="1"/>
    <col min="73" max="73" width="3.5" style="7" customWidth="1"/>
    <col min="74" max="74" width="14.59765625" style="7" customWidth="1"/>
    <col min="75" max="83" width="15.59765625" style="7" customWidth="1"/>
    <col min="84" max="84" width="5.69921875" style="34" customWidth="1"/>
    <col min="85" max="85" width="3.5" style="7" customWidth="1"/>
    <col min="86" max="86" width="14.59765625" style="7" customWidth="1"/>
    <col min="87" max="95" width="15.59765625" style="7" customWidth="1"/>
    <col min="96" max="96" width="2.59765625" style="34" customWidth="1"/>
    <col min="97" max="97" width="3.5" style="7" customWidth="1"/>
    <col min="98" max="98" width="14.59765625" style="7" customWidth="1"/>
    <col min="99" max="107" width="15.59765625" style="7" customWidth="1"/>
    <col min="108" max="108" width="2.59765625" style="7" customWidth="1"/>
    <col min="109" max="109" width="3.5" style="7" customWidth="1"/>
    <col min="110" max="116" width="14.59765625" style="7" customWidth="1"/>
    <col min="117" max="119" width="15.59765625" style="7" customWidth="1"/>
    <col min="120" max="120" width="2.59765625" style="7" customWidth="1"/>
    <col min="121" max="121" width="3.5" style="7" customWidth="1"/>
    <col min="122" max="122" width="14.59765625" style="7" customWidth="1"/>
    <col min="123" max="128" width="15.59765625" style="9" customWidth="1"/>
    <col min="129" max="131" width="15.59765625" style="7" customWidth="1"/>
    <col min="132" max="132" width="2.59765625" style="9" customWidth="1"/>
    <col min="133" max="133" width="3.5" style="7" customWidth="1"/>
    <col min="134" max="134" width="14.59765625" style="7" customWidth="1"/>
    <col min="135" max="140" width="15.59765625" style="9" customWidth="1"/>
    <col min="141" max="143" width="15.59765625" style="7" customWidth="1"/>
    <col min="144" max="144" width="2.59765625" style="7" customWidth="1"/>
    <col min="145" max="145" width="3.5" style="7" customWidth="1"/>
    <col min="146" max="146" width="14.59765625" style="7" customWidth="1"/>
    <col min="147" max="152" width="15.59765625" style="9" customWidth="1"/>
    <col min="153" max="155" width="15.59765625" style="7" customWidth="1"/>
    <col min="156" max="156" width="3.09765625" style="7" customWidth="1"/>
    <col min="157" max="157" width="3.5" style="7" customWidth="1"/>
    <col min="158" max="158" width="14.59765625" style="7" customWidth="1"/>
    <col min="159" max="164" width="15.59765625" style="9" customWidth="1"/>
    <col min="165" max="167" width="15.59765625" style="7" customWidth="1"/>
    <col min="168" max="168" width="2.5" style="7" customWidth="1"/>
    <col min="169" max="169" width="3.5" style="7" customWidth="1"/>
    <col min="170" max="170" width="14.59765625" style="7" customWidth="1"/>
    <col min="171" max="176" width="15.59765625" style="9" customWidth="1"/>
    <col min="177" max="179" width="15.59765625" style="7" customWidth="1"/>
    <col min="180" max="180" width="3.09765625" style="7" customWidth="1"/>
    <col min="181" max="181" width="3.5" style="7" customWidth="1"/>
    <col min="182" max="182" width="14.59765625" style="7" customWidth="1"/>
    <col min="183" max="188" width="15.59765625" style="9" customWidth="1"/>
    <col min="189" max="191" width="15.59765625" style="7" customWidth="1"/>
    <col min="192" max="192" width="2.19921875" style="7" customWidth="1"/>
    <col min="193" max="193" width="3.5" style="7" customWidth="1"/>
    <col min="194" max="194" width="14.59765625" style="7" customWidth="1"/>
    <col min="195" max="200" width="15.59765625" style="9" customWidth="1"/>
    <col min="201" max="203" width="15.59765625" style="7" customWidth="1"/>
    <col min="204" max="204" width="2.59765625" style="7" customWidth="1"/>
    <col min="205" max="205" width="3.5" style="7" customWidth="1"/>
    <col min="206" max="206" width="14.59765625" style="7" customWidth="1"/>
    <col min="207" max="212" width="15.59765625" style="9" customWidth="1"/>
    <col min="213" max="215" width="15.59765625" style="7" customWidth="1"/>
    <col min="216" max="217" width="3.5" style="7" customWidth="1"/>
    <col min="218" max="218" width="14.59765625" style="7" customWidth="1"/>
    <col min="219" max="224" width="15.59765625" style="9" customWidth="1"/>
    <col min="225" max="227" width="15.59765625" style="7" customWidth="1"/>
    <col min="228" max="228" width="3" style="7" customWidth="1"/>
    <col min="229" max="237" width="12.59765625" style="7" customWidth="1"/>
    <col min="238" max="16384" width="9" style="7" customWidth="1"/>
  </cols>
  <sheetData>
    <row r="1" spans="1:217" ht="18.75">
      <c r="A1" s="46" t="s">
        <v>137</v>
      </c>
      <c r="M1" s="46" t="s">
        <v>137</v>
      </c>
      <c r="Y1" s="46" t="s">
        <v>137</v>
      </c>
      <c r="AK1" s="46" t="s">
        <v>137</v>
      </c>
      <c r="AW1" s="46" t="s">
        <v>137</v>
      </c>
      <c r="BI1" s="46" t="s">
        <v>137</v>
      </c>
      <c r="BU1" s="46" t="s">
        <v>137</v>
      </c>
      <c r="CG1" s="46" t="s">
        <v>137</v>
      </c>
      <c r="CS1" s="46" t="s">
        <v>137</v>
      </c>
      <c r="DE1" s="46" t="s">
        <v>137</v>
      </c>
      <c r="DQ1" s="46" t="s">
        <v>137</v>
      </c>
      <c r="EC1" s="46" t="s">
        <v>137</v>
      </c>
      <c r="EO1" s="46" t="s">
        <v>137</v>
      </c>
      <c r="FA1" s="46" t="s">
        <v>137</v>
      </c>
      <c r="FM1" s="46" t="s">
        <v>137</v>
      </c>
      <c r="FY1" s="46" t="s">
        <v>137</v>
      </c>
      <c r="GK1" s="46" t="s">
        <v>137</v>
      </c>
      <c r="GW1" s="46" t="s">
        <v>137</v>
      </c>
      <c r="HI1" s="46" t="s">
        <v>137</v>
      </c>
    </row>
    <row r="2" spans="1:224" s="30" customFormat="1" ht="17.25">
      <c r="A2" s="30" t="s">
        <v>112</v>
      </c>
      <c r="M2" s="30" t="s">
        <v>113</v>
      </c>
      <c r="X2" s="33"/>
      <c r="Y2" s="30" t="s">
        <v>114</v>
      </c>
      <c r="AJ2" s="33"/>
      <c r="AK2" s="30" t="s">
        <v>115</v>
      </c>
      <c r="AV2" s="33"/>
      <c r="AW2" s="30" t="s">
        <v>116</v>
      </c>
      <c r="BH2" s="33"/>
      <c r="BI2" s="30" t="s">
        <v>117</v>
      </c>
      <c r="BT2" s="33"/>
      <c r="BU2" s="30" t="s">
        <v>118</v>
      </c>
      <c r="CF2" s="33"/>
      <c r="CG2" s="30" t="s">
        <v>119</v>
      </c>
      <c r="CR2" s="33"/>
      <c r="CS2" s="30" t="s">
        <v>120</v>
      </c>
      <c r="DE2" s="30" t="s">
        <v>121</v>
      </c>
      <c r="DQ2" s="31" t="s">
        <v>122</v>
      </c>
      <c r="DS2" s="31"/>
      <c r="DT2" s="31"/>
      <c r="DU2" s="31"/>
      <c r="DV2" s="31"/>
      <c r="DW2" s="31"/>
      <c r="DX2" s="31"/>
      <c r="EB2" s="31"/>
      <c r="EC2" s="31" t="s">
        <v>123</v>
      </c>
      <c r="EE2" s="31"/>
      <c r="EF2" s="31"/>
      <c r="EG2" s="31"/>
      <c r="EH2" s="31"/>
      <c r="EI2" s="31"/>
      <c r="EJ2" s="31"/>
      <c r="EO2" s="31" t="s">
        <v>124</v>
      </c>
      <c r="EQ2" s="31"/>
      <c r="ER2" s="31"/>
      <c r="ES2" s="31"/>
      <c r="ET2" s="31"/>
      <c r="EU2" s="31"/>
      <c r="EV2" s="31"/>
      <c r="FA2" s="31" t="s">
        <v>125</v>
      </c>
      <c r="FC2" s="31"/>
      <c r="FD2" s="31"/>
      <c r="FE2" s="31"/>
      <c r="FF2" s="31"/>
      <c r="FG2" s="31"/>
      <c r="FH2" s="31"/>
      <c r="FM2" s="31" t="s">
        <v>126</v>
      </c>
      <c r="FO2" s="31"/>
      <c r="FP2" s="31"/>
      <c r="FQ2" s="31"/>
      <c r="FR2" s="31"/>
      <c r="FS2" s="31"/>
      <c r="FT2" s="31"/>
      <c r="FY2" s="31" t="s">
        <v>127</v>
      </c>
      <c r="GA2" s="31"/>
      <c r="GB2" s="31"/>
      <c r="GC2" s="31"/>
      <c r="GD2" s="31"/>
      <c r="GE2" s="31"/>
      <c r="GF2" s="31"/>
      <c r="GK2" s="31" t="s">
        <v>128</v>
      </c>
      <c r="GM2" s="31"/>
      <c r="GN2" s="31"/>
      <c r="GO2" s="31"/>
      <c r="GP2" s="31"/>
      <c r="GQ2" s="31"/>
      <c r="GR2" s="31"/>
      <c r="GW2" s="31" t="s">
        <v>129</v>
      </c>
      <c r="GY2" s="31"/>
      <c r="GZ2" s="31"/>
      <c r="HA2" s="31"/>
      <c r="HB2" s="31"/>
      <c r="HC2" s="31"/>
      <c r="HD2" s="31"/>
      <c r="HI2" s="31" t="s">
        <v>130</v>
      </c>
      <c r="HK2" s="31"/>
      <c r="HL2" s="31"/>
      <c r="HM2" s="31"/>
      <c r="HN2" s="31"/>
      <c r="HO2" s="31"/>
      <c r="HP2" s="31"/>
    </row>
    <row r="3" spans="1:227" s="8" customFormat="1" ht="17.25" customHeight="1">
      <c r="A3" s="88" t="s">
        <v>49</v>
      </c>
      <c r="B3" s="86" t="s">
        <v>51</v>
      </c>
      <c r="C3" s="85" t="s">
        <v>52</v>
      </c>
      <c r="D3" s="85"/>
      <c r="E3" s="85"/>
      <c r="F3" s="85" t="s">
        <v>53</v>
      </c>
      <c r="G3" s="85"/>
      <c r="H3" s="85"/>
      <c r="I3" s="85" t="s">
        <v>58</v>
      </c>
      <c r="J3" s="85"/>
      <c r="K3" s="85"/>
      <c r="M3" s="88" t="s">
        <v>49</v>
      </c>
      <c r="N3" s="86" t="s">
        <v>51</v>
      </c>
      <c r="O3" s="85" t="s">
        <v>52</v>
      </c>
      <c r="P3" s="85"/>
      <c r="Q3" s="85"/>
      <c r="R3" s="85" t="s">
        <v>53</v>
      </c>
      <c r="S3" s="85"/>
      <c r="T3" s="85"/>
      <c r="U3" s="85" t="s">
        <v>58</v>
      </c>
      <c r="V3" s="85"/>
      <c r="W3" s="85"/>
      <c r="X3" s="49"/>
      <c r="Y3" s="88" t="s">
        <v>49</v>
      </c>
      <c r="Z3" s="86" t="s">
        <v>50</v>
      </c>
      <c r="AA3" s="85" t="s">
        <v>52</v>
      </c>
      <c r="AB3" s="85"/>
      <c r="AC3" s="85"/>
      <c r="AD3" s="85" t="s">
        <v>53</v>
      </c>
      <c r="AE3" s="85"/>
      <c r="AF3" s="85"/>
      <c r="AG3" s="85" t="s">
        <v>58</v>
      </c>
      <c r="AH3" s="85"/>
      <c r="AI3" s="85"/>
      <c r="AJ3" s="51"/>
      <c r="AK3" s="88" t="s">
        <v>49</v>
      </c>
      <c r="AL3" s="86" t="s">
        <v>50</v>
      </c>
      <c r="AM3" s="85" t="s">
        <v>52</v>
      </c>
      <c r="AN3" s="85"/>
      <c r="AO3" s="85"/>
      <c r="AP3" s="85" t="s">
        <v>53</v>
      </c>
      <c r="AQ3" s="85"/>
      <c r="AR3" s="85"/>
      <c r="AS3" s="85" t="s">
        <v>58</v>
      </c>
      <c r="AT3" s="85"/>
      <c r="AU3" s="85"/>
      <c r="AV3" s="49"/>
      <c r="AW3" s="88" t="s">
        <v>49</v>
      </c>
      <c r="AX3" s="86" t="s">
        <v>50</v>
      </c>
      <c r="AY3" s="85" t="s">
        <v>52</v>
      </c>
      <c r="AZ3" s="85"/>
      <c r="BA3" s="85"/>
      <c r="BB3" s="85" t="s">
        <v>53</v>
      </c>
      <c r="BC3" s="85"/>
      <c r="BD3" s="85"/>
      <c r="BE3" s="85" t="s">
        <v>58</v>
      </c>
      <c r="BF3" s="85"/>
      <c r="BG3" s="85"/>
      <c r="BH3" s="49"/>
      <c r="BI3" s="88" t="s">
        <v>49</v>
      </c>
      <c r="BJ3" s="86" t="s">
        <v>50</v>
      </c>
      <c r="BK3" s="85" t="s">
        <v>52</v>
      </c>
      <c r="BL3" s="85"/>
      <c r="BM3" s="85"/>
      <c r="BN3" s="85" t="s">
        <v>53</v>
      </c>
      <c r="BO3" s="85"/>
      <c r="BP3" s="85"/>
      <c r="BQ3" s="85" t="s">
        <v>58</v>
      </c>
      <c r="BR3" s="85"/>
      <c r="BS3" s="85"/>
      <c r="BT3" s="49"/>
      <c r="BU3" s="88" t="s">
        <v>49</v>
      </c>
      <c r="BV3" s="86" t="s">
        <v>50</v>
      </c>
      <c r="BW3" s="85" t="s">
        <v>52</v>
      </c>
      <c r="BX3" s="85"/>
      <c r="BY3" s="85"/>
      <c r="BZ3" s="85" t="s">
        <v>53</v>
      </c>
      <c r="CA3" s="85"/>
      <c r="CB3" s="85"/>
      <c r="CC3" s="85" t="s">
        <v>58</v>
      </c>
      <c r="CD3" s="85"/>
      <c r="CE3" s="85"/>
      <c r="CF3" s="49"/>
      <c r="CG3" s="88" t="s">
        <v>49</v>
      </c>
      <c r="CH3" s="86" t="s">
        <v>50</v>
      </c>
      <c r="CI3" s="85" t="s">
        <v>52</v>
      </c>
      <c r="CJ3" s="85"/>
      <c r="CK3" s="85"/>
      <c r="CL3" s="85" t="s">
        <v>53</v>
      </c>
      <c r="CM3" s="85"/>
      <c r="CN3" s="85"/>
      <c r="CO3" s="85" t="s">
        <v>58</v>
      </c>
      <c r="CP3" s="85"/>
      <c r="CQ3" s="85"/>
      <c r="CR3" s="51"/>
      <c r="CS3" s="88" t="s">
        <v>49</v>
      </c>
      <c r="CT3" s="86" t="s">
        <v>50</v>
      </c>
      <c r="CU3" s="85" t="s">
        <v>52</v>
      </c>
      <c r="CV3" s="85"/>
      <c r="CW3" s="85"/>
      <c r="CX3" s="85" t="s">
        <v>53</v>
      </c>
      <c r="CY3" s="85"/>
      <c r="CZ3" s="85"/>
      <c r="DA3" s="85" t="s">
        <v>58</v>
      </c>
      <c r="DB3" s="85"/>
      <c r="DC3" s="85"/>
      <c r="DE3" s="88" t="s">
        <v>49</v>
      </c>
      <c r="DF3" s="86" t="s">
        <v>50</v>
      </c>
      <c r="DG3" s="85" t="s">
        <v>52</v>
      </c>
      <c r="DH3" s="85"/>
      <c r="DI3" s="85"/>
      <c r="DJ3" s="85" t="s">
        <v>53</v>
      </c>
      <c r="DK3" s="85"/>
      <c r="DL3" s="85"/>
      <c r="DM3" s="85" t="s">
        <v>58</v>
      </c>
      <c r="DN3" s="85"/>
      <c r="DO3" s="85"/>
      <c r="DQ3" s="88" t="s">
        <v>49</v>
      </c>
      <c r="DR3" s="86" t="s">
        <v>50</v>
      </c>
      <c r="DS3" s="85" t="s">
        <v>52</v>
      </c>
      <c r="DT3" s="85"/>
      <c r="DU3" s="85"/>
      <c r="DV3" s="85" t="s">
        <v>53</v>
      </c>
      <c r="DW3" s="85"/>
      <c r="DX3" s="85"/>
      <c r="DY3" s="85" t="s">
        <v>58</v>
      </c>
      <c r="DZ3" s="85"/>
      <c r="EA3" s="85"/>
      <c r="EC3" s="88" t="s">
        <v>49</v>
      </c>
      <c r="ED3" s="86" t="s">
        <v>50</v>
      </c>
      <c r="EE3" s="85" t="s">
        <v>52</v>
      </c>
      <c r="EF3" s="85"/>
      <c r="EG3" s="85"/>
      <c r="EH3" s="85" t="s">
        <v>53</v>
      </c>
      <c r="EI3" s="85"/>
      <c r="EJ3" s="85"/>
      <c r="EK3" s="85" t="s">
        <v>58</v>
      </c>
      <c r="EL3" s="85"/>
      <c r="EM3" s="85"/>
      <c r="EO3" s="88" t="s">
        <v>49</v>
      </c>
      <c r="EP3" s="86" t="s">
        <v>50</v>
      </c>
      <c r="EQ3" s="85" t="s">
        <v>52</v>
      </c>
      <c r="ER3" s="85"/>
      <c r="ES3" s="85"/>
      <c r="ET3" s="85" t="s">
        <v>53</v>
      </c>
      <c r="EU3" s="85"/>
      <c r="EV3" s="85"/>
      <c r="EW3" s="85" t="s">
        <v>58</v>
      </c>
      <c r="EX3" s="85"/>
      <c r="EY3" s="85"/>
      <c r="FA3" s="88" t="s">
        <v>49</v>
      </c>
      <c r="FB3" s="86" t="s">
        <v>50</v>
      </c>
      <c r="FC3" s="85" t="s">
        <v>52</v>
      </c>
      <c r="FD3" s="85"/>
      <c r="FE3" s="85"/>
      <c r="FF3" s="85" t="s">
        <v>53</v>
      </c>
      <c r="FG3" s="85"/>
      <c r="FH3" s="85"/>
      <c r="FI3" s="85" t="s">
        <v>58</v>
      </c>
      <c r="FJ3" s="85"/>
      <c r="FK3" s="85"/>
      <c r="FM3" s="88" t="s">
        <v>49</v>
      </c>
      <c r="FN3" s="86" t="s">
        <v>50</v>
      </c>
      <c r="FO3" s="85" t="s">
        <v>52</v>
      </c>
      <c r="FP3" s="85"/>
      <c r="FQ3" s="85"/>
      <c r="FR3" s="85" t="s">
        <v>53</v>
      </c>
      <c r="FS3" s="85"/>
      <c r="FT3" s="85"/>
      <c r="FU3" s="85" t="s">
        <v>58</v>
      </c>
      <c r="FV3" s="85"/>
      <c r="FW3" s="85"/>
      <c r="FY3" s="88" t="s">
        <v>49</v>
      </c>
      <c r="FZ3" s="86" t="s">
        <v>50</v>
      </c>
      <c r="GA3" s="85" t="s">
        <v>52</v>
      </c>
      <c r="GB3" s="85"/>
      <c r="GC3" s="85"/>
      <c r="GD3" s="85" t="s">
        <v>53</v>
      </c>
      <c r="GE3" s="85"/>
      <c r="GF3" s="85"/>
      <c r="GG3" s="85" t="s">
        <v>58</v>
      </c>
      <c r="GH3" s="85"/>
      <c r="GI3" s="85"/>
      <c r="GK3" s="88" t="s">
        <v>49</v>
      </c>
      <c r="GL3" s="86" t="s">
        <v>50</v>
      </c>
      <c r="GM3" s="85" t="s">
        <v>52</v>
      </c>
      <c r="GN3" s="85"/>
      <c r="GO3" s="85"/>
      <c r="GP3" s="85" t="s">
        <v>53</v>
      </c>
      <c r="GQ3" s="85"/>
      <c r="GR3" s="85"/>
      <c r="GS3" s="85" t="s">
        <v>58</v>
      </c>
      <c r="GT3" s="85"/>
      <c r="GU3" s="85"/>
      <c r="GW3" s="88" t="s">
        <v>49</v>
      </c>
      <c r="GX3" s="86" t="s">
        <v>50</v>
      </c>
      <c r="GY3" s="85" t="s">
        <v>52</v>
      </c>
      <c r="GZ3" s="85"/>
      <c r="HA3" s="85"/>
      <c r="HB3" s="85" t="s">
        <v>53</v>
      </c>
      <c r="HC3" s="85"/>
      <c r="HD3" s="85"/>
      <c r="HE3" s="85" t="s">
        <v>58</v>
      </c>
      <c r="HF3" s="85"/>
      <c r="HG3" s="85"/>
      <c r="HI3" s="88" t="s">
        <v>49</v>
      </c>
      <c r="HJ3" s="86" t="s">
        <v>50</v>
      </c>
      <c r="HK3" s="85" t="s">
        <v>52</v>
      </c>
      <c r="HL3" s="85"/>
      <c r="HM3" s="85"/>
      <c r="HN3" s="85" t="s">
        <v>53</v>
      </c>
      <c r="HO3" s="85"/>
      <c r="HP3" s="85"/>
      <c r="HQ3" s="85" t="s">
        <v>58</v>
      </c>
      <c r="HR3" s="85"/>
      <c r="HS3" s="85"/>
    </row>
    <row r="4" spans="1:227" s="8" customFormat="1" ht="54" customHeight="1">
      <c r="A4" s="88"/>
      <c r="B4" s="87"/>
      <c r="C4" s="47" t="s">
        <v>1</v>
      </c>
      <c r="D4" s="47" t="s">
        <v>2</v>
      </c>
      <c r="E4" s="47" t="s">
        <v>54</v>
      </c>
      <c r="F4" s="47" t="s">
        <v>44</v>
      </c>
      <c r="G4" s="47" t="s">
        <v>55</v>
      </c>
      <c r="H4" s="47" t="s">
        <v>45</v>
      </c>
      <c r="I4" s="48" t="s">
        <v>60</v>
      </c>
      <c r="J4" s="48" t="s">
        <v>59</v>
      </c>
      <c r="K4" s="48" t="s">
        <v>54</v>
      </c>
      <c r="M4" s="88"/>
      <c r="N4" s="87"/>
      <c r="O4" s="47" t="s">
        <v>1</v>
      </c>
      <c r="P4" s="47" t="s">
        <v>2</v>
      </c>
      <c r="Q4" s="47" t="s">
        <v>54</v>
      </c>
      <c r="R4" s="47" t="s">
        <v>44</v>
      </c>
      <c r="S4" s="47" t="s">
        <v>55</v>
      </c>
      <c r="T4" s="47" t="s">
        <v>45</v>
      </c>
      <c r="U4" s="48" t="s">
        <v>60</v>
      </c>
      <c r="V4" s="48" t="s">
        <v>59</v>
      </c>
      <c r="W4" s="48" t="s">
        <v>54</v>
      </c>
      <c r="X4" s="50"/>
      <c r="Y4" s="88"/>
      <c r="Z4" s="87"/>
      <c r="AA4" s="47" t="s">
        <v>1</v>
      </c>
      <c r="AB4" s="47" t="s">
        <v>2</v>
      </c>
      <c r="AC4" s="47" t="s">
        <v>54</v>
      </c>
      <c r="AD4" s="47" t="s">
        <v>44</v>
      </c>
      <c r="AE4" s="47" t="s">
        <v>55</v>
      </c>
      <c r="AF4" s="47" t="s">
        <v>45</v>
      </c>
      <c r="AG4" s="48" t="s">
        <v>60</v>
      </c>
      <c r="AH4" s="48" t="s">
        <v>59</v>
      </c>
      <c r="AI4" s="48" t="s">
        <v>54</v>
      </c>
      <c r="AJ4" s="51"/>
      <c r="AK4" s="88"/>
      <c r="AL4" s="87"/>
      <c r="AM4" s="47" t="s">
        <v>1</v>
      </c>
      <c r="AN4" s="47" t="s">
        <v>2</v>
      </c>
      <c r="AO4" s="47" t="s">
        <v>54</v>
      </c>
      <c r="AP4" s="47" t="s">
        <v>44</v>
      </c>
      <c r="AQ4" s="47" t="s">
        <v>55</v>
      </c>
      <c r="AR4" s="47" t="s">
        <v>45</v>
      </c>
      <c r="AS4" s="48" t="s">
        <v>60</v>
      </c>
      <c r="AT4" s="48" t="s">
        <v>59</v>
      </c>
      <c r="AU4" s="48" t="s">
        <v>54</v>
      </c>
      <c r="AV4" s="50"/>
      <c r="AW4" s="88"/>
      <c r="AX4" s="87"/>
      <c r="AY4" s="47" t="s">
        <v>1</v>
      </c>
      <c r="AZ4" s="47" t="s">
        <v>2</v>
      </c>
      <c r="BA4" s="47" t="s">
        <v>54</v>
      </c>
      <c r="BB4" s="47" t="s">
        <v>44</v>
      </c>
      <c r="BC4" s="47" t="s">
        <v>55</v>
      </c>
      <c r="BD4" s="47" t="s">
        <v>45</v>
      </c>
      <c r="BE4" s="48" t="s">
        <v>60</v>
      </c>
      <c r="BF4" s="48" t="s">
        <v>59</v>
      </c>
      <c r="BG4" s="48" t="s">
        <v>54</v>
      </c>
      <c r="BH4" s="50"/>
      <c r="BI4" s="88"/>
      <c r="BJ4" s="87"/>
      <c r="BK4" s="47" t="s">
        <v>1</v>
      </c>
      <c r="BL4" s="47" t="s">
        <v>2</v>
      </c>
      <c r="BM4" s="47" t="s">
        <v>54</v>
      </c>
      <c r="BN4" s="47" t="s">
        <v>44</v>
      </c>
      <c r="BO4" s="47" t="s">
        <v>55</v>
      </c>
      <c r="BP4" s="47" t="s">
        <v>45</v>
      </c>
      <c r="BQ4" s="48" t="s">
        <v>60</v>
      </c>
      <c r="BR4" s="48" t="s">
        <v>59</v>
      </c>
      <c r="BS4" s="48" t="s">
        <v>54</v>
      </c>
      <c r="BT4" s="50"/>
      <c r="BU4" s="88"/>
      <c r="BV4" s="87"/>
      <c r="BW4" s="47" t="s">
        <v>1</v>
      </c>
      <c r="BX4" s="47" t="s">
        <v>2</v>
      </c>
      <c r="BY4" s="47" t="s">
        <v>54</v>
      </c>
      <c r="BZ4" s="47" t="s">
        <v>44</v>
      </c>
      <c r="CA4" s="47" t="s">
        <v>55</v>
      </c>
      <c r="CB4" s="47" t="s">
        <v>45</v>
      </c>
      <c r="CC4" s="48" t="s">
        <v>60</v>
      </c>
      <c r="CD4" s="48" t="s">
        <v>59</v>
      </c>
      <c r="CE4" s="48" t="s">
        <v>54</v>
      </c>
      <c r="CF4" s="50"/>
      <c r="CG4" s="88"/>
      <c r="CH4" s="87"/>
      <c r="CI4" s="47" t="s">
        <v>1</v>
      </c>
      <c r="CJ4" s="47" t="s">
        <v>2</v>
      </c>
      <c r="CK4" s="47" t="s">
        <v>54</v>
      </c>
      <c r="CL4" s="47" t="s">
        <v>44</v>
      </c>
      <c r="CM4" s="47" t="s">
        <v>55</v>
      </c>
      <c r="CN4" s="47" t="s">
        <v>45</v>
      </c>
      <c r="CO4" s="48" t="s">
        <v>60</v>
      </c>
      <c r="CP4" s="48" t="s">
        <v>59</v>
      </c>
      <c r="CQ4" s="48" t="s">
        <v>54</v>
      </c>
      <c r="CR4" s="51"/>
      <c r="CS4" s="88"/>
      <c r="CT4" s="87"/>
      <c r="CU4" s="47" t="s">
        <v>1</v>
      </c>
      <c r="CV4" s="47" t="s">
        <v>2</v>
      </c>
      <c r="CW4" s="47" t="s">
        <v>54</v>
      </c>
      <c r="CX4" s="47" t="s">
        <v>44</v>
      </c>
      <c r="CY4" s="47" t="s">
        <v>55</v>
      </c>
      <c r="CZ4" s="47" t="s">
        <v>45</v>
      </c>
      <c r="DA4" s="48" t="s">
        <v>60</v>
      </c>
      <c r="DB4" s="48" t="s">
        <v>59</v>
      </c>
      <c r="DC4" s="48" t="s">
        <v>54</v>
      </c>
      <c r="DE4" s="88"/>
      <c r="DF4" s="87"/>
      <c r="DG4" s="47" t="s">
        <v>1</v>
      </c>
      <c r="DH4" s="47" t="s">
        <v>2</v>
      </c>
      <c r="DI4" s="47" t="s">
        <v>54</v>
      </c>
      <c r="DJ4" s="47" t="s">
        <v>44</v>
      </c>
      <c r="DK4" s="47" t="s">
        <v>55</v>
      </c>
      <c r="DL4" s="47" t="s">
        <v>45</v>
      </c>
      <c r="DM4" s="48" t="s">
        <v>60</v>
      </c>
      <c r="DN4" s="48" t="s">
        <v>59</v>
      </c>
      <c r="DO4" s="48" t="s">
        <v>54</v>
      </c>
      <c r="DQ4" s="88"/>
      <c r="DR4" s="87"/>
      <c r="DS4" s="47" t="s">
        <v>1</v>
      </c>
      <c r="DT4" s="47" t="s">
        <v>2</v>
      </c>
      <c r="DU4" s="47" t="s">
        <v>54</v>
      </c>
      <c r="DV4" s="47" t="s">
        <v>44</v>
      </c>
      <c r="DW4" s="47" t="s">
        <v>55</v>
      </c>
      <c r="DX4" s="47" t="s">
        <v>45</v>
      </c>
      <c r="DY4" s="48" t="s">
        <v>60</v>
      </c>
      <c r="DZ4" s="48" t="s">
        <v>59</v>
      </c>
      <c r="EA4" s="48" t="s">
        <v>54</v>
      </c>
      <c r="EC4" s="88"/>
      <c r="ED4" s="87"/>
      <c r="EE4" s="47" t="s">
        <v>1</v>
      </c>
      <c r="EF4" s="47" t="s">
        <v>2</v>
      </c>
      <c r="EG4" s="47" t="s">
        <v>54</v>
      </c>
      <c r="EH4" s="47" t="s">
        <v>44</v>
      </c>
      <c r="EI4" s="47" t="s">
        <v>55</v>
      </c>
      <c r="EJ4" s="47" t="s">
        <v>45</v>
      </c>
      <c r="EK4" s="48" t="s">
        <v>60</v>
      </c>
      <c r="EL4" s="48" t="s">
        <v>59</v>
      </c>
      <c r="EM4" s="48" t="s">
        <v>54</v>
      </c>
      <c r="EO4" s="88"/>
      <c r="EP4" s="87"/>
      <c r="EQ4" s="47" t="s">
        <v>1</v>
      </c>
      <c r="ER4" s="47" t="s">
        <v>2</v>
      </c>
      <c r="ES4" s="47" t="s">
        <v>54</v>
      </c>
      <c r="ET4" s="47" t="s">
        <v>44</v>
      </c>
      <c r="EU4" s="47" t="s">
        <v>55</v>
      </c>
      <c r="EV4" s="47" t="s">
        <v>45</v>
      </c>
      <c r="EW4" s="48" t="s">
        <v>60</v>
      </c>
      <c r="EX4" s="48" t="s">
        <v>59</v>
      </c>
      <c r="EY4" s="48" t="s">
        <v>54</v>
      </c>
      <c r="FA4" s="88"/>
      <c r="FB4" s="87"/>
      <c r="FC4" s="47" t="s">
        <v>1</v>
      </c>
      <c r="FD4" s="47" t="s">
        <v>2</v>
      </c>
      <c r="FE4" s="47" t="s">
        <v>54</v>
      </c>
      <c r="FF4" s="47" t="s">
        <v>44</v>
      </c>
      <c r="FG4" s="47" t="s">
        <v>55</v>
      </c>
      <c r="FH4" s="47" t="s">
        <v>45</v>
      </c>
      <c r="FI4" s="48" t="s">
        <v>60</v>
      </c>
      <c r="FJ4" s="48" t="s">
        <v>59</v>
      </c>
      <c r="FK4" s="48" t="s">
        <v>54</v>
      </c>
      <c r="FM4" s="88"/>
      <c r="FN4" s="87"/>
      <c r="FO4" s="47" t="s">
        <v>1</v>
      </c>
      <c r="FP4" s="47" t="s">
        <v>2</v>
      </c>
      <c r="FQ4" s="47" t="s">
        <v>54</v>
      </c>
      <c r="FR4" s="47" t="s">
        <v>44</v>
      </c>
      <c r="FS4" s="47" t="s">
        <v>55</v>
      </c>
      <c r="FT4" s="47" t="s">
        <v>45</v>
      </c>
      <c r="FU4" s="48" t="s">
        <v>60</v>
      </c>
      <c r="FV4" s="48" t="s">
        <v>59</v>
      </c>
      <c r="FW4" s="48" t="s">
        <v>54</v>
      </c>
      <c r="FY4" s="88"/>
      <c r="FZ4" s="87"/>
      <c r="GA4" s="47" t="s">
        <v>1</v>
      </c>
      <c r="GB4" s="47" t="s">
        <v>2</v>
      </c>
      <c r="GC4" s="47" t="s">
        <v>54</v>
      </c>
      <c r="GD4" s="47" t="s">
        <v>44</v>
      </c>
      <c r="GE4" s="47" t="s">
        <v>55</v>
      </c>
      <c r="GF4" s="47" t="s">
        <v>45</v>
      </c>
      <c r="GG4" s="48" t="s">
        <v>60</v>
      </c>
      <c r="GH4" s="48" t="s">
        <v>59</v>
      </c>
      <c r="GI4" s="48" t="s">
        <v>54</v>
      </c>
      <c r="GK4" s="88"/>
      <c r="GL4" s="87"/>
      <c r="GM4" s="47" t="s">
        <v>1</v>
      </c>
      <c r="GN4" s="47" t="s">
        <v>2</v>
      </c>
      <c r="GO4" s="47" t="s">
        <v>54</v>
      </c>
      <c r="GP4" s="47" t="s">
        <v>44</v>
      </c>
      <c r="GQ4" s="47" t="s">
        <v>55</v>
      </c>
      <c r="GR4" s="47" t="s">
        <v>45</v>
      </c>
      <c r="GS4" s="48" t="s">
        <v>60</v>
      </c>
      <c r="GT4" s="48" t="s">
        <v>59</v>
      </c>
      <c r="GU4" s="48" t="s">
        <v>54</v>
      </c>
      <c r="GW4" s="88"/>
      <c r="GX4" s="87"/>
      <c r="GY4" s="47" t="s">
        <v>1</v>
      </c>
      <c r="GZ4" s="47" t="s">
        <v>2</v>
      </c>
      <c r="HA4" s="47" t="s">
        <v>54</v>
      </c>
      <c r="HB4" s="47" t="s">
        <v>44</v>
      </c>
      <c r="HC4" s="47" t="s">
        <v>55</v>
      </c>
      <c r="HD4" s="47" t="s">
        <v>45</v>
      </c>
      <c r="HE4" s="48" t="s">
        <v>60</v>
      </c>
      <c r="HF4" s="48" t="s">
        <v>59</v>
      </c>
      <c r="HG4" s="48" t="s">
        <v>54</v>
      </c>
      <c r="HI4" s="88"/>
      <c r="HJ4" s="87"/>
      <c r="HK4" s="47" t="s">
        <v>1</v>
      </c>
      <c r="HL4" s="47" t="s">
        <v>2</v>
      </c>
      <c r="HM4" s="47" t="s">
        <v>54</v>
      </c>
      <c r="HN4" s="47" t="s">
        <v>44</v>
      </c>
      <c r="HO4" s="47" t="s">
        <v>55</v>
      </c>
      <c r="HP4" s="47" t="s">
        <v>45</v>
      </c>
      <c r="HQ4" s="48" t="s">
        <v>60</v>
      </c>
      <c r="HR4" s="48" t="s">
        <v>59</v>
      </c>
      <c r="HS4" s="48" t="s">
        <v>54</v>
      </c>
    </row>
    <row r="5" spans="1:237" s="8" customFormat="1" ht="15" customHeight="1">
      <c r="A5" s="15">
        <v>1</v>
      </c>
      <c r="B5" s="16" t="s">
        <v>71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8"/>
      <c r="M5" s="15">
        <v>1</v>
      </c>
      <c r="N5" s="16" t="str">
        <f>B5</f>
        <v>那 覇 市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32"/>
      <c r="Y5" s="15">
        <v>1</v>
      </c>
      <c r="Z5" s="16" t="str">
        <f>N5</f>
        <v>那 覇 市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52"/>
      <c r="AK5" s="15">
        <v>1</v>
      </c>
      <c r="AL5" s="16" t="str">
        <f>Z5</f>
        <v>那 覇 市</v>
      </c>
      <c r="AM5" s="17">
        <v>31171</v>
      </c>
      <c r="AN5" s="17">
        <v>302558</v>
      </c>
      <c r="AO5" s="17">
        <v>302370</v>
      </c>
      <c r="AP5" s="17">
        <v>9572224</v>
      </c>
      <c r="AQ5" s="17">
        <v>9570712</v>
      </c>
      <c r="AR5" s="17">
        <v>2532631</v>
      </c>
      <c r="AS5" s="17">
        <v>76</v>
      </c>
      <c r="AT5" s="17">
        <v>563</v>
      </c>
      <c r="AU5" s="17">
        <v>558</v>
      </c>
      <c r="AV5" s="32"/>
      <c r="AW5" s="15">
        <v>1</v>
      </c>
      <c r="AX5" s="16" t="str">
        <f>AL5</f>
        <v>那 覇 市</v>
      </c>
      <c r="AY5" s="17">
        <v>0</v>
      </c>
      <c r="AZ5" s="17">
        <v>9987335</v>
      </c>
      <c r="BA5" s="17">
        <v>9978433</v>
      </c>
      <c r="BB5" s="17">
        <v>750112324</v>
      </c>
      <c r="BC5" s="17">
        <v>749558357</v>
      </c>
      <c r="BD5" s="17">
        <v>101148249</v>
      </c>
      <c r="BE5" s="17">
        <v>0</v>
      </c>
      <c r="BF5" s="17">
        <v>51214</v>
      </c>
      <c r="BG5" s="17">
        <v>50445</v>
      </c>
      <c r="BH5" s="32"/>
      <c r="BI5" s="15">
        <v>1</v>
      </c>
      <c r="BJ5" s="16" t="str">
        <f>AX5</f>
        <v>那 覇 市</v>
      </c>
      <c r="BK5" s="17">
        <v>0</v>
      </c>
      <c r="BL5" s="17">
        <v>1200757</v>
      </c>
      <c r="BM5" s="17">
        <v>1200375</v>
      </c>
      <c r="BN5" s="17">
        <v>80585577</v>
      </c>
      <c r="BO5" s="17">
        <v>80564105</v>
      </c>
      <c r="BP5" s="17">
        <v>21221072</v>
      </c>
      <c r="BQ5" s="17">
        <v>0</v>
      </c>
      <c r="BR5" s="17">
        <v>12025</v>
      </c>
      <c r="BS5" s="17">
        <v>11882</v>
      </c>
      <c r="BT5" s="32"/>
      <c r="BU5" s="15">
        <v>1</v>
      </c>
      <c r="BV5" s="16" t="str">
        <f>BJ5</f>
        <v>那 覇 市</v>
      </c>
      <c r="BW5" s="17">
        <v>0</v>
      </c>
      <c r="BX5" s="17">
        <v>4784347</v>
      </c>
      <c r="BY5" s="17">
        <v>4778386</v>
      </c>
      <c r="BZ5" s="17">
        <v>466667641</v>
      </c>
      <c r="CA5" s="17">
        <v>466645424</v>
      </c>
      <c r="CB5" s="17">
        <v>297912051</v>
      </c>
      <c r="CC5" s="17">
        <v>0</v>
      </c>
      <c r="CD5" s="17">
        <v>15974</v>
      </c>
      <c r="CE5" s="17">
        <v>15891</v>
      </c>
      <c r="CF5" s="32"/>
      <c r="CG5" s="15">
        <v>1</v>
      </c>
      <c r="CH5" s="16" t="str">
        <f>BV5</f>
        <v>那 覇 市</v>
      </c>
      <c r="CI5" s="17">
        <v>2893589</v>
      </c>
      <c r="CJ5" s="17">
        <v>15972439</v>
      </c>
      <c r="CK5" s="17">
        <v>15957194</v>
      </c>
      <c r="CL5" s="17">
        <v>1297365542</v>
      </c>
      <c r="CM5" s="17">
        <v>1296767886</v>
      </c>
      <c r="CN5" s="17">
        <v>420281372</v>
      </c>
      <c r="CO5" s="17">
        <v>5285</v>
      </c>
      <c r="CP5" s="17">
        <v>79213</v>
      </c>
      <c r="CQ5" s="17">
        <v>78218</v>
      </c>
      <c r="CR5" s="52"/>
      <c r="CS5" s="15">
        <v>1</v>
      </c>
      <c r="CT5" s="16" t="str">
        <f>CH5</f>
        <v>那 覇 市</v>
      </c>
      <c r="CU5" s="17">
        <v>0</v>
      </c>
      <c r="CV5" s="17">
        <v>0</v>
      </c>
      <c r="CW5" s="17">
        <v>0</v>
      </c>
      <c r="CX5" s="17">
        <v>0</v>
      </c>
      <c r="CY5" s="17">
        <v>0</v>
      </c>
      <c r="CZ5" s="17">
        <v>0</v>
      </c>
      <c r="DA5" s="17">
        <v>0</v>
      </c>
      <c r="DB5" s="17">
        <v>0</v>
      </c>
      <c r="DC5" s="17">
        <v>0</v>
      </c>
      <c r="DD5" s="18"/>
      <c r="DE5" s="15">
        <v>1</v>
      </c>
      <c r="DF5" s="16" t="str">
        <f>CT5</f>
        <v>那 覇 市</v>
      </c>
      <c r="DG5" s="17">
        <v>0</v>
      </c>
      <c r="DH5" s="17">
        <v>0</v>
      </c>
      <c r="DI5" s="17">
        <v>0</v>
      </c>
      <c r="DJ5" s="17">
        <v>0</v>
      </c>
      <c r="DK5" s="17">
        <v>0</v>
      </c>
      <c r="DL5" s="17">
        <v>0</v>
      </c>
      <c r="DM5" s="17">
        <v>0</v>
      </c>
      <c r="DN5" s="17">
        <v>0</v>
      </c>
      <c r="DO5" s="17">
        <v>0</v>
      </c>
      <c r="DP5" s="18"/>
      <c r="DQ5" s="15">
        <v>1</v>
      </c>
      <c r="DR5" s="16" t="str">
        <f>DF5</f>
        <v>那 覇 市</v>
      </c>
      <c r="DS5" s="17">
        <v>3153</v>
      </c>
      <c r="DT5" s="17">
        <v>0</v>
      </c>
      <c r="DU5" s="17">
        <v>0</v>
      </c>
      <c r="DV5" s="17">
        <v>0</v>
      </c>
      <c r="DW5" s="17">
        <v>0</v>
      </c>
      <c r="DX5" s="17">
        <v>0</v>
      </c>
      <c r="DY5" s="17">
        <v>49</v>
      </c>
      <c r="DZ5" s="17">
        <v>0</v>
      </c>
      <c r="EA5" s="17">
        <v>0</v>
      </c>
      <c r="EB5" s="18"/>
      <c r="EC5" s="15">
        <v>1</v>
      </c>
      <c r="ED5" s="16" t="str">
        <f>DR5</f>
        <v>那 覇 市</v>
      </c>
      <c r="EE5" s="17">
        <v>0</v>
      </c>
      <c r="EF5" s="17">
        <v>0</v>
      </c>
      <c r="EG5" s="17">
        <v>0</v>
      </c>
      <c r="EH5" s="17">
        <v>0</v>
      </c>
      <c r="EI5" s="17">
        <v>0</v>
      </c>
      <c r="EJ5" s="17">
        <v>0</v>
      </c>
      <c r="EK5" s="17">
        <v>1</v>
      </c>
      <c r="EL5" s="17">
        <v>0</v>
      </c>
      <c r="EM5" s="17">
        <v>0</v>
      </c>
      <c r="EN5" s="19"/>
      <c r="EO5" s="15">
        <v>1</v>
      </c>
      <c r="EP5" s="16" t="str">
        <f>ED5</f>
        <v>那 覇 市</v>
      </c>
      <c r="EQ5" s="17">
        <v>19420</v>
      </c>
      <c r="ER5" s="17">
        <v>55164</v>
      </c>
      <c r="ES5" s="17">
        <v>44424</v>
      </c>
      <c r="ET5" s="17">
        <v>327902</v>
      </c>
      <c r="EU5" s="17">
        <v>325881</v>
      </c>
      <c r="EV5" s="17">
        <v>183709</v>
      </c>
      <c r="EW5" s="17">
        <v>45</v>
      </c>
      <c r="EX5" s="17">
        <v>109</v>
      </c>
      <c r="EY5" s="17">
        <v>77</v>
      </c>
      <c r="FA5" s="15">
        <v>1</v>
      </c>
      <c r="FB5" s="16" t="str">
        <f>EP5</f>
        <v>那 覇 市</v>
      </c>
      <c r="FC5" s="17">
        <v>0</v>
      </c>
      <c r="FD5" s="17">
        <v>0</v>
      </c>
      <c r="FE5" s="17">
        <v>0</v>
      </c>
      <c r="FF5" s="17">
        <v>0</v>
      </c>
      <c r="FG5" s="17">
        <v>0</v>
      </c>
      <c r="FH5" s="17">
        <v>0</v>
      </c>
      <c r="FI5" s="17">
        <v>0</v>
      </c>
      <c r="FJ5" s="17">
        <v>0</v>
      </c>
      <c r="FK5" s="17">
        <v>0</v>
      </c>
      <c r="FM5" s="15">
        <v>1</v>
      </c>
      <c r="FN5" s="16" t="str">
        <f>FB5</f>
        <v>那 覇 市</v>
      </c>
      <c r="FO5" s="17">
        <v>133427</v>
      </c>
      <c r="FP5" s="17">
        <v>219181</v>
      </c>
      <c r="FQ5" s="17">
        <v>211402</v>
      </c>
      <c r="FR5" s="17">
        <v>1748958</v>
      </c>
      <c r="FS5" s="17">
        <v>1744412</v>
      </c>
      <c r="FT5" s="17">
        <v>1002389</v>
      </c>
      <c r="FU5" s="17">
        <v>365</v>
      </c>
      <c r="FV5" s="17">
        <v>401</v>
      </c>
      <c r="FW5" s="17">
        <v>373</v>
      </c>
      <c r="FY5" s="15">
        <v>1</v>
      </c>
      <c r="FZ5" s="16" t="str">
        <f>FN5</f>
        <v>那 覇 市</v>
      </c>
      <c r="GA5" s="17">
        <v>0</v>
      </c>
      <c r="GB5" s="17">
        <v>0</v>
      </c>
      <c r="GC5" s="17">
        <v>0</v>
      </c>
      <c r="GD5" s="17">
        <v>0</v>
      </c>
      <c r="GE5" s="17">
        <v>0</v>
      </c>
      <c r="GF5" s="17">
        <v>0</v>
      </c>
      <c r="GG5" s="17">
        <v>0</v>
      </c>
      <c r="GH5" s="17">
        <v>0</v>
      </c>
      <c r="GI5" s="17">
        <v>0</v>
      </c>
      <c r="GK5" s="15">
        <v>1</v>
      </c>
      <c r="GL5" s="16" t="str">
        <f>FZ5</f>
        <v>那 覇 市</v>
      </c>
      <c r="GM5" s="17">
        <v>0</v>
      </c>
      <c r="GN5" s="17">
        <v>0</v>
      </c>
      <c r="GO5" s="17">
        <v>0</v>
      </c>
      <c r="GP5" s="17">
        <v>0</v>
      </c>
      <c r="GQ5" s="17">
        <v>0</v>
      </c>
      <c r="GR5" s="17">
        <v>0</v>
      </c>
      <c r="GS5" s="17">
        <v>0</v>
      </c>
      <c r="GT5" s="17">
        <v>0</v>
      </c>
      <c r="GU5" s="17">
        <v>0</v>
      </c>
      <c r="GW5" s="15">
        <v>1</v>
      </c>
      <c r="GX5" s="16" t="str">
        <f>GL5</f>
        <v>那 覇 市</v>
      </c>
      <c r="GY5" s="17">
        <v>0</v>
      </c>
      <c r="GZ5" s="17">
        <v>31971</v>
      </c>
      <c r="HA5" s="17">
        <v>31971</v>
      </c>
      <c r="HB5" s="17">
        <v>448393</v>
      </c>
      <c r="HC5" s="17">
        <v>448393</v>
      </c>
      <c r="HD5" s="17">
        <v>254962</v>
      </c>
      <c r="HE5" s="17">
        <v>0</v>
      </c>
      <c r="HF5" s="17">
        <v>21</v>
      </c>
      <c r="HG5" s="17">
        <v>21</v>
      </c>
      <c r="HI5" s="15">
        <v>1</v>
      </c>
      <c r="HJ5" s="16" t="str">
        <f>GX5</f>
        <v>那 覇 市</v>
      </c>
      <c r="HK5" s="17">
        <v>0</v>
      </c>
      <c r="HL5" s="17">
        <v>0</v>
      </c>
      <c r="HM5" s="17">
        <v>0</v>
      </c>
      <c r="HN5" s="17">
        <v>0</v>
      </c>
      <c r="HO5" s="17">
        <v>0</v>
      </c>
      <c r="HP5" s="17">
        <v>0</v>
      </c>
      <c r="HQ5" s="17">
        <v>0</v>
      </c>
      <c r="HR5" s="17">
        <v>0</v>
      </c>
      <c r="HS5" s="17">
        <v>0</v>
      </c>
      <c r="HU5" s="19">
        <f>SUM(C5,O5,AA5,AM5,CI5,CU5,DG5,DS5,EE5,EQ5,FC5,FO5,GA5,GM5,GY5,HK5)</f>
        <v>3080760</v>
      </c>
      <c r="HV5" s="8">
        <f aca="true" t="shared" si="0" ref="HV5:IC5">SUM(D5,P5,AB5,AN5,CJ5,CV5,DH5,DT5,EF5,ER5,FD5,FP5,GB5,GN5,GZ5,HL5)</f>
        <v>16581313</v>
      </c>
      <c r="HW5" s="8">
        <f t="shared" si="0"/>
        <v>16547361</v>
      </c>
      <c r="HX5" s="8">
        <f t="shared" si="0"/>
        <v>1309463019</v>
      </c>
      <c r="HY5" s="8">
        <f t="shared" si="0"/>
        <v>1308857284</v>
      </c>
      <c r="HZ5" s="8">
        <f t="shared" si="0"/>
        <v>424255063</v>
      </c>
      <c r="IA5" s="8">
        <f t="shared" si="0"/>
        <v>5821</v>
      </c>
      <c r="IB5" s="8">
        <f t="shared" si="0"/>
        <v>80307</v>
      </c>
      <c r="IC5" s="8">
        <f t="shared" si="0"/>
        <v>79247</v>
      </c>
    </row>
    <row r="6" spans="1:237" s="8" customFormat="1" ht="15" customHeight="1">
      <c r="A6" s="20">
        <v>2</v>
      </c>
      <c r="B6" s="21" t="s">
        <v>72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18"/>
      <c r="M6" s="20">
        <v>2</v>
      </c>
      <c r="N6" s="21" t="str">
        <f>B6</f>
        <v>宜野湾市</v>
      </c>
      <c r="O6" s="22">
        <v>6124</v>
      </c>
      <c r="P6" s="22">
        <v>263930</v>
      </c>
      <c r="Q6" s="22">
        <v>263448</v>
      </c>
      <c r="R6" s="22">
        <v>2141872</v>
      </c>
      <c r="S6" s="22">
        <v>2139023</v>
      </c>
      <c r="T6" s="22">
        <v>619139</v>
      </c>
      <c r="U6" s="22">
        <v>32</v>
      </c>
      <c r="V6" s="22">
        <v>554</v>
      </c>
      <c r="W6" s="22">
        <v>550</v>
      </c>
      <c r="X6" s="32"/>
      <c r="Y6" s="20">
        <v>2</v>
      </c>
      <c r="Z6" s="21" t="str">
        <f>N6</f>
        <v>宜野湾市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52"/>
      <c r="AK6" s="20">
        <v>2</v>
      </c>
      <c r="AL6" s="21" t="str">
        <f>Z6</f>
        <v>宜野湾市</v>
      </c>
      <c r="AM6" s="22">
        <v>39652</v>
      </c>
      <c r="AN6" s="22">
        <v>654651</v>
      </c>
      <c r="AO6" s="22">
        <v>653022</v>
      </c>
      <c r="AP6" s="22">
        <v>13601326</v>
      </c>
      <c r="AQ6" s="22">
        <v>13570272</v>
      </c>
      <c r="AR6" s="22">
        <v>2130043</v>
      </c>
      <c r="AS6" s="22">
        <v>100</v>
      </c>
      <c r="AT6" s="22">
        <v>1534</v>
      </c>
      <c r="AU6" s="22">
        <v>1499</v>
      </c>
      <c r="AV6" s="32"/>
      <c r="AW6" s="20">
        <v>2</v>
      </c>
      <c r="AX6" s="21" t="str">
        <f>AL6</f>
        <v>宜野湾市</v>
      </c>
      <c r="AY6" s="22">
        <v>0</v>
      </c>
      <c r="AZ6" s="22">
        <v>4065955</v>
      </c>
      <c r="BA6" s="22">
        <v>4062351</v>
      </c>
      <c r="BB6" s="22">
        <v>187030451</v>
      </c>
      <c r="BC6" s="22">
        <v>186886336</v>
      </c>
      <c r="BD6" s="22">
        <v>25803830</v>
      </c>
      <c r="BE6" s="22">
        <v>0</v>
      </c>
      <c r="BF6" s="22">
        <v>18743</v>
      </c>
      <c r="BG6" s="22">
        <v>18560</v>
      </c>
      <c r="BH6" s="32"/>
      <c r="BI6" s="20">
        <v>2</v>
      </c>
      <c r="BJ6" s="21" t="str">
        <f>AX6</f>
        <v>宜野湾市</v>
      </c>
      <c r="BK6" s="22">
        <v>0</v>
      </c>
      <c r="BL6" s="22">
        <v>1279738</v>
      </c>
      <c r="BM6" s="22">
        <v>1278608</v>
      </c>
      <c r="BN6" s="22">
        <v>56591182</v>
      </c>
      <c r="BO6" s="22">
        <v>56548222</v>
      </c>
      <c r="BP6" s="22">
        <v>15527451</v>
      </c>
      <c r="BQ6" s="22">
        <v>0</v>
      </c>
      <c r="BR6" s="22">
        <v>9154</v>
      </c>
      <c r="BS6" s="22">
        <v>9048</v>
      </c>
      <c r="BT6" s="32"/>
      <c r="BU6" s="20">
        <v>2</v>
      </c>
      <c r="BV6" s="21" t="str">
        <f>BJ6</f>
        <v>宜野湾市</v>
      </c>
      <c r="BW6" s="22">
        <v>0</v>
      </c>
      <c r="BX6" s="22">
        <v>1237233</v>
      </c>
      <c r="BY6" s="22">
        <v>1237174</v>
      </c>
      <c r="BZ6" s="22">
        <v>60347998</v>
      </c>
      <c r="CA6" s="22">
        <v>60345294</v>
      </c>
      <c r="CB6" s="22">
        <v>38677369</v>
      </c>
      <c r="CC6" s="22">
        <v>0</v>
      </c>
      <c r="CD6" s="22">
        <v>3071</v>
      </c>
      <c r="CE6" s="22">
        <v>3055</v>
      </c>
      <c r="CF6" s="32"/>
      <c r="CG6" s="20">
        <v>2</v>
      </c>
      <c r="CH6" s="21" t="str">
        <f>BV6</f>
        <v>宜野湾市</v>
      </c>
      <c r="CI6" s="22">
        <v>875551</v>
      </c>
      <c r="CJ6" s="22">
        <v>6582926</v>
      </c>
      <c r="CK6" s="22">
        <v>6578133</v>
      </c>
      <c r="CL6" s="22">
        <v>303969631</v>
      </c>
      <c r="CM6" s="22">
        <v>303779852</v>
      </c>
      <c r="CN6" s="22">
        <v>80008650</v>
      </c>
      <c r="CO6" s="22">
        <v>1132</v>
      </c>
      <c r="CP6" s="22">
        <v>30968</v>
      </c>
      <c r="CQ6" s="22">
        <v>30663</v>
      </c>
      <c r="CR6" s="52"/>
      <c r="CS6" s="20">
        <v>2</v>
      </c>
      <c r="CT6" s="21" t="str">
        <f>CH6</f>
        <v>宜野湾市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v>0</v>
      </c>
      <c r="DA6" s="22">
        <v>0</v>
      </c>
      <c r="DB6" s="22">
        <v>0</v>
      </c>
      <c r="DC6" s="22">
        <v>0</v>
      </c>
      <c r="DD6" s="18"/>
      <c r="DE6" s="20">
        <v>2</v>
      </c>
      <c r="DF6" s="21" t="str">
        <f>CT6</f>
        <v>宜野湾市</v>
      </c>
      <c r="DG6" s="22">
        <v>0</v>
      </c>
      <c r="DH6" s="22">
        <v>0</v>
      </c>
      <c r="DI6" s="22">
        <v>0</v>
      </c>
      <c r="DJ6" s="22">
        <v>0</v>
      </c>
      <c r="DK6" s="22">
        <v>0</v>
      </c>
      <c r="DL6" s="22">
        <v>0</v>
      </c>
      <c r="DM6" s="22">
        <v>0</v>
      </c>
      <c r="DN6" s="22">
        <v>0</v>
      </c>
      <c r="DO6" s="22">
        <v>0</v>
      </c>
      <c r="DP6" s="18"/>
      <c r="DQ6" s="20">
        <v>2</v>
      </c>
      <c r="DR6" s="21" t="str">
        <f>DF6</f>
        <v>宜野湾市</v>
      </c>
      <c r="DS6" s="22">
        <v>321</v>
      </c>
      <c r="DT6" s="22">
        <v>8544</v>
      </c>
      <c r="DU6" s="22">
        <v>8544</v>
      </c>
      <c r="DV6" s="22">
        <v>123845</v>
      </c>
      <c r="DW6" s="22">
        <v>123845</v>
      </c>
      <c r="DX6" s="22">
        <v>73758</v>
      </c>
      <c r="DY6" s="22">
        <v>4</v>
      </c>
      <c r="DZ6" s="22">
        <v>47</v>
      </c>
      <c r="EA6" s="22">
        <v>47</v>
      </c>
      <c r="EB6" s="18"/>
      <c r="EC6" s="20">
        <v>2</v>
      </c>
      <c r="ED6" s="21" t="str">
        <f>DR6</f>
        <v>宜野湾市</v>
      </c>
      <c r="EE6" s="22">
        <v>0</v>
      </c>
      <c r="EF6" s="22">
        <v>0</v>
      </c>
      <c r="EG6" s="22">
        <v>0</v>
      </c>
      <c r="EH6" s="22">
        <v>0</v>
      </c>
      <c r="EI6" s="22">
        <v>0</v>
      </c>
      <c r="EJ6" s="22">
        <v>0</v>
      </c>
      <c r="EK6" s="22">
        <v>0</v>
      </c>
      <c r="EL6" s="22">
        <v>0</v>
      </c>
      <c r="EM6" s="22">
        <v>0</v>
      </c>
      <c r="EO6" s="20">
        <v>2</v>
      </c>
      <c r="EP6" s="21" t="str">
        <f>ED6</f>
        <v>宜野湾市</v>
      </c>
      <c r="EQ6" s="22">
        <v>0</v>
      </c>
      <c r="ER6" s="22">
        <v>0</v>
      </c>
      <c r="ES6" s="22">
        <v>0</v>
      </c>
      <c r="ET6" s="22">
        <v>0</v>
      </c>
      <c r="EU6" s="22">
        <v>0</v>
      </c>
      <c r="EV6" s="22">
        <v>0</v>
      </c>
      <c r="EW6" s="22">
        <v>0</v>
      </c>
      <c r="EX6" s="22">
        <v>0</v>
      </c>
      <c r="EY6" s="22">
        <v>0</v>
      </c>
      <c r="FA6" s="20">
        <v>2</v>
      </c>
      <c r="FB6" s="21" t="str">
        <f>EP6</f>
        <v>宜野湾市</v>
      </c>
      <c r="FC6" s="22">
        <v>0</v>
      </c>
      <c r="FD6" s="22">
        <v>0</v>
      </c>
      <c r="FE6" s="22">
        <v>0</v>
      </c>
      <c r="FF6" s="22">
        <v>0</v>
      </c>
      <c r="FG6" s="22">
        <v>0</v>
      </c>
      <c r="FH6" s="22">
        <v>0</v>
      </c>
      <c r="FI6" s="22">
        <v>0</v>
      </c>
      <c r="FJ6" s="22">
        <v>0</v>
      </c>
      <c r="FK6" s="22">
        <v>0</v>
      </c>
      <c r="FM6" s="20">
        <v>2</v>
      </c>
      <c r="FN6" s="21" t="str">
        <f>FB6</f>
        <v>宜野湾市</v>
      </c>
      <c r="FO6" s="22">
        <v>45907</v>
      </c>
      <c r="FP6" s="22">
        <v>302364</v>
      </c>
      <c r="FQ6" s="22">
        <v>301129</v>
      </c>
      <c r="FR6" s="22">
        <v>2373262</v>
      </c>
      <c r="FS6" s="22">
        <v>2364534</v>
      </c>
      <c r="FT6" s="22">
        <v>1444618</v>
      </c>
      <c r="FU6" s="22">
        <v>153</v>
      </c>
      <c r="FV6" s="22">
        <v>916</v>
      </c>
      <c r="FW6" s="22">
        <v>875</v>
      </c>
      <c r="FY6" s="20">
        <v>2</v>
      </c>
      <c r="FZ6" s="21" t="str">
        <f>FN6</f>
        <v>宜野湾市</v>
      </c>
      <c r="GA6" s="22">
        <v>0</v>
      </c>
      <c r="GB6" s="22">
        <v>0</v>
      </c>
      <c r="GC6" s="22">
        <v>0</v>
      </c>
      <c r="GD6" s="22">
        <v>0</v>
      </c>
      <c r="GE6" s="22">
        <v>0</v>
      </c>
      <c r="GF6" s="22">
        <v>0</v>
      </c>
      <c r="GG6" s="22">
        <v>0</v>
      </c>
      <c r="GH6" s="22">
        <v>0</v>
      </c>
      <c r="GI6" s="22">
        <v>0</v>
      </c>
      <c r="GK6" s="20">
        <v>2</v>
      </c>
      <c r="GL6" s="21" t="str">
        <f>FZ6</f>
        <v>宜野湾市</v>
      </c>
      <c r="GM6" s="22">
        <v>0</v>
      </c>
      <c r="GN6" s="22">
        <v>0</v>
      </c>
      <c r="GO6" s="22">
        <v>0</v>
      </c>
      <c r="GP6" s="22">
        <v>0</v>
      </c>
      <c r="GQ6" s="22">
        <v>0</v>
      </c>
      <c r="GR6" s="22">
        <v>0</v>
      </c>
      <c r="GS6" s="22">
        <v>0</v>
      </c>
      <c r="GT6" s="22">
        <v>0</v>
      </c>
      <c r="GU6" s="22">
        <v>0</v>
      </c>
      <c r="GW6" s="20">
        <v>2</v>
      </c>
      <c r="GX6" s="21" t="str">
        <f>GL6</f>
        <v>宜野湾市</v>
      </c>
      <c r="GY6" s="22">
        <v>0</v>
      </c>
      <c r="GZ6" s="22">
        <v>0</v>
      </c>
      <c r="HA6" s="22">
        <v>0</v>
      </c>
      <c r="HB6" s="22">
        <v>0</v>
      </c>
      <c r="HC6" s="22">
        <v>0</v>
      </c>
      <c r="HD6" s="22">
        <v>0</v>
      </c>
      <c r="HE6" s="22">
        <v>0</v>
      </c>
      <c r="HF6" s="22">
        <v>0</v>
      </c>
      <c r="HG6" s="22">
        <v>0</v>
      </c>
      <c r="HI6" s="20">
        <v>2</v>
      </c>
      <c r="HJ6" s="21" t="str">
        <f>GX6</f>
        <v>宜野湾市</v>
      </c>
      <c r="HK6" s="22">
        <v>0</v>
      </c>
      <c r="HL6" s="22">
        <v>0</v>
      </c>
      <c r="HM6" s="22">
        <v>0</v>
      </c>
      <c r="HN6" s="22">
        <v>0</v>
      </c>
      <c r="HO6" s="22">
        <v>0</v>
      </c>
      <c r="HP6" s="22">
        <v>0</v>
      </c>
      <c r="HQ6" s="22">
        <v>0</v>
      </c>
      <c r="HR6" s="22">
        <v>0</v>
      </c>
      <c r="HS6" s="22">
        <v>0</v>
      </c>
      <c r="HU6" s="19">
        <f aca="true" t="shared" si="1" ref="HU6:HU48">SUM(C6,O6,AA6,AM6,CI6,CU6,DG6,DS6,EE6,EQ6,FC6,FO6,GA6,GM6,GY6,HK6)</f>
        <v>967555</v>
      </c>
      <c r="HV6" s="8">
        <f aca="true" t="shared" si="2" ref="HV6:HV48">SUM(D6,P6,AB6,AN6,CJ6,CV6,DH6,DT6,EF6,ER6,FD6,FP6,GB6,GN6,GZ6,HL6)</f>
        <v>7812415</v>
      </c>
      <c r="HW6" s="8">
        <f aca="true" t="shared" si="3" ref="HW6:HW48">SUM(E6,Q6,AC6,AO6,CK6,CW6,DI6,DU6,EG6,ES6,FE6,FQ6,GC6,GO6,HA6,HM6)</f>
        <v>7804276</v>
      </c>
      <c r="HX6" s="8">
        <f aca="true" t="shared" si="4" ref="HX6:HX48">SUM(F6,R6,AD6,AP6,CL6,CX6,DJ6,DV6,EH6,ET6,FF6,FR6,GD6,GP6,HB6,HN6)</f>
        <v>322209936</v>
      </c>
      <c r="HY6" s="8">
        <f aca="true" t="shared" si="5" ref="HY6:HY48">SUM(G6,S6,AE6,AQ6,CM6,CY6,DK6,DW6,EI6,EU6,FG6,FS6,GE6,GQ6,HC6,HO6)</f>
        <v>321977526</v>
      </c>
      <c r="HZ6" s="8">
        <f aca="true" t="shared" si="6" ref="HZ6:HZ48">SUM(H6,T6,AF6,AR6,CN6,CZ6,DL6,DX6,EJ6,EV6,FH6,FT6,GF6,GR6,HD6,HP6)</f>
        <v>84276208</v>
      </c>
      <c r="IA6" s="8">
        <f aca="true" t="shared" si="7" ref="IA6:IA48">SUM(I6,U6,AG6,AS6,CO6,DA6,DM6,DY6,EK6,EW6,FI6,FU6,GG6,GS6,HE6,HQ6)</f>
        <v>1421</v>
      </c>
      <c r="IB6" s="8">
        <f aca="true" t="shared" si="8" ref="IB6:IB48">SUM(J6,V6,AH6,AT6,CP6,DB6,DN6,DZ6,EL6,EX6,FJ6,FV6,GH6,GT6,HF6,HR6)</f>
        <v>34019</v>
      </c>
      <c r="IC6" s="8">
        <f aca="true" t="shared" si="9" ref="IC6:IC48">SUM(K6,W6,AI6,AU6,CQ6,DC6,DO6,EA6,EM6,EY6,FK6,FW6,GI6,GU6,HG6,HS6)</f>
        <v>33634</v>
      </c>
    </row>
    <row r="7" spans="1:237" s="8" customFormat="1" ht="15" customHeight="1">
      <c r="A7" s="20">
        <v>3</v>
      </c>
      <c r="B7" s="21" t="s">
        <v>73</v>
      </c>
      <c r="C7" s="22">
        <v>279530</v>
      </c>
      <c r="D7" s="22">
        <v>5960955</v>
      </c>
      <c r="E7" s="22">
        <v>5235247</v>
      </c>
      <c r="F7" s="22">
        <v>227697</v>
      </c>
      <c r="G7" s="22">
        <v>200703</v>
      </c>
      <c r="H7" s="22">
        <v>200703</v>
      </c>
      <c r="I7" s="22">
        <v>585</v>
      </c>
      <c r="J7" s="22">
        <v>4597</v>
      </c>
      <c r="K7" s="22">
        <v>3845</v>
      </c>
      <c r="L7" s="18"/>
      <c r="M7" s="20">
        <v>3</v>
      </c>
      <c r="N7" s="21" t="str">
        <f aca="true" t="shared" si="10" ref="N7:N35">B7</f>
        <v>石 垣 市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32"/>
      <c r="Y7" s="20">
        <v>3</v>
      </c>
      <c r="Z7" s="21" t="str">
        <f aca="true" t="shared" si="11" ref="Z7:Z35">N7</f>
        <v>石 垣 市</v>
      </c>
      <c r="AA7" s="22">
        <v>3730708</v>
      </c>
      <c r="AB7" s="22">
        <v>63510323</v>
      </c>
      <c r="AC7" s="22">
        <v>58885004</v>
      </c>
      <c r="AD7" s="22">
        <v>2190536</v>
      </c>
      <c r="AE7" s="22">
        <v>2032255</v>
      </c>
      <c r="AF7" s="22">
        <v>2032255</v>
      </c>
      <c r="AG7" s="22">
        <v>2146</v>
      </c>
      <c r="AH7" s="22">
        <v>20435</v>
      </c>
      <c r="AI7" s="22">
        <v>17375</v>
      </c>
      <c r="AJ7" s="52"/>
      <c r="AK7" s="20">
        <v>3</v>
      </c>
      <c r="AL7" s="21" t="str">
        <f aca="true" t="shared" si="12" ref="AL7:AL35">Z7</f>
        <v>石 垣 市</v>
      </c>
      <c r="AM7" s="22">
        <v>21435</v>
      </c>
      <c r="AN7" s="22">
        <v>387160</v>
      </c>
      <c r="AO7" s="22">
        <v>364986</v>
      </c>
      <c r="AP7" s="22">
        <v>206899</v>
      </c>
      <c r="AQ7" s="22">
        <v>200244</v>
      </c>
      <c r="AR7" s="22">
        <v>137285</v>
      </c>
      <c r="AS7" s="22">
        <v>35</v>
      </c>
      <c r="AT7" s="22">
        <v>288</v>
      </c>
      <c r="AU7" s="22">
        <v>248</v>
      </c>
      <c r="AV7" s="32"/>
      <c r="AW7" s="20">
        <v>3</v>
      </c>
      <c r="AX7" s="21" t="str">
        <f aca="true" t="shared" si="13" ref="AX7:AX35">AL7</f>
        <v>石 垣 市</v>
      </c>
      <c r="AY7" s="22">
        <v>0</v>
      </c>
      <c r="AZ7" s="22">
        <v>2348442</v>
      </c>
      <c r="BA7" s="22">
        <v>2301870</v>
      </c>
      <c r="BB7" s="22">
        <v>55196942</v>
      </c>
      <c r="BC7" s="22">
        <v>54667351</v>
      </c>
      <c r="BD7" s="22">
        <v>6751488</v>
      </c>
      <c r="BE7" s="22">
        <v>0</v>
      </c>
      <c r="BF7" s="22">
        <v>12503</v>
      </c>
      <c r="BG7" s="22">
        <v>12123</v>
      </c>
      <c r="BH7" s="32"/>
      <c r="BI7" s="20">
        <v>3</v>
      </c>
      <c r="BJ7" s="21" t="str">
        <f aca="true" t="shared" si="14" ref="BJ7:BJ35">AX7</f>
        <v>石 垣 市</v>
      </c>
      <c r="BK7" s="22">
        <v>0</v>
      </c>
      <c r="BL7" s="22">
        <v>1658424</v>
      </c>
      <c r="BM7" s="22">
        <v>1646102</v>
      </c>
      <c r="BN7" s="22">
        <v>28197104</v>
      </c>
      <c r="BO7" s="22">
        <v>28105488</v>
      </c>
      <c r="BP7" s="22">
        <v>6573836</v>
      </c>
      <c r="BQ7" s="22">
        <v>0</v>
      </c>
      <c r="BR7" s="22">
        <v>8119</v>
      </c>
      <c r="BS7" s="22">
        <v>7943</v>
      </c>
      <c r="BT7" s="32"/>
      <c r="BU7" s="20">
        <v>3</v>
      </c>
      <c r="BV7" s="21" t="str">
        <f aca="true" t="shared" si="15" ref="BV7:BV35">BJ7</f>
        <v>石 垣 市</v>
      </c>
      <c r="BW7" s="22">
        <v>0</v>
      </c>
      <c r="BX7" s="22">
        <v>2487619</v>
      </c>
      <c r="BY7" s="22">
        <v>2487246</v>
      </c>
      <c r="BZ7" s="22">
        <v>42954815</v>
      </c>
      <c r="CA7" s="22">
        <v>42949887</v>
      </c>
      <c r="CB7" s="22">
        <v>24614522</v>
      </c>
      <c r="CC7" s="22">
        <v>0</v>
      </c>
      <c r="CD7" s="22">
        <v>4005</v>
      </c>
      <c r="CE7" s="22">
        <v>3989</v>
      </c>
      <c r="CF7" s="32"/>
      <c r="CG7" s="20">
        <v>3</v>
      </c>
      <c r="CH7" s="21" t="str">
        <f aca="true" t="shared" si="16" ref="CH7:CH35">BV7</f>
        <v>石 垣 市</v>
      </c>
      <c r="CI7" s="22">
        <v>921023</v>
      </c>
      <c r="CJ7" s="22">
        <v>6494485</v>
      </c>
      <c r="CK7" s="22">
        <v>6435218</v>
      </c>
      <c r="CL7" s="22">
        <v>126348861</v>
      </c>
      <c r="CM7" s="22">
        <v>125722726</v>
      </c>
      <c r="CN7" s="22">
        <v>37939846</v>
      </c>
      <c r="CO7" s="22">
        <v>752</v>
      </c>
      <c r="CP7" s="22">
        <v>24627</v>
      </c>
      <c r="CQ7" s="22">
        <v>24055</v>
      </c>
      <c r="CR7" s="52"/>
      <c r="CS7" s="20">
        <v>3</v>
      </c>
      <c r="CT7" s="21" t="str">
        <f aca="true" t="shared" si="17" ref="CT7:CT35">CH7</f>
        <v>石 垣 市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</v>
      </c>
      <c r="DC7" s="22">
        <v>0</v>
      </c>
      <c r="DD7" s="18"/>
      <c r="DE7" s="20">
        <v>3</v>
      </c>
      <c r="DF7" s="21" t="str">
        <f aca="true" t="shared" si="18" ref="DF7:DF35">CT7</f>
        <v>石 垣 市</v>
      </c>
      <c r="DG7" s="22">
        <v>0</v>
      </c>
      <c r="DH7" s="22">
        <v>0</v>
      </c>
      <c r="DI7" s="22">
        <v>0</v>
      </c>
      <c r="DJ7" s="22">
        <v>0</v>
      </c>
      <c r="DK7" s="22">
        <v>0</v>
      </c>
      <c r="DL7" s="22">
        <v>0</v>
      </c>
      <c r="DM7" s="22">
        <v>0</v>
      </c>
      <c r="DN7" s="22">
        <v>0</v>
      </c>
      <c r="DO7" s="22">
        <v>0</v>
      </c>
      <c r="DP7" s="18"/>
      <c r="DQ7" s="20">
        <v>3</v>
      </c>
      <c r="DR7" s="21" t="str">
        <f aca="true" t="shared" si="19" ref="DR7:DR35">DF7</f>
        <v>石 垣 市</v>
      </c>
      <c r="DS7" s="22">
        <v>13346</v>
      </c>
      <c r="DT7" s="22">
        <v>24108</v>
      </c>
      <c r="DU7" s="22">
        <v>24041</v>
      </c>
      <c r="DV7" s="22">
        <v>343</v>
      </c>
      <c r="DW7" s="22">
        <v>342</v>
      </c>
      <c r="DX7" s="22">
        <v>342</v>
      </c>
      <c r="DY7" s="22">
        <v>17</v>
      </c>
      <c r="DZ7" s="22">
        <v>18</v>
      </c>
      <c r="EA7" s="22">
        <v>15</v>
      </c>
      <c r="EB7" s="18"/>
      <c r="EC7" s="20">
        <v>3</v>
      </c>
      <c r="ED7" s="21" t="str">
        <f aca="true" t="shared" si="20" ref="ED7:ED35">DR7</f>
        <v>石 垣 市</v>
      </c>
      <c r="EE7" s="22">
        <v>4416178</v>
      </c>
      <c r="EF7" s="22">
        <v>263457</v>
      </c>
      <c r="EG7" s="22">
        <v>221434</v>
      </c>
      <c r="EH7" s="22">
        <v>3730</v>
      </c>
      <c r="EI7" s="22">
        <v>3134</v>
      </c>
      <c r="EJ7" s="22">
        <v>3134</v>
      </c>
      <c r="EK7" s="22">
        <v>276</v>
      </c>
      <c r="EL7" s="22">
        <v>148</v>
      </c>
      <c r="EM7" s="22">
        <v>100</v>
      </c>
      <c r="EO7" s="20">
        <v>3</v>
      </c>
      <c r="EP7" s="21" t="str">
        <f aca="true" t="shared" si="21" ref="EP7:EP35">ED7</f>
        <v>石 垣 市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FA7" s="20">
        <v>3</v>
      </c>
      <c r="FB7" s="21" t="str">
        <f aca="true" t="shared" si="22" ref="FB7:FB35">EP7</f>
        <v>石 垣 市</v>
      </c>
      <c r="FC7" s="22">
        <v>25782638</v>
      </c>
      <c r="FD7" s="22">
        <v>3233029</v>
      </c>
      <c r="FE7" s="22">
        <v>3058002</v>
      </c>
      <c r="FF7" s="22">
        <v>65708</v>
      </c>
      <c r="FG7" s="22">
        <v>63334</v>
      </c>
      <c r="FH7" s="22">
        <v>63334</v>
      </c>
      <c r="FI7" s="22">
        <v>572</v>
      </c>
      <c r="FJ7" s="22">
        <v>657</v>
      </c>
      <c r="FK7" s="22">
        <v>565</v>
      </c>
      <c r="FM7" s="20">
        <v>3</v>
      </c>
      <c r="FN7" s="21" t="str">
        <f aca="true" t="shared" si="23" ref="FN7:FN35">FB7</f>
        <v>石 垣 市</v>
      </c>
      <c r="FO7" s="22">
        <v>62271530</v>
      </c>
      <c r="FP7" s="22">
        <v>23435218</v>
      </c>
      <c r="FQ7" s="22">
        <v>20997716</v>
      </c>
      <c r="FR7" s="22">
        <v>332262</v>
      </c>
      <c r="FS7" s="22">
        <v>297690</v>
      </c>
      <c r="FT7" s="22">
        <v>297690</v>
      </c>
      <c r="FU7" s="22">
        <v>3746</v>
      </c>
      <c r="FV7" s="22">
        <v>7409</v>
      </c>
      <c r="FW7" s="22">
        <v>5511</v>
      </c>
      <c r="FY7" s="20">
        <v>3</v>
      </c>
      <c r="FZ7" s="21" t="str">
        <f aca="true" t="shared" si="24" ref="FZ7:FZ35">FN7</f>
        <v>石 垣 市</v>
      </c>
      <c r="GA7" s="22">
        <v>0</v>
      </c>
      <c r="GB7" s="22">
        <v>175982</v>
      </c>
      <c r="GC7" s="22">
        <v>175982</v>
      </c>
      <c r="GD7" s="22">
        <v>179280</v>
      </c>
      <c r="GE7" s="22">
        <v>179280</v>
      </c>
      <c r="GF7" s="22">
        <v>156294</v>
      </c>
      <c r="GG7" s="22">
        <v>0</v>
      </c>
      <c r="GH7" s="22">
        <v>9</v>
      </c>
      <c r="GI7" s="22">
        <v>9</v>
      </c>
      <c r="GK7" s="20">
        <v>3</v>
      </c>
      <c r="GL7" s="21" t="str">
        <f aca="true" t="shared" si="25" ref="GL7:GL35">FZ7</f>
        <v>石 垣 市</v>
      </c>
      <c r="GM7" s="22">
        <v>0</v>
      </c>
      <c r="GN7" s="22">
        <v>0</v>
      </c>
      <c r="GO7" s="22">
        <v>0</v>
      </c>
      <c r="GP7" s="22">
        <v>0</v>
      </c>
      <c r="GQ7" s="22">
        <v>0</v>
      </c>
      <c r="GR7" s="22">
        <v>0</v>
      </c>
      <c r="GS7" s="22">
        <v>0</v>
      </c>
      <c r="GT7" s="22">
        <v>0</v>
      </c>
      <c r="GU7" s="22">
        <v>0</v>
      </c>
      <c r="GW7" s="20">
        <v>3</v>
      </c>
      <c r="GX7" s="21" t="str">
        <f aca="true" t="shared" si="26" ref="GX7:GX35">GL7</f>
        <v>石 垣 市</v>
      </c>
      <c r="GY7" s="22">
        <v>0</v>
      </c>
      <c r="GZ7" s="22">
        <v>0</v>
      </c>
      <c r="HA7" s="22">
        <v>0</v>
      </c>
      <c r="HB7" s="22">
        <v>0</v>
      </c>
      <c r="HC7" s="22">
        <v>0</v>
      </c>
      <c r="HD7" s="22">
        <v>0</v>
      </c>
      <c r="HE7" s="22">
        <v>0</v>
      </c>
      <c r="HF7" s="22">
        <v>0</v>
      </c>
      <c r="HG7" s="22">
        <v>0</v>
      </c>
      <c r="HI7" s="20">
        <v>3</v>
      </c>
      <c r="HJ7" s="21" t="str">
        <f aca="true" t="shared" si="27" ref="HJ7:HJ35">GX7</f>
        <v>石 垣 市</v>
      </c>
      <c r="HK7" s="22">
        <v>0</v>
      </c>
      <c r="HL7" s="22">
        <v>0</v>
      </c>
      <c r="HM7" s="22">
        <v>0</v>
      </c>
      <c r="HN7" s="22">
        <v>0</v>
      </c>
      <c r="HO7" s="22">
        <v>0</v>
      </c>
      <c r="HP7" s="22">
        <v>0</v>
      </c>
      <c r="HQ7" s="22">
        <v>0</v>
      </c>
      <c r="HR7" s="22">
        <v>0</v>
      </c>
      <c r="HS7" s="22">
        <v>0</v>
      </c>
      <c r="HU7" s="19">
        <f t="shared" si="1"/>
        <v>97436388</v>
      </c>
      <c r="HV7" s="8">
        <f t="shared" si="2"/>
        <v>103484717</v>
      </c>
      <c r="HW7" s="8">
        <f t="shared" si="3"/>
        <v>95397630</v>
      </c>
      <c r="HX7" s="8">
        <f t="shared" si="4"/>
        <v>129555316</v>
      </c>
      <c r="HY7" s="8">
        <f t="shared" si="5"/>
        <v>128699708</v>
      </c>
      <c r="HZ7" s="8">
        <f t="shared" si="6"/>
        <v>40830883</v>
      </c>
      <c r="IA7" s="8">
        <f t="shared" si="7"/>
        <v>8129</v>
      </c>
      <c r="IB7" s="8">
        <f t="shared" si="8"/>
        <v>58188</v>
      </c>
      <c r="IC7" s="8">
        <f t="shared" si="9"/>
        <v>51723</v>
      </c>
    </row>
    <row r="8" spans="1:237" s="8" customFormat="1" ht="15" customHeight="1">
      <c r="A8" s="20">
        <v>4</v>
      </c>
      <c r="B8" s="21" t="s">
        <v>74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18"/>
      <c r="M8" s="20">
        <v>4</v>
      </c>
      <c r="N8" s="21" t="str">
        <f t="shared" si="10"/>
        <v>浦 添 市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32"/>
      <c r="Y8" s="20">
        <v>4</v>
      </c>
      <c r="Z8" s="21" t="str">
        <f t="shared" si="11"/>
        <v>浦 添 市</v>
      </c>
      <c r="AA8" s="22">
        <v>1745</v>
      </c>
      <c r="AB8" s="22">
        <v>200214</v>
      </c>
      <c r="AC8" s="22">
        <v>146846</v>
      </c>
      <c r="AD8" s="22">
        <v>7720</v>
      </c>
      <c r="AE8" s="22">
        <v>5704</v>
      </c>
      <c r="AF8" s="22">
        <v>5607</v>
      </c>
      <c r="AG8" s="22">
        <v>17</v>
      </c>
      <c r="AH8" s="22">
        <v>314</v>
      </c>
      <c r="AI8" s="22">
        <v>235</v>
      </c>
      <c r="AJ8" s="52"/>
      <c r="AK8" s="20">
        <v>4</v>
      </c>
      <c r="AL8" s="21" t="str">
        <f t="shared" si="12"/>
        <v>浦 添 市</v>
      </c>
      <c r="AM8" s="22">
        <v>3965</v>
      </c>
      <c r="AN8" s="22">
        <v>526771</v>
      </c>
      <c r="AO8" s="22">
        <v>510140</v>
      </c>
      <c r="AP8" s="22">
        <v>9490352</v>
      </c>
      <c r="AQ8" s="22">
        <v>9182851</v>
      </c>
      <c r="AR8" s="22">
        <v>689036</v>
      </c>
      <c r="AS8" s="22">
        <v>20</v>
      </c>
      <c r="AT8" s="22">
        <v>1523</v>
      </c>
      <c r="AU8" s="22">
        <v>1414</v>
      </c>
      <c r="AV8" s="32"/>
      <c r="AW8" s="20">
        <v>4</v>
      </c>
      <c r="AX8" s="21" t="str">
        <f t="shared" si="13"/>
        <v>浦 添 市</v>
      </c>
      <c r="AY8" s="22">
        <v>0</v>
      </c>
      <c r="AZ8" s="22">
        <v>3993659</v>
      </c>
      <c r="BA8" s="22">
        <v>3990542</v>
      </c>
      <c r="BB8" s="22">
        <v>249172498</v>
      </c>
      <c r="BC8" s="22">
        <v>248993035</v>
      </c>
      <c r="BD8" s="22">
        <v>32566959</v>
      </c>
      <c r="BE8" s="22">
        <v>0</v>
      </c>
      <c r="BF8" s="22">
        <v>20026</v>
      </c>
      <c r="BG8" s="22">
        <v>19776</v>
      </c>
      <c r="BH8" s="32"/>
      <c r="BI8" s="20">
        <v>4</v>
      </c>
      <c r="BJ8" s="21" t="str">
        <f t="shared" si="14"/>
        <v>浦 添 市</v>
      </c>
      <c r="BK8" s="22">
        <v>0</v>
      </c>
      <c r="BL8" s="22">
        <v>683533</v>
      </c>
      <c r="BM8" s="22">
        <v>683386</v>
      </c>
      <c r="BN8" s="22">
        <v>39786385</v>
      </c>
      <c r="BO8" s="22">
        <v>39778785</v>
      </c>
      <c r="BP8" s="22">
        <v>10346496</v>
      </c>
      <c r="BQ8" s="22">
        <v>0</v>
      </c>
      <c r="BR8" s="22">
        <v>6235</v>
      </c>
      <c r="BS8" s="22">
        <v>6188</v>
      </c>
      <c r="BT8" s="32"/>
      <c r="BU8" s="20">
        <v>4</v>
      </c>
      <c r="BV8" s="21" t="str">
        <f t="shared" si="15"/>
        <v>浦 添 市</v>
      </c>
      <c r="BW8" s="22">
        <v>0</v>
      </c>
      <c r="BX8" s="22">
        <v>2371906</v>
      </c>
      <c r="BY8" s="22">
        <v>2371878</v>
      </c>
      <c r="BZ8" s="22">
        <v>123184091</v>
      </c>
      <c r="CA8" s="22">
        <v>123182202</v>
      </c>
      <c r="CB8" s="22">
        <v>79830268</v>
      </c>
      <c r="CC8" s="22">
        <v>0</v>
      </c>
      <c r="CD8" s="22">
        <v>3952</v>
      </c>
      <c r="CE8" s="22">
        <v>3944</v>
      </c>
      <c r="CF8" s="32"/>
      <c r="CG8" s="20">
        <v>4</v>
      </c>
      <c r="CH8" s="21" t="str">
        <f t="shared" si="16"/>
        <v>浦 添 市</v>
      </c>
      <c r="CI8" s="22">
        <v>1392260</v>
      </c>
      <c r="CJ8" s="22">
        <v>7049098</v>
      </c>
      <c r="CK8" s="22">
        <v>7045806</v>
      </c>
      <c r="CL8" s="22">
        <v>412142974</v>
      </c>
      <c r="CM8" s="22">
        <v>411954022</v>
      </c>
      <c r="CN8" s="22">
        <v>122743723</v>
      </c>
      <c r="CO8" s="22">
        <v>1383</v>
      </c>
      <c r="CP8" s="22">
        <v>30213</v>
      </c>
      <c r="CQ8" s="22">
        <v>29908</v>
      </c>
      <c r="CR8" s="52"/>
      <c r="CS8" s="20">
        <v>4</v>
      </c>
      <c r="CT8" s="21" t="str">
        <f t="shared" si="17"/>
        <v>浦 添 市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18"/>
      <c r="DE8" s="20">
        <v>4</v>
      </c>
      <c r="DF8" s="21" t="str">
        <f t="shared" si="18"/>
        <v>浦 添 市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</v>
      </c>
      <c r="DM8" s="22">
        <v>0</v>
      </c>
      <c r="DN8" s="22">
        <v>0</v>
      </c>
      <c r="DO8" s="22">
        <v>0</v>
      </c>
      <c r="DP8" s="18"/>
      <c r="DQ8" s="20">
        <v>4</v>
      </c>
      <c r="DR8" s="21" t="str">
        <f t="shared" si="19"/>
        <v>浦 添 市</v>
      </c>
      <c r="DS8" s="22">
        <v>322</v>
      </c>
      <c r="DT8" s="22">
        <v>45079</v>
      </c>
      <c r="DU8" s="22">
        <v>45079</v>
      </c>
      <c r="DV8" s="22">
        <v>116754</v>
      </c>
      <c r="DW8" s="22">
        <v>116754</v>
      </c>
      <c r="DX8" s="22">
        <v>81728</v>
      </c>
      <c r="DY8" s="22">
        <v>4</v>
      </c>
      <c r="DZ8" s="22">
        <v>2</v>
      </c>
      <c r="EA8" s="22">
        <v>2</v>
      </c>
      <c r="EB8" s="18"/>
      <c r="EC8" s="20">
        <v>4</v>
      </c>
      <c r="ED8" s="21" t="str">
        <f t="shared" si="20"/>
        <v>浦 添 市</v>
      </c>
      <c r="EE8" s="22">
        <v>0</v>
      </c>
      <c r="EF8" s="22">
        <v>0</v>
      </c>
      <c r="EG8" s="22">
        <v>0</v>
      </c>
      <c r="EH8" s="22">
        <v>0</v>
      </c>
      <c r="EI8" s="22">
        <v>0</v>
      </c>
      <c r="EJ8" s="22">
        <v>0</v>
      </c>
      <c r="EK8" s="22">
        <v>0</v>
      </c>
      <c r="EL8" s="22">
        <v>0</v>
      </c>
      <c r="EM8" s="22">
        <v>0</v>
      </c>
      <c r="EO8" s="20">
        <v>4</v>
      </c>
      <c r="EP8" s="21" t="str">
        <f t="shared" si="21"/>
        <v>浦 添 市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FA8" s="20">
        <v>4</v>
      </c>
      <c r="FB8" s="21" t="str">
        <f t="shared" si="22"/>
        <v>浦 添 市</v>
      </c>
      <c r="FC8" s="22">
        <v>0</v>
      </c>
      <c r="FD8" s="22">
        <v>0</v>
      </c>
      <c r="FE8" s="22">
        <v>0</v>
      </c>
      <c r="FF8" s="22">
        <v>0</v>
      </c>
      <c r="FG8" s="22">
        <v>0</v>
      </c>
      <c r="FH8" s="22">
        <v>0</v>
      </c>
      <c r="FI8" s="22">
        <v>0</v>
      </c>
      <c r="FJ8" s="22">
        <v>0</v>
      </c>
      <c r="FK8" s="22">
        <v>0</v>
      </c>
      <c r="FM8" s="20">
        <v>4</v>
      </c>
      <c r="FN8" s="21" t="str">
        <f t="shared" si="23"/>
        <v>浦 添 市</v>
      </c>
      <c r="FO8" s="22">
        <v>242223</v>
      </c>
      <c r="FP8" s="22">
        <v>727326</v>
      </c>
      <c r="FQ8" s="22">
        <v>698768</v>
      </c>
      <c r="FR8" s="22">
        <v>1979838</v>
      </c>
      <c r="FS8" s="22">
        <v>1901090</v>
      </c>
      <c r="FT8" s="22">
        <v>894640</v>
      </c>
      <c r="FU8" s="22">
        <v>624</v>
      </c>
      <c r="FV8" s="22">
        <v>2159</v>
      </c>
      <c r="FW8" s="22">
        <v>1866</v>
      </c>
      <c r="FY8" s="20">
        <v>4</v>
      </c>
      <c r="FZ8" s="21" t="str">
        <f t="shared" si="24"/>
        <v>浦 添 市</v>
      </c>
      <c r="GA8" s="22">
        <v>0</v>
      </c>
      <c r="GB8" s="22">
        <v>62587</v>
      </c>
      <c r="GC8" s="22">
        <v>62587</v>
      </c>
      <c r="GD8" s="22">
        <v>1175397</v>
      </c>
      <c r="GE8" s="22">
        <v>1175397</v>
      </c>
      <c r="GF8" s="22">
        <v>707478</v>
      </c>
      <c r="GG8" s="22">
        <v>0</v>
      </c>
      <c r="GH8" s="22">
        <v>143</v>
      </c>
      <c r="GI8" s="22">
        <v>143</v>
      </c>
      <c r="GK8" s="20">
        <v>4</v>
      </c>
      <c r="GL8" s="21" t="str">
        <f t="shared" si="25"/>
        <v>浦 添 市</v>
      </c>
      <c r="GM8" s="22">
        <v>0</v>
      </c>
      <c r="GN8" s="22">
        <v>0</v>
      </c>
      <c r="GO8" s="22">
        <v>0</v>
      </c>
      <c r="GP8" s="22">
        <v>0</v>
      </c>
      <c r="GQ8" s="22">
        <v>0</v>
      </c>
      <c r="GR8" s="22">
        <v>0</v>
      </c>
      <c r="GS8" s="22">
        <v>0</v>
      </c>
      <c r="GT8" s="22">
        <v>0</v>
      </c>
      <c r="GU8" s="22">
        <v>0</v>
      </c>
      <c r="GW8" s="20">
        <v>4</v>
      </c>
      <c r="GX8" s="21" t="str">
        <f t="shared" si="26"/>
        <v>浦 添 市</v>
      </c>
      <c r="GY8" s="22">
        <v>0</v>
      </c>
      <c r="GZ8" s="22">
        <v>0</v>
      </c>
      <c r="HA8" s="22">
        <v>0</v>
      </c>
      <c r="HB8" s="22">
        <v>0</v>
      </c>
      <c r="HC8" s="22">
        <v>0</v>
      </c>
      <c r="HD8" s="22">
        <v>0</v>
      </c>
      <c r="HE8" s="22">
        <v>0</v>
      </c>
      <c r="HF8" s="22">
        <v>0</v>
      </c>
      <c r="HG8" s="22">
        <v>0</v>
      </c>
      <c r="HI8" s="20">
        <v>4</v>
      </c>
      <c r="HJ8" s="21" t="str">
        <f t="shared" si="27"/>
        <v>浦 添 市</v>
      </c>
      <c r="HK8" s="22">
        <v>0</v>
      </c>
      <c r="HL8" s="22">
        <v>0</v>
      </c>
      <c r="HM8" s="22">
        <v>0</v>
      </c>
      <c r="HN8" s="22">
        <v>0</v>
      </c>
      <c r="HO8" s="22">
        <v>0</v>
      </c>
      <c r="HP8" s="22">
        <v>0</v>
      </c>
      <c r="HQ8" s="22">
        <v>0</v>
      </c>
      <c r="HR8" s="22">
        <v>0</v>
      </c>
      <c r="HS8" s="22">
        <v>0</v>
      </c>
      <c r="HU8" s="19">
        <f t="shared" si="1"/>
        <v>1640515</v>
      </c>
      <c r="HV8" s="8">
        <f t="shared" si="2"/>
        <v>8611075</v>
      </c>
      <c r="HW8" s="8">
        <f t="shared" si="3"/>
        <v>8509226</v>
      </c>
      <c r="HX8" s="8">
        <f t="shared" si="4"/>
        <v>424913035</v>
      </c>
      <c r="HY8" s="8">
        <f t="shared" si="5"/>
        <v>424335818</v>
      </c>
      <c r="HZ8" s="8">
        <f t="shared" si="6"/>
        <v>125122212</v>
      </c>
      <c r="IA8" s="8">
        <f t="shared" si="7"/>
        <v>2048</v>
      </c>
      <c r="IB8" s="8">
        <f t="shared" si="8"/>
        <v>34354</v>
      </c>
      <c r="IC8" s="8">
        <f t="shared" si="9"/>
        <v>33568</v>
      </c>
    </row>
    <row r="9" spans="1:237" s="8" customFormat="1" ht="15" customHeight="1">
      <c r="A9" s="20">
        <v>5</v>
      </c>
      <c r="B9" s="21" t="s">
        <v>75</v>
      </c>
      <c r="C9" s="22">
        <v>67301</v>
      </c>
      <c r="D9" s="22">
        <v>1714734</v>
      </c>
      <c r="E9" s="22">
        <v>1204353</v>
      </c>
      <c r="F9" s="22">
        <v>89539</v>
      </c>
      <c r="G9" s="22">
        <v>64524</v>
      </c>
      <c r="H9" s="22">
        <v>64524</v>
      </c>
      <c r="I9" s="22">
        <v>400</v>
      </c>
      <c r="J9" s="22">
        <v>1996</v>
      </c>
      <c r="K9" s="22">
        <v>1318</v>
      </c>
      <c r="L9" s="18"/>
      <c r="M9" s="20">
        <v>5</v>
      </c>
      <c r="N9" s="21" t="str">
        <f t="shared" si="10"/>
        <v>名 護 市</v>
      </c>
      <c r="O9" s="22">
        <v>0</v>
      </c>
      <c r="P9" s="22">
        <v>5704</v>
      </c>
      <c r="Q9" s="22">
        <v>5704</v>
      </c>
      <c r="R9" s="22">
        <v>35463</v>
      </c>
      <c r="S9" s="22">
        <v>35463</v>
      </c>
      <c r="T9" s="22">
        <v>19888</v>
      </c>
      <c r="U9" s="22">
        <v>0</v>
      </c>
      <c r="V9" s="22">
        <v>15</v>
      </c>
      <c r="W9" s="22">
        <v>15</v>
      </c>
      <c r="X9" s="32"/>
      <c r="Y9" s="20">
        <v>5</v>
      </c>
      <c r="Z9" s="21" t="str">
        <f t="shared" si="11"/>
        <v>名 護 市</v>
      </c>
      <c r="AA9" s="22">
        <v>873051</v>
      </c>
      <c r="AB9" s="22">
        <v>23182070</v>
      </c>
      <c r="AC9" s="22">
        <v>17434742</v>
      </c>
      <c r="AD9" s="22">
        <v>659440</v>
      </c>
      <c r="AE9" s="22">
        <v>510560</v>
      </c>
      <c r="AF9" s="22">
        <v>510560</v>
      </c>
      <c r="AG9" s="22">
        <v>1881</v>
      </c>
      <c r="AH9" s="22">
        <v>21072</v>
      </c>
      <c r="AI9" s="22">
        <v>14672</v>
      </c>
      <c r="AJ9" s="52"/>
      <c r="AK9" s="20">
        <v>5</v>
      </c>
      <c r="AL9" s="21" t="str">
        <f t="shared" si="12"/>
        <v>名 護 市</v>
      </c>
      <c r="AM9" s="22">
        <v>16</v>
      </c>
      <c r="AN9" s="22">
        <v>47721</v>
      </c>
      <c r="AO9" s="22">
        <v>47711</v>
      </c>
      <c r="AP9" s="22">
        <v>246075</v>
      </c>
      <c r="AQ9" s="22">
        <v>246031</v>
      </c>
      <c r="AR9" s="22">
        <v>138845</v>
      </c>
      <c r="AS9" s="22">
        <v>1</v>
      </c>
      <c r="AT9" s="22">
        <v>83</v>
      </c>
      <c r="AU9" s="22">
        <v>82</v>
      </c>
      <c r="AV9" s="32"/>
      <c r="AW9" s="20">
        <v>5</v>
      </c>
      <c r="AX9" s="21" t="str">
        <f t="shared" si="13"/>
        <v>名 護 市</v>
      </c>
      <c r="AY9" s="22">
        <v>0</v>
      </c>
      <c r="AZ9" s="22">
        <v>3032555</v>
      </c>
      <c r="BA9" s="22">
        <v>2833099</v>
      </c>
      <c r="BB9" s="22">
        <v>60160625</v>
      </c>
      <c r="BC9" s="22">
        <v>58551170</v>
      </c>
      <c r="BD9" s="22">
        <v>6670717</v>
      </c>
      <c r="BE9" s="22">
        <v>0</v>
      </c>
      <c r="BF9" s="22">
        <v>15574</v>
      </c>
      <c r="BG9" s="22">
        <v>14225</v>
      </c>
      <c r="BH9" s="32"/>
      <c r="BI9" s="20">
        <v>5</v>
      </c>
      <c r="BJ9" s="21" t="str">
        <f t="shared" si="14"/>
        <v>名 護 市</v>
      </c>
      <c r="BK9" s="22">
        <v>0</v>
      </c>
      <c r="BL9" s="22">
        <v>1937080</v>
      </c>
      <c r="BM9" s="22">
        <v>1882771</v>
      </c>
      <c r="BN9" s="22">
        <v>27784903</v>
      </c>
      <c r="BO9" s="22">
        <v>27503060</v>
      </c>
      <c r="BP9" s="22">
        <v>5830446</v>
      </c>
      <c r="BQ9" s="22">
        <v>0</v>
      </c>
      <c r="BR9" s="22">
        <v>10781</v>
      </c>
      <c r="BS9" s="22">
        <v>10034</v>
      </c>
      <c r="BT9" s="32"/>
      <c r="BU9" s="20">
        <v>5</v>
      </c>
      <c r="BV9" s="21" t="str">
        <f t="shared" si="15"/>
        <v>名 護 市</v>
      </c>
      <c r="BW9" s="22">
        <v>0</v>
      </c>
      <c r="BX9" s="22">
        <v>2356341</v>
      </c>
      <c r="BY9" s="22">
        <v>2353016</v>
      </c>
      <c r="BZ9" s="22">
        <v>41696121</v>
      </c>
      <c r="CA9" s="22">
        <v>41680520</v>
      </c>
      <c r="CB9" s="22">
        <v>23146870</v>
      </c>
      <c r="CC9" s="22">
        <v>0</v>
      </c>
      <c r="CD9" s="22">
        <v>4641</v>
      </c>
      <c r="CE9" s="22">
        <v>4574</v>
      </c>
      <c r="CF9" s="32"/>
      <c r="CG9" s="20">
        <v>5</v>
      </c>
      <c r="CH9" s="21" t="str">
        <f t="shared" si="16"/>
        <v>名 護 市</v>
      </c>
      <c r="CI9" s="22">
        <v>1132120</v>
      </c>
      <c r="CJ9" s="22">
        <v>7325976</v>
      </c>
      <c r="CK9" s="22">
        <v>7068886</v>
      </c>
      <c r="CL9" s="22">
        <v>129641649</v>
      </c>
      <c r="CM9" s="22">
        <v>127734750</v>
      </c>
      <c r="CN9" s="22">
        <v>35648033</v>
      </c>
      <c r="CO9" s="22">
        <v>1470</v>
      </c>
      <c r="CP9" s="22">
        <v>30996</v>
      </c>
      <c r="CQ9" s="22">
        <v>28833</v>
      </c>
      <c r="CR9" s="52"/>
      <c r="CS9" s="20">
        <v>5</v>
      </c>
      <c r="CT9" s="21" t="str">
        <f t="shared" si="17"/>
        <v>名 護 市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18"/>
      <c r="DE9" s="20">
        <v>5</v>
      </c>
      <c r="DF9" s="21" t="str">
        <f t="shared" si="18"/>
        <v>名 護 市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18"/>
      <c r="DQ9" s="20">
        <v>5</v>
      </c>
      <c r="DR9" s="21" t="str">
        <f t="shared" si="19"/>
        <v>名 護 市</v>
      </c>
      <c r="DS9" s="22">
        <v>1088537</v>
      </c>
      <c r="DT9" s="22">
        <v>292964</v>
      </c>
      <c r="DU9" s="22">
        <v>269002</v>
      </c>
      <c r="DV9" s="22">
        <v>5043</v>
      </c>
      <c r="DW9" s="22">
        <v>4461</v>
      </c>
      <c r="DX9" s="22">
        <v>4461</v>
      </c>
      <c r="DY9" s="22">
        <v>482</v>
      </c>
      <c r="DZ9" s="22">
        <v>263</v>
      </c>
      <c r="EA9" s="22">
        <v>221</v>
      </c>
      <c r="EB9" s="18"/>
      <c r="EC9" s="20">
        <v>5</v>
      </c>
      <c r="ED9" s="21" t="str">
        <f t="shared" si="20"/>
        <v>名 護 市</v>
      </c>
      <c r="EE9" s="22">
        <v>85222202</v>
      </c>
      <c r="EF9" s="22">
        <v>29529848</v>
      </c>
      <c r="EG9" s="22">
        <v>21036398</v>
      </c>
      <c r="EH9" s="22">
        <v>155157</v>
      </c>
      <c r="EI9" s="22">
        <v>115899</v>
      </c>
      <c r="EJ9" s="22">
        <v>115896</v>
      </c>
      <c r="EK9" s="22">
        <v>1063</v>
      </c>
      <c r="EL9" s="22">
        <v>6218</v>
      </c>
      <c r="EM9" s="22">
        <v>3690</v>
      </c>
      <c r="EO9" s="20">
        <v>5</v>
      </c>
      <c r="EP9" s="21" t="str">
        <f t="shared" si="21"/>
        <v>名 護 市</v>
      </c>
      <c r="EQ9" s="22">
        <v>0</v>
      </c>
      <c r="ER9" s="22">
        <v>643</v>
      </c>
      <c r="ES9" s="22">
        <v>643</v>
      </c>
      <c r="ET9" s="22">
        <v>3920</v>
      </c>
      <c r="EU9" s="22">
        <v>3920</v>
      </c>
      <c r="EV9" s="22">
        <v>2352</v>
      </c>
      <c r="EW9" s="22">
        <v>0</v>
      </c>
      <c r="EX9" s="22">
        <v>1</v>
      </c>
      <c r="EY9" s="22">
        <v>1</v>
      </c>
      <c r="FA9" s="20">
        <v>5</v>
      </c>
      <c r="FB9" s="21" t="str">
        <f t="shared" si="22"/>
        <v>名 護 市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M9" s="20">
        <v>5</v>
      </c>
      <c r="FN9" s="21" t="str">
        <f t="shared" si="23"/>
        <v>名 護 市</v>
      </c>
      <c r="FO9" s="22">
        <v>1739250</v>
      </c>
      <c r="FP9" s="22">
        <v>15419632</v>
      </c>
      <c r="FQ9" s="22">
        <v>11495631</v>
      </c>
      <c r="FR9" s="22">
        <v>103343</v>
      </c>
      <c r="FS9" s="22">
        <v>77816</v>
      </c>
      <c r="FT9" s="22">
        <v>77810</v>
      </c>
      <c r="FU9" s="22">
        <v>1277</v>
      </c>
      <c r="FV9" s="22">
        <v>9701</v>
      </c>
      <c r="FW9" s="22">
        <v>6331</v>
      </c>
      <c r="FY9" s="20">
        <v>5</v>
      </c>
      <c r="FZ9" s="21" t="str">
        <f t="shared" si="24"/>
        <v>名 護 市</v>
      </c>
      <c r="GA9" s="22">
        <v>2749731</v>
      </c>
      <c r="GB9" s="22">
        <v>1451003</v>
      </c>
      <c r="GC9" s="22">
        <v>1451003</v>
      </c>
      <c r="GD9" s="22">
        <v>2666964</v>
      </c>
      <c r="GE9" s="22">
        <v>2666964</v>
      </c>
      <c r="GF9" s="22">
        <v>1653981</v>
      </c>
      <c r="GG9" s="22">
        <v>33</v>
      </c>
      <c r="GH9" s="22">
        <v>254</v>
      </c>
      <c r="GI9" s="22">
        <v>254</v>
      </c>
      <c r="GK9" s="20">
        <v>5</v>
      </c>
      <c r="GL9" s="21" t="str">
        <f t="shared" si="25"/>
        <v>名 護 市</v>
      </c>
      <c r="GM9" s="22">
        <v>0</v>
      </c>
      <c r="GN9" s="22">
        <v>0</v>
      </c>
      <c r="GO9" s="22">
        <v>0</v>
      </c>
      <c r="GP9" s="22">
        <v>0</v>
      </c>
      <c r="GQ9" s="22">
        <v>0</v>
      </c>
      <c r="GR9" s="22">
        <v>0</v>
      </c>
      <c r="GS9" s="22">
        <v>0</v>
      </c>
      <c r="GT9" s="22">
        <v>0</v>
      </c>
      <c r="GU9" s="22">
        <v>0</v>
      </c>
      <c r="GW9" s="20">
        <v>5</v>
      </c>
      <c r="GX9" s="21" t="str">
        <f t="shared" si="26"/>
        <v>名 護 市</v>
      </c>
      <c r="GY9" s="22">
        <v>0</v>
      </c>
      <c r="GZ9" s="22">
        <v>0</v>
      </c>
      <c r="HA9" s="22">
        <v>0</v>
      </c>
      <c r="HB9" s="22">
        <v>0</v>
      </c>
      <c r="HC9" s="22">
        <v>0</v>
      </c>
      <c r="HD9" s="22">
        <v>0</v>
      </c>
      <c r="HE9" s="22">
        <v>0</v>
      </c>
      <c r="HF9" s="22">
        <v>0</v>
      </c>
      <c r="HG9" s="22">
        <v>0</v>
      </c>
      <c r="HI9" s="20">
        <v>5</v>
      </c>
      <c r="HJ9" s="21" t="str">
        <f t="shared" si="27"/>
        <v>名 護 市</v>
      </c>
      <c r="HK9" s="22">
        <v>0</v>
      </c>
      <c r="HL9" s="22">
        <v>0</v>
      </c>
      <c r="HM9" s="22">
        <v>0</v>
      </c>
      <c r="HN9" s="22">
        <v>0</v>
      </c>
      <c r="HO9" s="22">
        <v>0</v>
      </c>
      <c r="HP9" s="22">
        <v>0</v>
      </c>
      <c r="HQ9" s="22">
        <v>0</v>
      </c>
      <c r="HR9" s="22">
        <v>0</v>
      </c>
      <c r="HS9" s="22">
        <v>0</v>
      </c>
      <c r="HU9" s="19">
        <f t="shared" si="1"/>
        <v>92872208</v>
      </c>
      <c r="HV9" s="8">
        <f t="shared" si="2"/>
        <v>78970295</v>
      </c>
      <c r="HW9" s="8">
        <f t="shared" si="3"/>
        <v>60014073</v>
      </c>
      <c r="HX9" s="8">
        <f t="shared" si="4"/>
        <v>133606593</v>
      </c>
      <c r="HY9" s="8">
        <f t="shared" si="5"/>
        <v>131460388</v>
      </c>
      <c r="HZ9" s="8">
        <f t="shared" si="6"/>
        <v>38236350</v>
      </c>
      <c r="IA9" s="8">
        <f t="shared" si="7"/>
        <v>6607</v>
      </c>
      <c r="IB9" s="8">
        <f t="shared" si="8"/>
        <v>70599</v>
      </c>
      <c r="IC9" s="8">
        <f t="shared" si="9"/>
        <v>55417</v>
      </c>
    </row>
    <row r="10" spans="1:237" s="8" customFormat="1" ht="15" customHeight="1">
      <c r="A10" s="20">
        <v>6</v>
      </c>
      <c r="B10" s="21" t="s">
        <v>76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18"/>
      <c r="M10" s="20">
        <v>6</v>
      </c>
      <c r="N10" s="21" t="str">
        <f t="shared" si="10"/>
        <v>糸 満 市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32"/>
      <c r="Y10" s="20">
        <v>6</v>
      </c>
      <c r="Z10" s="21" t="str">
        <f t="shared" si="11"/>
        <v>糸 満 市</v>
      </c>
      <c r="AA10" s="22">
        <v>627010</v>
      </c>
      <c r="AB10" s="22">
        <v>18886800</v>
      </c>
      <c r="AC10" s="22">
        <v>14890738</v>
      </c>
      <c r="AD10" s="22">
        <v>814379</v>
      </c>
      <c r="AE10" s="22">
        <v>636894</v>
      </c>
      <c r="AF10" s="22">
        <v>635968</v>
      </c>
      <c r="AG10" s="22">
        <v>467</v>
      </c>
      <c r="AH10" s="22">
        <v>18705</v>
      </c>
      <c r="AI10" s="22">
        <v>14505</v>
      </c>
      <c r="AJ10" s="52"/>
      <c r="AK10" s="20">
        <v>6</v>
      </c>
      <c r="AL10" s="21" t="str">
        <f t="shared" si="12"/>
        <v>糸 満 市</v>
      </c>
      <c r="AM10" s="22">
        <v>4332</v>
      </c>
      <c r="AN10" s="22">
        <v>405421</v>
      </c>
      <c r="AO10" s="22">
        <v>402117</v>
      </c>
      <c r="AP10" s="22">
        <v>2785267</v>
      </c>
      <c r="AQ10" s="22">
        <v>2768766</v>
      </c>
      <c r="AR10" s="22">
        <v>700481</v>
      </c>
      <c r="AS10" s="22">
        <v>28</v>
      </c>
      <c r="AT10" s="22">
        <v>835</v>
      </c>
      <c r="AU10" s="22">
        <v>809</v>
      </c>
      <c r="AV10" s="32"/>
      <c r="AW10" s="20">
        <v>6</v>
      </c>
      <c r="AX10" s="21" t="str">
        <f t="shared" si="13"/>
        <v>糸 満 市</v>
      </c>
      <c r="AY10" s="22">
        <v>0</v>
      </c>
      <c r="AZ10" s="22">
        <v>2501426</v>
      </c>
      <c r="BA10" s="22">
        <v>2472364</v>
      </c>
      <c r="BB10" s="22">
        <v>70169721</v>
      </c>
      <c r="BC10" s="22">
        <v>69653457</v>
      </c>
      <c r="BD10" s="22">
        <v>8881840</v>
      </c>
      <c r="BE10" s="22">
        <v>0</v>
      </c>
      <c r="BF10" s="22">
        <v>13618</v>
      </c>
      <c r="BG10" s="22">
        <v>13300</v>
      </c>
      <c r="BH10" s="32"/>
      <c r="BI10" s="20">
        <v>6</v>
      </c>
      <c r="BJ10" s="21" t="str">
        <f t="shared" si="14"/>
        <v>糸 満 市</v>
      </c>
      <c r="BK10" s="22">
        <v>0</v>
      </c>
      <c r="BL10" s="22">
        <v>1474329</v>
      </c>
      <c r="BM10" s="22">
        <v>1473323</v>
      </c>
      <c r="BN10" s="22">
        <v>29467517</v>
      </c>
      <c r="BO10" s="22">
        <v>29452251</v>
      </c>
      <c r="BP10" s="22">
        <v>6820502</v>
      </c>
      <c r="BQ10" s="22">
        <v>0</v>
      </c>
      <c r="BR10" s="22">
        <v>8396</v>
      </c>
      <c r="BS10" s="22">
        <v>8338</v>
      </c>
      <c r="BT10" s="32"/>
      <c r="BU10" s="20">
        <v>6</v>
      </c>
      <c r="BV10" s="21" t="str">
        <f t="shared" si="15"/>
        <v>糸 満 市</v>
      </c>
      <c r="BW10" s="22">
        <v>0</v>
      </c>
      <c r="BX10" s="22">
        <v>2078586</v>
      </c>
      <c r="BY10" s="22">
        <v>2078098</v>
      </c>
      <c r="BZ10" s="22">
        <v>49425502</v>
      </c>
      <c r="CA10" s="22">
        <v>49421557</v>
      </c>
      <c r="CB10" s="22">
        <v>31245974</v>
      </c>
      <c r="CC10" s="22">
        <v>0</v>
      </c>
      <c r="CD10" s="22">
        <v>3066</v>
      </c>
      <c r="CE10" s="22">
        <v>3045</v>
      </c>
      <c r="CF10" s="32"/>
      <c r="CG10" s="20">
        <v>6</v>
      </c>
      <c r="CH10" s="21" t="str">
        <f t="shared" si="16"/>
        <v>糸 満 市</v>
      </c>
      <c r="CI10" s="22">
        <v>810661</v>
      </c>
      <c r="CJ10" s="22">
        <v>6054341</v>
      </c>
      <c r="CK10" s="22">
        <v>6023785</v>
      </c>
      <c r="CL10" s="22">
        <v>149062740</v>
      </c>
      <c r="CM10" s="22">
        <v>148527265</v>
      </c>
      <c r="CN10" s="22">
        <v>46948316</v>
      </c>
      <c r="CO10" s="22">
        <v>1050</v>
      </c>
      <c r="CP10" s="22">
        <v>25080</v>
      </c>
      <c r="CQ10" s="22">
        <v>24683</v>
      </c>
      <c r="CR10" s="52"/>
      <c r="CS10" s="20">
        <v>6</v>
      </c>
      <c r="CT10" s="21" t="str">
        <f t="shared" si="17"/>
        <v>糸 満 市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0</v>
      </c>
      <c r="DD10" s="18"/>
      <c r="DE10" s="20">
        <v>6</v>
      </c>
      <c r="DF10" s="21" t="str">
        <f t="shared" si="18"/>
        <v>糸 満 市</v>
      </c>
      <c r="DG10" s="22">
        <v>0</v>
      </c>
      <c r="DH10" s="22">
        <v>0</v>
      </c>
      <c r="DI10" s="22">
        <v>0</v>
      </c>
      <c r="DJ10" s="22">
        <v>0</v>
      </c>
      <c r="DK10" s="22">
        <v>0</v>
      </c>
      <c r="DL10" s="22">
        <v>0</v>
      </c>
      <c r="DM10" s="22">
        <v>0</v>
      </c>
      <c r="DN10" s="22">
        <v>0</v>
      </c>
      <c r="DO10" s="22">
        <v>0</v>
      </c>
      <c r="DP10" s="18"/>
      <c r="DQ10" s="20">
        <v>6</v>
      </c>
      <c r="DR10" s="21" t="str">
        <f t="shared" si="19"/>
        <v>糸 満 市</v>
      </c>
      <c r="DS10" s="22">
        <v>33584</v>
      </c>
      <c r="DT10" s="22">
        <v>1590</v>
      </c>
      <c r="DU10" s="22">
        <v>1075</v>
      </c>
      <c r="DV10" s="22">
        <v>72</v>
      </c>
      <c r="DW10" s="22">
        <v>47</v>
      </c>
      <c r="DX10" s="22">
        <v>33</v>
      </c>
      <c r="DY10" s="22">
        <v>113</v>
      </c>
      <c r="DZ10" s="22">
        <v>3</v>
      </c>
      <c r="EA10" s="22">
        <v>2</v>
      </c>
      <c r="EB10" s="18"/>
      <c r="EC10" s="20">
        <v>6</v>
      </c>
      <c r="ED10" s="21" t="str">
        <f t="shared" si="20"/>
        <v>糸 満 市</v>
      </c>
      <c r="EE10" s="22">
        <v>0</v>
      </c>
      <c r="EF10" s="22">
        <v>0</v>
      </c>
      <c r="EG10" s="22">
        <v>0</v>
      </c>
      <c r="EH10" s="22">
        <v>0</v>
      </c>
      <c r="EI10" s="22">
        <v>0</v>
      </c>
      <c r="EJ10" s="22">
        <v>0</v>
      </c>
      <c r="EK10" s="22">
        <v>0</v>
      </c>
      <c r="EL10" s="22">
        <v>0</v>
      </c>
      <c r="EM10" s="22">
        <v>0</v>
      </c>
      <c r="EO10" s="20">
        <v>6</v>
      </c>
      <c r="EP10" s="21" t="str">
        <f t="shared" si="21"/>
        <v>糸 満 市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FA10" s="20">
        <v>6</v>
      </c>
      <c r="FB10" s="21" t="str">
        <f t="shared" si="22"/>
        <v>糸 満 市</v>
      </c>
      <c r="FC10" s="22">
        <v>0</v>
      </c>
      <c r="FD10" s="22">
        <v>0</v>
      </c>
      <c r="FE10" s="22">
        <v>0</v>
      </c>
      <c r="FF10" s="22">
        <v>0</v>
      </c>
      <c r="FG10" s="22">
        <v>0</v>
      </c>
      <c r="FH10" s="22">
        <v>0</v>
      </c>
      <c r="FI10" s="22">
        <v>0</v>
      </c>
      <c r="FJ10" s="22">
        <v>0</v>
      </c>
      <c r="FK10" s="22">
        <v>0</v>
      </c>
      <c r="FM10" s="20">
        <v>6</v>
      </c>
      <c r="FN10" s="21" t="str">
        <f t="shared" si="23"/>
        <v>糸 満 市</v>
      </c>
      <c r="FO10" s="22">
        <v>904109</v>
      </c>
      <c r="FP10" s="22">
        <v>4432124</v>
      </c>
      <c r="FQ10" s="22">
        <v>3342841</v>
      </c>
      <c r="FR10" s="22">
        <v>88906</v>
      </c>
      <c r="FS10" s="22">
        <v>66987</v>
      </c>
      <c r="FT10" s="22">
        <v>66961</v>
      </c>
      <c r="FU10" s="22">
        <v>552</v>
      </c>
      <c r="FV10" s="22">
        <v>4996</v>
      </c>
      <c r="FW10" s="22">
        <v>3583</v>
      </c>
      <c r="FY10" s="20">
        <v>6</v>
      </c>
      <c r="FZ10" s="21" t="str">
        <f t="shared" si="24"/>
        <v>糸 満 市</v>
      </c>
      <c r="GA10" s="22">
        <v>3482</v>
      </c>
      <c r="GB10" s="22">
        <v>813044</v>
      </c>
      <c r="GC10" s="22">
        <v>812943</v>
      </c>
      <c r="GD10" s="22">
        <v>1639115</v>
      </c>
      <c r="GE10" s="22">
        <v>1638896</v>
      </c>
      <c r="GF10" s="22">
        <v>997704</v>
      </c>
      <c r="GG10" s="22">
        <v>4</v>
      </c>
      <c r="GH10" s="22">
        <v>335</v>
      </c>
      <c r="GI10" s="22">
        <v>334</v>
      </c>
      <c r="GK10" s="20">
        <v>6</v>
      </c>
      <c r="GL10" s="21" t="str">
        <f t="shared" si="25"/>
        <v>糸 満 市</v>
      </c>
      <c r="GM10" s="22">
        <v>0</v>
      </c>
      <c r="GN10" s="22">
        <v>0</v>
      </c>
      <c r="GO10" s="22">
        <v>0</v>
      </c>
      <c r="GP10" s="22">
        <v>0</v>
      </c>
      <c r="GQ10" s="22">
        <v>0</v>
      </c>
      <c r="GR10" s="22">
        <v>0</v>
      </c>
      <c r="GS10" s="22">
        <v>0</v>
      </c>
      <c r="GT10" s="22">
        <v>0</v>
      </c>
      <c r="GU10" s="22">
        <v>0</v>
      </c>
      <c r="GW10" s="20">
        <v>6</v>
      </c>
      <c r="GX10" s="21" t="str">
        <f t="shared" si="26"/>
        <v>糸 満 市</v>
      </c>
      <c r="GY10" s="22">
        <v>0</v>
      </c>
      <c r="GZ10" s="22">
        <v>0</v>
      </c>
      <c r="HA10" s="22">
        <v>0</v>
      </c>
      <c r="HB10" s="22">
        <v>0</v>
      </c>
      <c r="HC10" s="22">
        <v>0</v>
      </c>
      <c r="HD10" s="22">
        <v>0</v>
      </c>
      <c r="HE10" s="22">
        <v>0</v>
      </c>
      <c r="HF10" s="22">
        <v>0</v>
      </c>
      <c r="HG10" s="22">
        <v>0</v>
      </c>
      <c r="HI10" s="20">
        <v>6</v>
      </c>
      <c r="HJ10" s="21" t="str">
        <f t="shared" si="27"/>
        <v>糸 満 市</v>
      </c>
      <c r="HK10" s="22">
        <v>0</v>
      </c>
      <c r="HL10" s="22">
        <v>0</v>
      </c>
      <c r="HM10" s="22">
        <v>0</v>
      </c>
      <c r="HN10" s="22">
        <v>0</v>
      </c>
      <c r="HO10" s="22">
        <v>0</v>
      </c>
      <c r="HP10" s="22">
        <v>0</v>
      </c>
      <c r="HQ10" s="22">
        <v>0</v>
      </c>
      <c r="HR10" s="22">
        <v>0</v>
      </c>
      <c r="HS10" s="22">
        <v>0</v>
      </c>
      <c r="HU10" s="19">
        <f t="shared" si="1"/>
        <v>2383178</v>
      </c>
      <c r="HV10" s="8">
        <f t="shared" si="2"/>
        <v>30593320</v>
      </c>
      <c r="HW10" s="8">
        <f t="shared" si="3"/>
        <v>25473499</v>
      </c>
      <c r="HX10" s="8">
        <f t="shared" si="4"/>
        <v>154390479</v>
      </c>
      <c r="HY10" s="8">
        <f t="shared" si="5"/>
        <v>153638855</v>
      </c>
      <c r="HZ10" s="8">
        <f t="shared" si="6"/>
        <v>49349463</v>
      </c>
      <c r="IA10" s="8">
        <f t="shared" si="7"/>
        <v>2214</v>
      </c>
      <c r="IB10" s="8">
        <f t="shared" si="8"/>
        <v>49954</v>
      </c>
      <c r="IC10" s="8">
        <f t="shared" si="9"/>
        <v>43916</v>
      </c>
    </row>
    <row r="11" spans="1:237" s="8" customFormat="1" ht="15" customHeight="1">
      <c r="A11" s="20">
        <v>7</v>
      </c>
      <c r="B11" s="21" t="s">
        <v>77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18"/>
      <c r="M11" s="20">
        <v>7</v>
      </c>
      <c r="N11" s="21" t="str">
        <f t="shared" si="10"/>
        <v>沖 縄 市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32"/>
      <c r="Y11" s="20">
        <v>7</v>
      </c>
      <c r="Z11" s="21" t="str">
        <f t="shared" si="11"/>
        <v>沖 縄 市</v>
      </c>
      <c r="AA11" s="22">
        <v>7353</v>
      </c>
      <c r="AB11" s="22">
        <v>3665788</v>
      </c>
      <c r="AC11" s="22">
        <v>2857220</v>
      </c>
      <c r="AD11" s="22">
        <v>129804</v>
      </c>
      <c r="AE11" s="22">
        <v>99710</v>
      </c>
      <c r="AF11" s="22">
        <v>99710</v>
      </c>
      <c r="AG11" s="22">
        <v>15</v>
      </c>
      <c r="AH11" s="22">
        <v>4993</v>
      </c>
      <c r="AI11" s="22">
        <v>3819</v>
      </c>
      <c r="AJ11" s="52"/>
      <c r="AK11" s="20">
        <v>7</v>
      </c>
      <c r="AL11" s="21" t="str">
        <f t="shared" si="12"/>
        <v>沖 縄 市</v>
      </c>
      <c r="AM11" s="22">
        <v>0</v>
      </c>
      <c r="AN11" s="22">
        <v>88011</v>
      </c>
      <c r="AO11" s="22">
        <v>88011</v>
      </c>
      <c r="AP11" s="22">
        <v>1408699</v>
      </c>
      <c r="AQ11" s="22">
        <v>1408699</v>
      </c>
      <c r="AR11" s="22">
        <v>866475</v>
      </c>
      <c r="AS11" s="22">
        <v>0</v>
      </c>
      <c r="AT11" s="22">
        <v>210</v>
      </c>
      <c r="AU11" s="22">
        <v>210</v>
      </c>
      <c r="AV11" s="32"/>
      <c r="AW11" s="20">
        <v>7</v>
      </c>
      <c r="AX11" s="21" t="str">
        <f t="shared" si="13"/>
        <v>沖 縄 市</v>
      </c>
      <c r="AY11" s="22">
        <v>0</v>
      </c>
      <c r="AZ11" s="22">
        <v>6278805</v>
      </c>
      <c r="BA11" s="22">
        <v>6265732</v>
      </c>
      <c r="BB11" s="22">
        <v>215866633</v>
      </c>
      <c r="BC11" s="22">
        <v>215543042</v>
      </c>
      <c r="BD11" s="22">
        <v>29372690</v>
      </c>
      <c r="BE11" s="22">
        <v>0</v>
      </c>
      <c r="BF11" s="22">
        <v>25849</v>
      </c>
      <c r="BG11" s="22">
        <v>25494</v>
      </c>
      <c r="BH11" s="32"/>
      <c r="BI11" s="20">
        <v>7</v>
      </c>
      <c r="BJ11" s="21" t="str">
        <f t="shared" si="14"/>
        <v>沖 縄 市</v>
      </c>
      <c r="BK11" s="22">
        <v>0</v>
      </c>
      <c r="BL11" s="22">
        <v>2008164</v>
      </c>
      <c r="BM11" s="22">
        <v>2007084</v>
      </c>
      <c r="BN11" s="22">
        <v>61552962</v>
      </c>
      <c r="BO11" s="22">
        <v>61526620</v>
      </c>
      <c r="BP11" s="22">
        <v>16339339</v>
      </c>
      <c r="BQ11" s="22">
        <v>0</v>
      </c>
      <c r="BR11" s="22">
        <v>12284</v>
      </c>
      <c r="BS11" s="22">
        <v>12173</v>
      </c>
      <c r="BT11" s="32"/>
      <c r="BU11" s="20">
        <v>7</v>
      </c>
      <c r="BV11" s="21" t="str">
        <f t="shared" si="15"/>
        <v>沖 縄 市</v>
      </c>
      <c r="BW11" s="22">
        <v>0</v>
      </c>
      <c r="BX11" s="22">
        <v>3786767</v>
      </c>
      <c r="BY11" s="22">
        <v>3786278</v>
      </c>
      <c r="BZ11" s="22">
        <v>111998165</v>
      </c>
      <c r="CA11" s="22">
        <v>111991524</v>
      </c>
      <c r="CB11" s="22">
        <v>71279661</v>
      </c>
      <c r="CC11" s="22">
        <v>0</v>
      </c>
      <c r="CD11" s="22">
        <v>6780</v>
      </c>
      <c r="CE11" s="22">
        <v>6746</v>
      </c>
      <c r="CF11" s="32"/>
      <c r="CG11" s="20">
        <v>7</v>
      </c>
      <c r="CH11" s="21" t="str">
        <f t="shared" si="16"/>
        <v>沖 縄 市</v>
      </c>
      <c r="CI11" s="22">
        <v>77331</v>
      </c>
      <c r="CJ11" s="22">
        <v>12073736</v>
      </c>
      <c r="CK11" s="22">
        <v>12059094</v>
      </c>
      <c r="CL11" s="22">
        <v>389417760</v>
      </c>
      <c r="CM11" s="22">
        <v>389061186</v>
      </c>
      <c r="CN11" s="22">
        <v>116991690</v>
      </c>
      <c r="CO11" s="22">
        <v>131</v>
      </c>
      <c r="CP11" s="22">
        <v>44913</v>
      </c>
      <c r="CQ11" s="22">
        <v>44413</v>
      </c>
      <c r="CR11" s="52"/>
      <c r="CS11" s="20">
        <v>7</v>
      </c>
      <c r="CT11" s="21" t="str">
        <f t="shared" si="17"/>
        <v>沖 縄 市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18"/>
      <c r="DE11" s="20">
        <v>7</v>
      </c>
      <c r="DF11" s="21" t="str">
        <f t="shared" si="18"/>
        <v>沖 縄 市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</v>
      </c>
      <c r="DO11" s="22">
        <v>0</v>
      </c>
      <c r="DP11" s="18"/>
      <c r="DQ11" s="20">
        <v>7</v>
      </c>
      <c r="DR11" s="21" t="str">
        <f t="shared" si="19"/>
        <v>沖 縄 市</v>
      </c>
      <c r="DS11" s="22">
        <v>5378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22">
        <v>80</v>
      </c>
      <c r="DZ11" s="22">
        <v>0</v>
      </c>
      <c r="EA11" s="22">
        <v>0</v>
      </c>
      <c r="EB11" s="18"/>
      <c r="EC11" s="20">
        <v>7</v>
      </c>
      <c r="ED11" s="21" t="str">
        <f t="shared" si="20"/>
        <v>沖 縄 市</v>
      </c>
      <c r="EE11" s="22">
        <v>0</v>
      </c>
      <c r="EF11" s="22">
        <v>0</v>
      </c>
      <c r="EG11" s="22">
        <v>0</v>
      </c>
      <c r="EH11" s="22">
        <v>0</v>
      </c>
      <c r="EI11" s="22">
        <v>0</v>
      </c>
      <c r="EJ11" s="22">
        <v>0</v>
      </c>
      <c r="EK11" s="22">
        <v>0</v>
      </c>
      <c r="EL11" s="22">
        <v>0</v>
      </c>
      <c r="EM11" s="22">
        <v>0</v>
      </c>
      <c r="EO11" s="20">
        <v>7</v>
      </c>
      <c r="EP11" s="21" t="str">
        <f t="shared" si="21"/>
        <v>沖 縄 市</v>
      </c>
      <c r="EQ11" s="22">
        <v>0</v>
      </c>
      <c r="ER11" s="22">
        <v>0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2">
        <v>0</v>
      </c>
      <c r="EY11" s="22">
        <v>0</v>
      </c>
      <c r="FA11" s="20">
        <v>7</v>
      </c>
      <c r="FB11" s="21" t="str">
        <f t="shared" si="22"/>
        <v>沖 縄 市</v>
      </c>
      <c r="FC11" s="22">
        <v>0</v>
      </c>
      <c r="FD11" s="22">
        <v>0</v>
      </c>
      <c r="FE11" s="22">
        <v>0</v>
      </c>
      <c r="FF11" s="22">
        <v>0</v>
      </c>
      <c r="FG11" s="22">
        <v>0</v>
      </c>
      <c r="FH11" s="22">
        <v>0</v>
      </c>
      <c r="FI11" s="22">
        <v>0</v>
      </c>
      <c r="FJ11" s="22">
        <v>0</v>
      </c>
      <c r="FK11" s="22">
        <v>0</v>
      </c>
      <c r="FM11" s="20">
        <v>7</v>
      </c>
      <c r="FN11" s="21" t="str">
        <f t="shared" si="23"/>
        <v>沖 縄 市</v>
      </c>
      <c r="FO11" s="22">
        <v>18742</v>
      </c>
      <c r="FP11" s="22">
        <v>2009274</v>
      </c>
      <c r="FQ11" s="22">
        <v>1605415</v>
      </c>
      <c r="FR11" s="22">
        <v>54255</v>
      </c>
      <c r="FS11" s="22">
        <v>43025</v>
      </c>
      <c r="FT11" s="22">
        <v>42975</v>
      </c>
      <c r="FU11" s="22">
        <v>23</v>
      </c>
      <c r="FV11" s="22">
        <v>3408</v>
      </c>
      <c r="FW11" s="22">
        <v>2525</v>
      </c>
      <c r="FY11" s="20">
        <v>7</v>
      </c>
      <c r="FZ11" s="21" t="str">
        <f t="shared" si="24"/>
        <v>沖 縄 市</v>
      </c>
      <c r="GA11" s="22">
        <v>0</v>
      </c>
      <c r="GB11" s="22">
        <v>0</v>
      </c>
      <c r="GC11" s="22">
        <v>0</v>
      </c>
      <c r="GD11" s="22">
        <v>0</v>
      </c>
      <c r="GE11" s="22">
        <v>0</v>
      </c>
      <c r="GF11" s="22">
        <v>0</v>
      </c>
      <c r="GG11" s="22">
        <v>0</v>
      </c>
      <c r="GH11" s="22">
        <v>0</v>
      </c>
      <c r="GI11" s="22">
        <v>0</v>
      </c>
      <c r="GK11" s="20">
        <v>7</v>
      </c>
      <c r="GL11" s="21" t="str">
        <f t="shared" si="25"/>
        <v>沖 縄 市</v>
      </c>
      <c r="GM11" s="22">
        <v>0</v>
      </c>
      <c r="GN11" s="22">
        <v>0</v>
      </c>
      <c r="GO11" s="22">
        <v>0</v>
      </c>
      <c r="GP11" s="22">
        <v>0</v>
      </c>
      <c r="GQ11" s="22">
        <v>0</v>
      </c>
      <c r="GR11" s="22">
        <v>0</v>
      </c>
      <c r="GS11" s="22">
        <v>0</v>
      </c>
      <c r="GT11" s="22">
        <v>0</v>
      </c>
      <c r="GU11" s="22">
        <v>0</v>
      </c>
      <c r="GW11" s="20">
        <v>7</v>
      </c>
      <c r="GX11" s="21" t="str">
        <f t="shared" si="26"/>
        <v>沖 縄 市</v>
      </c>
      <c r="GY11" s="22">
        <v>0</v>
      </c>
      <c r="GZ11" s="22">
        <v>0</v>
      </c>
      <c r="HA11" s="22">
        <v>0</v>
      </c>
      <c r="HB11" s="22">
        <v>0</v>
      </c>
      <c r="HC11" s="22">
        <v>0</v>
      </c>
      <c r="HD11" s="22">
        <v>0</v>
      </c>
      <c r="HE11" s="22">
        <v>0</v>
      </c>
      <c r="HF11" s="22">
        <v>0</v>
      </c>
      <c r="HG11" s="22">
        <v>0</v>
      </c>
      <c r="HI11" s="20">
        <v>7</v>
      </c>
      <c r="HJ11" s="21" t="str">
        <f t="shared" si="27"/>
        <v>沖 縄 市</v>
      </c>
      <c r="HK11" s="22">
        <v>0</v>
      </c>
      <c r="HL11" s="22">
        <v>0</v>
      </c>
      <c r="HM11" s="22">
        <v>0</v>
      </c>
      <c r="HN11" s="22">
        <v>0</v>
      </c>
      <c r="HO11" s="22">
        <v>0</v>
      </c>
      <c r="HP11" s="22">
        <v>0</v>
      </c>
      <c r="HQ11" s="22">
        <v>0</v>
      </c>
      <c r="HR11" s="22">
        <v>0</v>
      </c>
      <c r="HS11" s="22">
        <v>0</v>
      </c>
      <c r="HU11" s="19">
        <f t="shared" si="1"/>
        <v>108804</v>
      </c>
      <c r="HV11" s="8">
        <f t="shared" si="2"/>
        <v>17836809</v>
      </c>
      <c r="HW11" s="8">
        <f t="shared" si="3"/>
        <v>16609740</v>
      </c>
      <c r="HX11" s="8">
        <f t="shared" si="4"/>
        <v>391010518</v>
      </c>
      <c r="HY11" s="8">
        <f t="shared" si="5"/>
        <v>390612620</v>
      </c>
      <c r="HZ11" s="8">
        <f t="shared" si="6"/>
        <v>118000850</v>
      </c>
      <c r="IA11" s="8">
        <f t="shared" si="7"/>
        <v>249</v>
      </c>
      <c r="IB11" s="8">
        <f t="shared" si="8"/>
        <v>53524</v>
      </c>
      <c r="IC11" s="8">
        <f t="shared" si="9"/>
        <v>50967</v>
      </c>
    </row>
    <row r="12" spans="1:237" s="8" customFormat="1" ht="15" customHeight="1">
      <c r="A12" s="20">
        <v>8</v>
      </c>
      <c r="B12" s="21" t="s">
        <v>78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18"/>
      <c r="M12" s="20">
        <v>8</v>
      </c>
      <c r="N12" s="21" t="str">
        <f t="shared" si="10"/>
        <v>豊見城市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32"/>
      <c r="Y12" s="20">
        <v>8</v>
      </c>
      <c r="Z12" s="21" t="str">
        <f t="shared" si="11"/>
        <v>豊見城市</v>
      </c>
      <c r="AA12" s="22">
        <v>134632</v>
      </c>
      <c r="AB12" s="22">
        <v>4523806</v>
      </c>
      <c r="AC12" s="22">
        <v>3119147</v>
      </c>
      <c r="AD12" s="22">
        <v>196348</v>
      </c>
      <c r="AE12" s="22">
        <v>136469</v>
      </c>
      <c r="AF12" s="22">
        <v>136447</v>
      </c>
      <c r="AG12" s="22">
        <v>385</v>
      </c>
      <c r="AH12" s="22">
        <v>5177</v>
      </c>
      <c r="AI12" s="22">
        <v>3383</v>
      </c>
      <c r="AJ12" s="52"/>
      <c r="AK12" s="20">
        <v>8</v>
      </c>
      <c r="AL12" s="21" t="str">
        <f t="shared" si="12"/>
        <v>豊見城市</v>
      </c>
      <c r="AM12" s="22">
        <v>2006</v>
      </c>
      <c r="AN12" s="22">
        <v>433867</v>
      </c>
      <c r="AO12" s="22">
        <v>415389</v>
      </c>
      <c r="AP12" s="22">
        <v>1205917</v>
      </c>
      <c r="AQ12" s="22">
        <v>1156274</v>
      </c>
      <c r="AR12" s="22">
        <v>341595</v>
      </c>
      <c r="AS12" s="22">
        <v>14</v>
      </c>
      <c r="AT12" s="22">
        <v>936</v>
      </c>
      <c r="AU12" s="22">
        <v>817</v>
      </c>
      <c r="AV12" s="32"/>
      <c r="AW12" s="20">
        <v>8</v>
      </c>
      <c r="AX12" s="21" t="str">
        <f t="shared" si="13"/>
        <v>豊見城市</v>
      </c>
      <c r="AY12" s="22">
        <v>0</v>
      </c>
      <c r="AZ12" s="22">
        <v>2294345</v>
      </c>
      <c r="BA12" s="22">
        <v>2287227</v>
      </c>
      <c r="BB12" s="22">
        <v>102849155</v>
      </c>
      <c r="BC12" s="22">
        <v>102565734</v>
      </c>
      <c r="BD12" s="22">
        <v>12896739</v>
      </c>
      <c r="BE12" s="22">
        <v>0</v>
      </c>
      <c r="BF12" s="22">
        <v>13016</v>
      </c>
      <c r="BG12" s="22">
        <v>12843</v>
      </c>
      <c r="BH12" s="32"/>
      <c r="BI12" s="20">
        <v>8</v>
      </c>
      <c r="BJ12" s="21" t="str">
        <f t="shared" si="14"/>
        <v>豊見城市</v>
      </c>
      <c r="BK12" s="22">
        <v>0</v>
      </c>
      <c r="BL12" s="22">
        <v>855000</v>
      </c>
      <c r="BM12" s="22">
        <v>854839</v>
      </c>
      <c r="BN12" s="22">
        <v>33179651</v>
      </c>
      <c r="BO12" s="22">
        <v>33174549</v>
      </c>
      <c r="BP12" s="22">
        <v>8211763</v>
      </c>
      <c r="BQ12" s="22">
        <v>0</v>
      </c>
      <c r="BR12" s="22">
        <v>5489</v>
      </c>
      <c r="BS12" s="22">
        <v>5472</v>
      </c>
      <c r="BT12" s="32"/>
      <c r="BU12" s="20">
        <v>8</v>
      </c>
      <c r="BV12" s="21" t="str">
        <f t="shared" si="15"/>
        <v>豊見城市</v>
      </c>
      <c r="BW12" s="22">
        <v>0</v>
      </c>
      <c r="BX12" s="22">
        <v>900639</v>
      </c>
      <c r="BY12" s="22">
        <v>900606</v>
      </c>
      <c r="BZ12" s="22">
        <v>32814600</v>
      </c>
      <c r="CA12" s="22">
        <v>32813614</v>
      </c>
      <c r="CB12" s="22">
        <v>20536775</v>
      </c>
      <c r="CC12" s="22">
        <v>0</v>
      </c>
      <c r="CD12" s="22">
        <v>1094</v>
      </c>
      <c r="CE12" s="22">
        <v>1086</v>
      </c>
      <c r="CF12" s="32"/>
      <c r="CG12" s="20">
        <v>8</v>
      </c>
      <c r="CH12" s="21" t="str">
        <f t="shared" si="16"/>
        <v>豊見城市</v>
      </c>
      <c r="CI12" s="22">
        <v>390261</v>
      </c>
      <c r="CJ12" s="22">
        <v>4049984</v>
      </c>
      <c r="CK12" s="22">
        <v>4042672</v>
      </c>
      <c r="CL12" s="22">
        <v>168843406</v>
      </c>
      <c r="CM12" s="22">
        <v>168553897</v>
      </c>
      <c r="CN12" s="22">
        <v>41645277</v>
      </c>
      <c r="CO12" s="22">
        <v>608</v>
      </c>
      <c r="CP12" s="22">
        <v>19599</v>
      </c>
      <c r="CQ12" s="22">
        <v>19401</v>
      </c>
      <c r="CR12" s="52"/>
      <c r="CS12" s="20">
        <v>8</v>
      </c>
      <c r="CT12" s="21" t="str">
        <f t="shared" si="17"/>
        <v>豊見城市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18"/>
      <c r="DE12" s="20">
        <v>8</v>
      </c>
      <c r="DF12" s="21" t="str">
        <f t="shared" si="18"/>
        <v>豊見城市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18"/>
      <c r="DQ12" s="20">
        <v>8</v>
      </c>
      <c r="DR12" s="21" t="str">
        <f t="shared" si="19"/>
        <v>豊見城市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18"/>
      <c r="EC12" s="20">
        <v>8</v>
      </c>
      <c r="ED12" s="21" t="str">
        <f t="shared" si="20"/>
        <v>豊見城市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O12" s="20">
        <v>8</v>
      </c>
      <c r="EP12" s="21" t="str">
        <f t="shared" si="21"/>
        <v>豊見城市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FA12" s="20">
        <v>8</v>
      </c>
      <c r="FB12" s="21" t="str">
        <f t="shared" si="22"/>
        <v>豊見城市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M12" s="20">
        <v>8</v>
      </c>
      <c r="FN12" s="21" t="str">
        <f t="shared" si="23"/>
        <v>豊見城市</v>
      </c>
      <c r="FO12" s="22">
        <v>176312</v>
      </c>
      <c r="FP12" s="22">
        <v>1626925</v>
      </c>
      <c r="FQ12" s="22">
        <v>1150131</v>
      </c>
      <c r="FR12" s="22">
        <v>556449</v>
      </c>
      <c r="FS12" s="22">
        <v>504965</v>
      </c>
      <c r="FT12" s="22">
        <v>257786</v>
      </c>
      <c r="FU12" s="22">
        <v>350</v>
      </c>
      <c r="FV12" s="22">
        <v>2908</v>
      </c>
      <c r="FW12" s="22">
        <v>1942</v>
      </c>
      <c r="FY12" s="20">
        <v>8</v>
      </c>
      <c r="FZ12" s="21" t="str">
        <f t="shared" si="24"/>
        <v>豊見城市</v>
      </c>
      <c r="GA12" s="22">
        <v>0</v>
      </c>
      <c r="GB12" s="22">
        <v>282833</v>
      </c>
      <c r="GC12" s="22">
        <v>282833</v>
      </c>
      <c r="GD12" s="22">
        <v>3538244</v>
      </c>
      <c r="GE12" s="22">
        <v>3538244</v>
      </c>
      <c r="GF12" s="22">
        <v>2042573</v>
      </c>
      <c r="GG12" s="22">
        <v>0</v>
      </c>
      <c r="GH12" s="22">
        <v>33</v>
      </c>
      <c r="GI12" s="22">
        <v>33</v>
      </c>
      <c r="GK12" s="20">
        <v>8</v>
      </c>
      <c r="GL12" s="21" t="str">
        <f t="shared" si="25"/>
        <v>豊見城市</v>
      </c>
      <c r="GM12" s="22">
        <v>0</v>
      </c>
      <c r="GN12" s="22">
        <v>0</v>
      </c>
      <c r="GO12" s="22">
        <v>0</v>
      </c>
      <c r="GP12" s="22">
        <v>0</v>
      </c>
      <c r="GQ12" s="22">
        <v>0</v>
      </c>
      <c r="GR12" s="22">
        <v>0</v>
      </c>
      <c r="GS12" s="22">
        <v>0</v>
      </c>
      <c r="GT12" s="22">
        <v>0</v>
      </c>
      <c r="GU12" s="22">
        <v>0</v>
      </c>
      <c r="GW12" s="20">
        <v>8</v>
      </c>
      <c r="GX12" s="21" t="str">
        <f t="shared" si="26"/>
        <v>豊見城市</v>
      </c>
      <c r="GY12" s="22">
        <v>0</v>
      </c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I12" s="20">
        <v>8</v>
      </c>
      <c r="HJ12" s="21" t="str">
        <f t="shared" si="27"/>
        <v>豊見城市</v>
      </c>
      <c r="HK12" s="22">
        <v>0</v>
      </c>
      <c r="HL12" s="22">
        <v>0</v>
      </c>
      <c r="HM12" s="22">
        <v>0</v>
      </c>
      <c r="HN12" s="22">
        <v>0</v>
      </c>
      <c r="HO12" s="22">
        <v>0</v>
      </c>
      <c r="HP12" s="22">
        <v>0</v>
      </c>
      <c r="HQ12" s="22">
        <v>0</v>
      </c>
      <c r="HR12" s="22">
        <v>0</v>
      </c>
      <c r="HS12" s="22">
        <v>0</v>
      </c>
      <c r="HU12" s="19">
        <f t="shared" si="1"/>
        <v>703211</v>
      </c>
      <c r="HV12" s="8">
        <f t="shared" si="2"/>
        <v>10917415</v>
      </c>
      <c r="HW12" s="8">
        <f t="shared" si="3"/>
        <v>9010172</v>
      </c>
      <c r="HX12" s="8">
        <f t="shared" si="4"/>
        <v>174340364</v>
      </c>
      <c r="HY12" s="8">
        <f t="shared" si="5"/>
        <v>173889849</v>
      </c>
      <c r="HZ12" s="8">
        <f t="shared" si="6"/>
        <v>44423678</v>
      </c>
      <c r="IA12" s="8">
        <f t="shared" si="7"/>
        <v>1357</v>
      </c>
      <c r="IB12" s="8">
        <f t="shared" si="8"/>
        <v>28653</v>
      </c>
      <c r="IC12" s="8">
        <f t="shared" si="9"/>
        <v>25576</v>
      </c>
    </row>
    <row r="13" spans="1:237" s="8" customFormat="1" ht="15" customHeight="1">
      <c r="A13" s="20">
        <v>9</v>
      </c>
      <c r="B13" s="21" t="s">
        <v>79</v>
      </c>
      <c r="C13" s="22">
        <v>4801</v>
      </c>
      <c r="D13" s="22">
        <v>287694</v>
      </c>
      <c r="E13" s="22">
        <v>228326</v>
      </c>
      <c r="F13" s="22">
        <v>14677</v>
      </c>
      <c r="G13" s="22">
        <v>11688</v>
      </c>
      <c r="H13" s="22">
        <v>11687</v>
      </c>
      <c r="I13" s="22">
        <v>24</v>
      </c>
      <c r="J13" s="22">
        <v>491</v>
      </c>
      <c r="K13" s="22">
        <v>368</v>
      </c>
      <c r="L13" s="18"/>
      <c r="M13" s="20">
        <v>9</v>
      </c>
      <c r="N13" s="21" t="str">
        <f t="shared" si="10"/>
        <v>うるま市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32"/>
      <c r="Y13" s="20">
        <v>9</v>
      </c>
      <c r="Z13" s="21" t="str">
        <f t="shared" si="11"/>
        <v>うるま市</v>
      </c>
      <c r="AA13" s="22">
        <v>1125872</v>
      </c>
      <c r="AB13" s="22">
        <v>24029509</v>
      </c>
      <c r="AC13" s="22">
        <v>17351529</v>
      </c>
      <c r="AD13" s="22">
        <v>1015924</v>
      </c>
      <c r="AE13" s="22">
        <v>748026</v>
      </c>
      <c r="AF13" s="22">
        <v>746897</v>
      </c>
      <c r="AG13" s="22">
        <v>3529</v>
      </c>
      <c r="AH13" s="22">
        <v>42318</v>
      </c>
      <c r="AI13" s="22">
        <v>27846</v>
      </c>
      <c r="AJ13" s="52"/>
      <c r="AK13" s="20">
        <v>9</v>
      </c>
      <c r="AL13" s="21" t="str">
        <f t="shared" si="12"/>
        <v>うるま市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32"/>
      <c r="AW13" s="20">
        <v>9</v>
      </c>
      <c r="AX13" s="21" t="str">
        <f t="shared" si="13"/>
        <v>うるま市</v>
      </c>
      <c r="AY13" s="22">
        <v>0</v>
      </c>
      <c r="AZ13" s="22">
        <v>6297105</v>
      </c>
      <c r="BA13" s="22">
        <v>6003074</v>
      </c>
      <c r="BB13" s="22">
        <v>124596118</v>
      </c>
      <c r="BC13" s="22">
        <v>122788597</v>
      </c>
      <c r="BD13" s="22">
        <v>16844709</v>
      </c>
      <c r="BE13" s="22">
        <v>0</v>
      </c>
      <c r="BF13" s="22">
        <v>31897</v>
      </c>
      <c r="BG13" s="22">
        <v>29693</v>
      </c>
      <c r="BH13" s="32"/>
      <c r="BI13" s="20">
        <v>9</v>
      </c>
      <c r="BJ13" s="21" t="str">
        <f t="shared" si="14"/>
        <v>うるま市</v>
      </c>
      <c r="BK13" s="22">
        <v>0</v>
      </c>
      <c r="BL13" s="22">
        <v>3779536</v>
      </c>
      <c r="BM13" s="22">
        <v>3715165</v>
      </c>
      <c r="BN13" s="22">
        <v>69802256</v>
      </c>
      <c r="BO13" s="22">
        <v>69613132</v>
      </c>
      <c r="BP13" s="22">
        <v>18807715</v>
      </c>
      <c r="BQ13" s="22">
        <v>0</v>
      </c>
      <c r="BR13" s="22">
        <v>22245</v>
      </c>
      <c r="BS13" s="22">
        <v>21386</v>
      </c>
      <c r="BT13" s="32"/>
      <c r="BU13" s="20">
        <v>9</v>
      </c>
      <c r="BV13" s="21" t="str">
        <f t="shared" si="15"/>
        <v>うるま市</v>
      </c>
      <c r="BW13" s="22">
        <v>0</v>
      </c>
      <c r="BX13" s="22">
        <v>7264141</v>
      </c>
      <c r="BY13" s="22">
        <v>7253478</v>
      </c>
      <c r="BZ13" s="22">
        <v>69899846</v>
      </c>
      <c r="CA13" s="22">
        <v>69879490</v>
      </c>
      <c r="CB13" s="22">
        <v>44457337</v>
      </c>
      <c r="CC13" s="22">
        <v>0</v>
      </c>
      <c r="CD13" s="22">
        <v>12028</v>
      </c>
      <c r="CE13" s="22">
        <v>11933</v>
      </c>
      <c r="CF13" s="32"/>
      <c r="CG13" s="20">
        <v>9</v>
      </c>
      <c r="CH13" s="21" t="str">
        <f t="shared" si="16"/>
        <v>うるま市</v>
      </c>
      <c r="CI13" s="22">
        <v>1695977</v>
      </c>
      <c r="CJ13" s="22">
        <v>17340782</v>
      </c>
      <c r="CK13" s="22">
        <v>16971717</v>
      </c>
      <c r="CL13" s="22">
        <v>264298220</v>
      </c>
      <c r="CM13" s="22">
        <v>262281219</v>
      </c>
      <c r="CN13" s="22">
        <v>80109761</v>
      </c>
      <c r="CO13" s="22">
        <v>2832</v>
      </c>
      <c r="CP13" s="22">
        <v>66170</v>
      </c>
      <c r="CQ13" s="22">
        <v>63012</v>
      </c>
      <c r="CR13" s="52"/>
      <c r="CS13" s="20">
        <v>9</v>
      </c>
      <c r="CT13" s="21" t="str">
        <f t="shared" si="17"/>
        <v>うるま市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18"/>
      <c r="DE13" s="20">
        <v>9</v>
      </c>
      <c r="DF13" s="21" t="str">
        <f t="shared" si="18"/>
        <v>うるま市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22">
        <v>0</v>
      </c>
      <c r="DO13" s="22">
        <v>0</v>
      </c>
      <c r="DP13" s="18"/>
      <c r="DQ13" s="20">
        <v>9</v>
      </c>
      <c r="DR13" s="21" t="str">
        <f t="shared" si="19"/>
        <v>うるま市</v>
      </c>
      <c r="DS13" s="22">
        <v>142335</v>
      </c>
      <c r="DT13" s="22">
        <v>26445</v>
      </c>
      <c r="DU13" s="22">
        <v>23137</v>
      </c>
      <c r="DV13" s="22">
        <v>1916</v>
      </c>
      <c r="DW13" s="22">
        <v>1707</v>
      </c>
      <c r="DX13" s="22">
        <v>1707</v>
      </c>
      <c r="DY13" s="22">
        <v>315</v>
      </c>
      <c r="DZ13" s="22">
        <v>73</v>
      </c>
      <c r="EA13" s="22">
        <v>53</v>
      </c>
      <c r="EB13" s="18"/>
      <c r="EC13" s="20">
        <v>9</v>
      </c>
      <c r="ED13" s="21" t="str">
        <f t="shared" si="20"/>
        <v>うるま市</v>
      </c>
      <c r="EE13" s="22">
        <v>0</v>
      </c>
      <c r="EF13" s="22">
        <v>0</v>
      </c>
      <c r="EG13" s="22">
        <v>0</v>
      </c>
      <c r="EH13" s="22">
        <v>0</v>
      </c>
      <c r="EI13" s="22">
        <v>0</v>
      </c>
      <c r="EJ13" s="22">
        <v>0</v>
      </c>
      <c r="EK13" s="22">
        <v>0</v>
      </c>
      <c r="EL13" s="22">
        <v>0</v>
      </c>
      <c r="EM13" s="22">
        <v>0</v>
      </c>
      <c r="EO13" s="20">
        <v>9</v>
      </c>
      <c r="EP13" s="21" t="str">
        <f t="shared" si="21"/>
        <v>うるま市</v>
      </c>
      <c r="EQ13" s="22">
        <v>0</v>
      </c>
      <c r="ER13" s="22">
        <v>0</v>
      </c>
      <c r="ES13" s="22">
        <v>0</v>
      </c>
      <c r="ET13" s="22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FA13" s="20">
        <v>9</v>
      </c>
      <c r="FB13" s="21" t="str">
        <f t="shared" si="22"/>
        <v>うるま市</v>
      </c>
      <c r="FC13" s="22">
        <v>0</v>
      </c>
      <c r="FD13" s="22">
        <v>0</v>
      </c>
      <c r="FE13" s="22">
        <v>0</v>
      </c>
      <c r="FF13" s="22">
        <v>0</v>
      </c>
      <c r="FG13" s="22">
        <v>0</v>
      </c>
      <c r="FH13" s="22">
        <v>0</v>
      </c>
      <c r="FI13" s="22">
        <v>0</v>
      </c>
      <c r="FJ13" s="22">
        <v>0</v>
      </c>
      <c r="FK13" s="22">
        <v>0</v>
      </c>
      <c r="FM13" s="20">
        <v>9</v>
      </c>
      <c r="FN13" s="21" t="str">
        <f t="shared" si="23"/>
        <v>うるま市</v>
      </c>
      <c r="FO13" s="22">
        <v>3870200</v>
      </c>
      <c r="FP13" s="22">
        <v>7691145</v>
      </c>
      <c r="FQ13" s="22">
        <v>5347955</v>
      </c>
      <c r="FR13" s="22">
        <v>155397</v>
      </c>
      <c r="FS13" s="22">
        <v>111954</v>
      </c>
      <c r="FT13" s="22">
        <v>111297</v>
      </c>
      <c r="FU13" s="22">
        <v>2674</v>
      </c>
      <c r="FV13" s="22">
        <v>14322</v>
      </c>
      <c r="FW13" s="22">
        <v>8719</v>
      </c>
      <c r="FY13" s="20">
        <v>9</v>
      </c>
      <c r="FZ13" s="21" t="str">
        <f t="shared" si="24"/>
        <v>うるま市</v>
      </c>
      <c r="GA13" s="22">
        <v>1346561</v>
      </c>
      <c r="GB13" s="22">
        <v>543733</v>
      </c>
      <c r="GC13" s="22">
        <v>543164</v>
      </c>
      <c r="GD13" s="22">
        <v>920336</v>
      </c>
      <c r="GE13" s="22">
        <v>919370</v>
      </c>
      <c r="GF13" s="22">
        <v>800026</v>
      </c>
      <c r="GG13" s="22">
        <v>135</v>
      </c>
      <c r="GH13" s="22">
        <v>317</v>
      </c>
      <c r="GI13" s="22">
        <v>313</v>
      </c>
      <c r="GK13" s="20">
        <v>9</v>
      </c>
      <c r="GL13" s="21" t="str">
        <f t="shared" si="25"/>
        <v>うるま市</v>
      </c>
      <c r="GM13" s="22">
        <v>0</v>
      </c>
      <c r="GN13" s="22">
        <v>0</v>
      </c>
      <c r="GO13" s="22">
        <v>0</v>
      </c>
      <c r="GP13" s="22">
        <v>0</v>
      </c>
      <c r="GQ13" s="22">
        <v>0</v>
      </c>
      <c r="GR13" s="22">
        <v>0</v>
      </c>
      <c r="GS13" s="22">
        <v>0</v>
      </c>
      <c r="GT13" s="22">
        <v>0</v>
      </c>
      <c r="GU13" s="22">
        <v>0</v>
      </c>
      <c r="GW13" s="20">
        <v>9</v>
      </c>
      <c r="GX13" s="21" t="str">
        <f t="shared" si="26"/>
        <v>うるま市</v>
      </c>
      <c r="GY13" s="22">
        <v>0</v>
      </c>
      <c r="GZ13" s="22">
        <v>0</v>
      </c>
      <c r="HA13" s="22">
        <v>0</v>
      </c>
      <c r="HB13" s="22">
        <v>0</v>
      </c>
      <c r="HC13" s="22">
        <v>0</v>
      </c>
      <c r="HD13" s="22">
        <v>0</v>
      </c>
      <c r="HE13" s="22">
        <v>0</v>
      </c>
      <c r="HF13" s="22">
        <v>0</v>
      </c>
      <c r="HG13" s="22">
        <v>0</v>
      </c>
      <c r="HI13" s="20">
        <v>9</v>
      </c>
      <c r="HJ13" s="21" t="str">
        <f t="shared" si="27"/>
        <v>うるま市</v>
      </c>
      <c r="HK13" s="22">
        <v>0</v>
      </c>
      <c r="HL13" s="22">
        <v>0</v>
      </c>
      <c r="HM13" s="22">
        <v>0</v>
      </c>
      <c r="HN13" s="22">
        <v>0</v>
      </c>
      <c r="HO13" s="22">
        <v>0</v>
      </c>
      <c r="HP13" s="22">
        <v>0</v>
      </c>
      <c r="HQ13" s="22">
        <v>0</v>
      </c>
      <c r="HR13" s="22">
        <v>0</v>
      </c>
      <c r="HS13" s="22">
        <v>0</v>
      </c>
      <c r="HU13" s="19">
        <f t="shared" si="1"/>
        <v>8185746</v>
      </c>
      <c r="HV13" s="8">
        <f t="shared" si="2"/>
        <v>49919308</v>
      </c>
      <c r="HW13" s="8">
        <f t="shared" si="3"/>
        <v>40465828</v>
      </c>
      <c r="HX13" s="8">
        <f t="shared" si="4"/>
        <v>266406470</v>
      </c>
      <c r="HY13" s="8">
        <f t="shared" si="5"/>
        <v>264073964</v>
      </c>
      <c r="HZ13" s="8">
        <f t="shared" si="6"/>
        <v>81781375</v>
      </c>
      <c r="IA13" s="8">
        <f t="shared" si="7"/>
        <v>9509</v>
      </c>
      <c r="IB13" s="8">
        <f t="shared" si="8"/>
        <v>123691</v>
      </c>
      <c r="IC13" s="8">
        <f t="shared" si="9"/>
        <v>100311</v>
      </c>
    </row>
    <row r="14" spans="1:237" s="8" customFormat="1" ht="15" customHeight="1">
      <c r="A14" s="20">
        <v>10</v>
      </c>
      <c r="B14" s="21" t="s">
        <v>80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18"/>
      <c r="M14" s="20">
        <v>10</v>
      </c>
      <c r="N14" s="21" t="str">
        <f t="shared" si="10"/>
        <v>宮古島市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32"/>
      <c r="Y14" s="20">
        <v>10</v>
      </c>
      <c r="Z14" s="21" t="str">
        <f t="shared" si="11"/>
        <v>宮古島市</v>
      </c>
      <c r="AA14" s="22">
        <v>4120045</v>
      </c>
      <c r="AB14" s="22">
        <v>109975282</v>
      </c>
      <c r="AC14" s="22">
        <v>86160202</v>
      </c>
      <c r="AD14" s="22">
        <v>3342619</v>
      </c>
      <c r="AE14" s="22">
        <v>2677022</v>
      </c>
      <c r="AF14" s="22">
        <v>2676082</v>
      </c>
      <c r="AG14" s="22">
        <v>6571</v>
      </c>
      <c r="AH14" s="22">
        <v>62475</v>
      </c>
      <c r="AI14" s="22">
        <v>43740</v>
      </c>
      <c r="AJ14" s="52"/>
      <c r="AK14" s="20">
        <v>10</v>
      </c>
      <c r="AL14" s="21" t="str">
        <f t="shared" si="12"/>
        <v>宮古島市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32"/>
      <c r="AW14" s="20">
        <v>10</v>
      </c>
      <c r="AX14" s="21" t="str">
        <f t="shared" si="13"/>
        <v>宮古島市</v>
      </c>
      <c r="AY14" s="22">
        <v>0</v>
      </c>
      <c r="AZ14" s="22">
        <v>3482727</v>
      </c>
      <c r="BA14" s="22">
        <v>2913610</v>
      </c>
      <c r="BB14" s="22">
        <v>37518119</v>
      </c>
      <c r="BC14" s="22">
        <v>34860986</v>
      </c>
      <c r="BD14" s="22">
        <v>4813172</v>
      </c>
      <c r="BE14" s="22">
        <v>0</v>
      </c>
      <c r="BF14" s="22">
        <v>19785</v>
      </c>
      <c r="BG14" s="22">
        <v>15840</v>
      </c>
      <c r="BH14" s="32"/>
      <c r="BI14" s="20">
        <v>10</v>
      </c>
      <c r="BJ14" s="21" t="str">
        <f t="shared" si="14"/>
        <v>宮古島市</v>
      </c>
      <c r="BK14" s="22">
        <v>0</v>
      </c>
      <c r="BL14" s="22">
        <v>3039483</v>
      </c>
      <c r="BM14" s="22">
        <v>2832545</v>
      </c>
      <c r="BN14" s="22">
        <v>21456788</v>
      </c>
      <c r="BO14" s="22">
        <v>20749418</v>
      </c>
      <c r="BP14" s="22">
        <v>5430659</v>
      </c>
      <c r="BQ14" s="22">
        <v>0</v>
      </c>
      <c r="BR14" s="22">
        <v>14752</v>
      </c>
      <c r="BS14" s="22">
        <v>12761</v>
      </c>
      <c r="BT14" s="32"/>
      <c r="BU14" s="20">
        <v>10</v>
      </c>
      <c r="BV14" s="21" t="str">
        <f t="shared" si="15"/>
        <v>宮古島市</v>
      </c>
      <c r="BW14" s="22">
        <v>0</v>
      </c>
      <c r="BX14" s="22">
        <v>1974755</v>
      </c>
      <c r="BY14" s="22">
        <v>1970425</v>
      </c>
      <c r="BZ14" s="22">
        <v>22118299</v>
      </c>
      <c r="CA14" s="22">
        <v>22068066</v>
      </c>
      <c r="CB14" s="22">
        <v>14079466</v>
      </c>
      <c r="CC14" s="22">
        <v>0</v>
      </c>
      <c r="CD14" s="22">
        <v>3512</v>
      </c>
      <c r="CE14" s="22">
        <v>3400</v>
      </c>
      <c r="CF14" s="32"/>
      <c r="CG14" s="20">
        <v>10</v>
      </c>
      <c r="CH14" s="21" t="str">
        <f t="shared" si="16"/>
        <v>宮古島市</v>
      </c>
      <c r="CI14" s="22">
        <v>1589428</v>
      </c>
      <c r="CJ14" s="22">
        <v>8496965</v>
      </c>
      <c r="CK14" s="22">
        <v>7716580</v>
      </c>
      <c r="CL14" s="22">
        <v>81093206</v>
      </c>
      <c r="CM14" s="22">
        <v>77678470</v>
      </c>
      <c r="CN14" s="22">
        <v>24323297</v>
      </c>
      <c r="CO14" s="22">
        <v>1882</v>
      </c>
      <c r="CP14" s="22">
        <v>38049</v>
      </c>
      <c r="CQ14" s="22">
        <v>32001</v>
      </c>
      <c r="CR14" s="52"/>
      <c r="CS14" s="20">
        <v>10</v>
      </c>
      <c r="CT14" s="21" t="str">
        <f t="shared" si="17"/>
        <v>宮古島市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18"/>
      <c r="DE14" s="20">
        <v>10</v>
      </c>
      <c r="DF14" s="21" t="str">
        <f t="shared" si="18"/>
        <v>宮古島市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18"/>
      <c r="DQ14" s="20">
        <v>10</v>
      </c>
      <c r="DR14" s="21" t="str">
        <f t="shared" si="19"/>
        <v>宮古島市</v>
      </c>
      <c r="DS14" s="22">
        <v>28234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104</v>
      </c>
      <c r="DZ14" s="22">
        <v>0</v>
      </c>
      <c r="EA14" s="22">
        <v>0</v>
      </c>
      <c r="EB14" s="18"/>
      <c r="EC14" s="20">
        <v>10</v>
      </c>
      <c r="ED14" s="21" t="str">
        <f t="shared" si="20"/>
        <v>宮古島市</v>
      </c>
      <c r="EE14" s="22">
        <v>0</v>
      </c>
      <c r="EF14" s="22">
        <v>0</v>
      </c>
      <c r="EG14" s="22">
        <v>0</v>
      </c>
      <c r="EH14" s="22">
        <v>0</v>
      </c>
      <c r="EI14" s="22">
        <v>0</v>
      </c>
      <c r="EJ14" s="22">
        <v>0</v>
      </c>
      <c r="EK14" s="22">
        <v>0</v>
      </c>
      <c r="EL14" s="22">
        <v>0</v>
      </c>
      <c r="EM14" s="22">
        <v>0</v>
      </c>
      <c r="EO14" s="20">
        <v>10</v>
      </c>
      <c r="EP14" s="21" t="str">
        <f t="shared" si="21"/>
        <v>宮古島市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FA14" s="20">
        <v>10</v>
      </c>
      <c r="FB14" s="21" t="str">
        <f t="shared" si="22"/>
        <v>宮古島市</v>
      </c>
      <c r="FC14" s="22">
        <v>0</v>
      </c>
      <c r="FD14" s="22">
        <v>0</v>
      </c>
      <c r="FE14" s="22">
        <v>0</v>
      </c>
      <c r="FF14" s="22">
        <v>0</v>
      </c>
      <c r="FG14" s="22">
        <v>0</v>
      </c>
      <c r="FH14" s="22">
        <v>0</v>
      </c>
      <c r="FI14" s="22">
        <v>0</v>
      </c>
      <c r="FJ14" s="22">
        <v>0</v>
      </c>
      <c r="FK14" s="22">
        <v>0</v>
      </c>
      <c r="FM14" s="20">
        <v>10</v>
      </c>
      <c r="FN14" s="21" t="str">
        <f t="shared" si="23"/>
        <v>宮古島市</v>
      </c>
      <c r="FO14" s="22">
        <v>18179248</v>
      </c>
      <c r="FP14" s="22">
        <v>16983881</v>
      </c>
      <c r="FQ14" s="22">
        <v>12728156</v>
      </c>
      <c r="FR14" s="22">
        <v>129036</v>
      </c>
      <c r="FS14" s="22">
        <v>96851</v>
      </c>
      <c r="FT14" s="22">
        <v>96499</v>
      </c>
      <c r="FU14" s="22">
        <v>4397</v>
      </c>
      <c r="FV14" s="22">
        <v>11183</v>
      </c>
      <c r="FW14" s="22">
        <v>6862</v>
      </c>
      <c r="FY14" s="20">
        <v>10</v>
      </c>
      <c r="FZ14" s="21" t="str">
        <f t="shared" si="24"/>
        <v>宮古島市</v>
      </c>
      <c r="GA14" s="22">
        <v>316127</v>
      </c>
      <c r="GB14" s="22">
        <v>2211451</v>
      </c>
      <c r="GC14" s="22">
        <v>2211221</v>
      </c>
      <c r="GD14" s="22">
        <v>4857031</v>
      </c>
      <c r="GE14" s="22">
        <v>4856511</v>
      </c>
      <c r="GF14" s="22">
        <v>3605872</v>
      </c>
      <c r="GG14" s="22">
        <v>20</v>
      </c>
      <c r="GH14" s="22">
        <v>363</v>
      </c>
      <c r="GI14" s="22">
        <v>359</v>
      </c>
      <c r="GK14" s="20">
        <v>10</v>
      </c>
      <c r="GL14" s="21" t="str">
        <f t="shared" si="25"/>
        <v>宮古島市</v>
      </c>
      <c r="GM14" s="22">
        <v>0</v>
      </c>
      <c r="GN14" s="22">
        <v>0</v>
      </c>
      <c r="GO14" s="22">
        <v>0</v>
      </c>
      <c r="GP14" s="22">
        <v>0</v>
      </c>
      <c r="GQ14" s="22">
        <v>0</v>
      </c>
      <c r="GR14" s="22">
        <v>0</v>
      </c>
      <c r="GS14" s="22">
        <v>0</v>
      </c>
      <c r="GT14" s="22">
        <v>0</v>
      </c>
      <c r="GU14" s="22">
        <v>0</v>
      </c>
      <c r="GW14" s="20">
        <v>10</v>
      </c>
      <c r="GX14" s="21" t="str">
        <f t="shared" si="26"/>
        <v>宮古島市</v>
      </c>
      <c r="GY14" s="22">
        <v>0</v>
      </c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I14" s="20">
        <v>10</v>
      </c>
      <c r="HJ14" s="21" t="str">
        <f t="shared" si="27"/>
        <v>宮古島市</v>
      </c>
      <c r="HK14" s="22">
        <v>0</v>
      </c>
      <c r="HL14" s="22">
        <v>0</v>
      </c>
      <c r="HM14" s="22">
        <v>0</v>
      </c>
      <c r="HN14" s="22">
        <v>0</v>
      </c>
      <c r="HO14" s="22">
        <v>0</v>
      </c>
      <c r="HP14" s="22">
        <v>0</v>
      </c>
      <c r="HQ14" s="22">
        <v>0</v>
      </c>
      <c r="HR14" s="22">
        <v>0</v>
      </c>
      <c r="HS14" s="22">
        <v>0</v>
      </c>
      <c r="HU14" s="19">
        <f t="shared" si="1"/>
        <v>24233082</v>
      </c>
      <c r="HV14" s="8">
        <f t="shared" si="2"/>
        <v>137667579</v>
      </c>
      <c r="HW14" s="8">
        <f t="shared" si="3"/>
        <v>108816159</v>
      </c>
      <c r="HX14" s="8">
        <f t="shared" si="4"/>
        <v>89421892</v>
      </c>
      <c r="HY14" s="8">
        <f t="shared" si="5"/>
        <v>85308854</v>
      </c>
      <c r="HZ14" s="8">
        <f t="shared" si="6"/>
        <v>30701750</v>
      </c>
      <c r="IA14" s="8">
        <f t="shared" si="7"/>
        <v>12974</v>
      </c>
      <c r="IB14" s="8">
        <f t="shared" si="8"/>
        <v>112070</v>
      </c>
      <c r="IC14" s="8">
        <f t="shared" si="9"/>
        <v>82962</v>
      </c>
    </row>
    <row r="15" spans="1:237" s="8" customFormat="1" ht="15" customHeight="1">
      <c r="A15" s="24">
        <v>11</v>
      </c>
      <c r="B15" s="25" t="s">
        <v>81</v>
      </c>
      <c r="C15" s="26">
        <v>6</v>
      </c>
      <c r="D15" s="26">
        <v>61007</v>
      </c>
      <c r="E15" s="26">
        <v>44824</v>
      </c>
      <c r="F15" s="26">
        <v>3170</v>
      </c>
      <c r="G15" s="26">
        <v>2325</v>
      </c>
      <c r="H15" s="26">
        <v>2325</v>
      </c>
      <c r="I15" s="26">
        <v>1</v>
      </c>
      <c r="J15" s="26">
        <v>162</v>
      </c>
      <c r="K15" s="26">
        <v>128</v>
      </c>
      <c r="L15" s="18"/>
      <c r="M15" s="24">
        <v>11</v>
      </c>
      <c r="N15" s="25" t="str">
        <f t="shared" si="10"/>
        <v>南城市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32"/>
      <c r="Y15" s="20">
        <v>11</v>
      </c>
      <c r="Z15" s="21" t="str">
        <f t="shared" si="11"/>
        <v>南城市</v>
      </c>
      <c r="AA15" s="22">
        <v>193978</v>
      </c>
      <c r="AB15" s="22">
        <v>18825097</v>
      </c>
      <c r="AC15" s="22">
        <v>14405439</v>
      </c>
      <c r="AD15" s="22">
        <v>924747</v>
      </c>
      <c r="AE15" s="22">
        <v>708314</v>
      </c>
      <c r="AF15" s="22">
        <v>708314</v>
      </c>
      <c r="AG15" s="22">
        <v>976</v>
      </c>
      <c r="AH15" s="22">
        <v>25718</v>
      </c>
      <c r="AI15" s="22">
        <v>19087</v>
      </c>
      <c r="AJ15" s="52"/>
      <c r="AK15" s="20">
        <v>11</v>
      </c>
      <c r="AL15" s="21" t="str">
        <f t="shared" si="12"/>
        <v>南城市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32"/>
      <c r="AW15" s="20">
        <v>11</v>
      </c>
      <c r="AX15" s="21" t="str">
        <f t="shared" si="13"/>
        <v>南城市</v>
      </c>
      <c r="AY15" s="22">
        <v>0</v>
      </c>
      <c r="AZ15" s="22">
        <v>2217435</v>
      </c>
      <c r="BA15" s="22">
        <v>2111244</v>
      </c>
      <c r="BB15" s="22">
        <v>41063021</v>
      </c>
      <c r="BC15" s="22">
        <v>40101787</v>
      </c>
      <c r="BD15" s="22">
        <v>5027573</v>
      </c>
      <c r="BE15" s="22">
        <v>0</v>
      </c>
      <c r="BF15" s="22">
        <v>13246</v>
      </c>
      <c r="BG15" s="22">
        <v>12446</v>
      </c>
      <c r="BH15" s="32"/>
      <c r="BI15" s="20">
        <v>11</v>
      </c>
      <c r="BJ15" s="21" t="str">
        <f t="shared" si="14"/>
        <v>南城市</v>
      </c>
      <c r="BK15" s="22">
        <v>0</v>
      </c>
      <c r="BL15" s="22">
        <v>1921495</v>
      </c>
      <c r="BM15" s="22">
        <v>1911114</v>
      </c>
      <c r="BN15" s="22">
        <v>31539658</v>
      </c>
      <c r="BO15" s="22">
        <v>31501969</v>
      </c>
      <c r="BP15" s="22">
        <v>7758434</v>
      </c>
      <c r="BQ15" s="22">
        <v>0</v>
      </c>
      <c r="BR15" s="22">
        <v>10801</v>
      </c>
      <c r="BS15" s="22">
        <v>10561</v>
      </c>
      <c r="BT15" s="32"/>
      <c r="BU15" s="20">
        <v>11</v>
      </c>
      <c r="BV15" s="21" t="str">
        <f t="shared" si="15"/>
        <v>南城市</v>
      </c>
      <c r="BW15" s="22">
        <v>0</v>
      </c>
      <c r="BX15" s="22">
        <v>874403</v>
      </c>
      <c r="BY15" s="22">
        <v>871114</v>
      </c>
      <c r="BZ15" s="22">
        <v>14218306</v>
      </c>
      <c r="CA15" s="22">
        <v>14213725</v>
      </c>
      <c r="CB15" s="22">
        <v>8813079</v>
      </c>
      <c r="CC15" s="22">
        <v>0</v>
      </c>
      <c r="CD15" s="22">
        <v>1973</v>
      </c>
      <c r="CE15" s="22">
        <v>1952</v>
      </c>
      <c r="CF15" s="32"/>
      <c r="CG15" s="20">
        <v>11</v>
      </c>
      <c r="CH15" s="21" t="str">
        <f t="shared" si="16"/>
        <v>南城市</v>
      </c>
      <c r="CI15" s="22">
        <v>308744</v>
      </c>
      <c r="CJ15" s="22">
        <v>5013333</v>
      </c>
      <c r="CK15" s="22">
        <v>4893472</v>
      </c>
      <c r="CL15" s="22">
        <v>86820985</v>
      </c>
      <c r="CM15" s="22">
        <v>85817481</v>
      </c>
      <c r="CN15" s="22">
        <v>21599086</v>
      </c>
      <c r="CO15" s="22">
        <v>468</v>
      </c>
      <c r="CP15" s="22">
        <v>26020</v>
      </c>
      <c r="CQ15" s="22">
        <v>24959</v>
      </c>
      <c r="CR15" s="52"/>
      <c r="CS15" s="20">
        <v>11</v>
      </c>
      <c r="CT15" s="21" t="str">
        <f t="shared" si="17"/>
        <v>南城市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18"/>
      <c r="DE15" s="20">
        <v>11</v>
      </c>
      <c r="DF15" s="21" t="str">
        <f t="shared" si="18"/>
        <v>南城市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18"/>
      <c r="DQ15" s="20">
        <v>11</v>
      </c>
      <c r="DR15" s="21" t="str">
        <f t="shared" si="19"/>
        <v>南城市</v>
      </c>
      <c r="DS15" s="22">
        <v>10924</v>
      </c>
      <c r="DT15" s="22">
        <v>3792</v>
      </c>
      <c r="DU15" s="22">
        <v>1234</v>
      </c>
      <c r="DV15" s="22">
        <v>130</v>
      </c>
      <c r="DW15" s="22">
        <v>45</v>
      </c>
      <c r="DX15" s="22">
        <v>45</v>
      </c>
      <c r="DY15" s="22">
        <v>95</v>
      </c>
      <c r="DZ15" s="22">
        <v>44</v>
      </c>
      <c r="EA15" s="22">
        <v>12</v>
      </c>
      <c r="EB15" s="18"/>
      <c r="EC15" s="20">
        <v>11</v>
      </c>
      <c r="ED15" s="21" t="str">
        <f t="shared" si="20"/>
        <v>南城市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O15" s="20">
        <v>11</v>
      </c>
      <c r="EP15" s="21" t="str">
        <f t="shared" si="21"/>
        <v>南城市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FA15" s="20">
        <v>11</v>
      </c>
      <c r="FB15" s="21" t="str">
        <f t="shared" si="22"/>
        <v>南城市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M15" s="20">
        <v>11</v>
      </c>
      <c r="FN15" s="21" t="str">
        <f t="shared" si="23"/>
        <v>南城市</v>
      </c>
      <c r="FO15" s="22">
        <v>746539</v>
      </c>
      <c r="FP15" s="22">
        <v>11417298</v>
      </c>
      <c r="FQ15" s="22">
        <v>8424301</v>
      </c>
      <c r="FR15" s="22">
        <v>173917</v>
      </c>
      <c r="FS15" s="22">
        <v>127074</v>
      </c>
      <c r="FT15" s="22">
        <v>116605</v>
      </c>
      <c r="FU15" s="22">
        <v>1459</v>
      </c>
      <c r="FV15" s="22">
        <v>14402</v>
      </c>
      <c r="FW15" s="22">
        <v>10176</v>
      </c>
      <c r="FY15" s="20">
        <v>11</v>
      </c>
      <c r="FZ15" s="21" t="str">
        <f t="shared" si="24"/>
        <v>南城市</v>
      </c>
      <c r="GA15" s="22">
        <v>33796</v>
      </c>
      <c r="GB15" s="22">
        <v>1554987</v>
      </c>
      <c r="GC15" s="22">
        <v>1551655</v>
      </c>
      <c r="GD15" s="22">
        <v>2007806</v>
      </c>
      <c r="GE15" s="22">
        <v>2004133</v>
      </c>
      <c r="GF15" s="22">
        <v>1419609</v>
      </c>
      <c r="GG15" s="22">
        <v>12</v>
      </c>
      <c r="GH15" s="22">
        <v>1382</v>
      </c>
      <c r="GI15" s="22">
        <v>1364</v>
      </c>
      <c r="GK15" s="20">
        <v>11</v>
      </c>
      <c r="GL15" s="21" t="str">
        <f t="shared" si="25"/>
        <v>南城市</v>
      </c>
      <c r="GM15" s="22">
        <v>4160</v>
      </c>
      <c r="GN15" s="22">
        <v>0</v>
      </c>
      <c r="GO15" s="22">
        <v>0</v>
      </c>
      <c r="GP15" s="22">
        <v>0</v>
      </c>
      <c r="GQ15" s="22">
        <v>0</v>
      </c>
      <c r="GR15" s="22">
        <v>0</v>
      </c>
      <c r="GS15" s="22">
        <v>7</v>
      </c>
      <c r="GT15" s="22">
        <v>0</v>
      </c>
      <c r="GU15" s="22">
        <v>0</v>
      </c>
      <c r="GW15" s="20">
        <v>11</v>
      </c>
      <c r="GX15" s="21" t="str">
        <f t="shared" si="26"/>
        <v>南城市</v>
      </c>
      <c r="GY15" s="22">
        <v>0</v>
      </c>
      <c r="GZ15" s="22">
        <v>0</v>
      </c>
      <c r="HA15" s="22">
        <v>0</v>
      </c>
      <c r="HB15" s="22">
        <v>0</v>
      </c>
      <c r="HC15" s="22">
        <v>0</v>
      </c>
      <c r="HD15" s="22">
        <v>0</v>
      </c>
      <c r="HE15" s="22">
        <v>0</v>
      </c>
      <c r="HF15" s="22">
        <v>0</v>
      </c>
      <c r="HG15" s="22">
        <v>0</v>
      </c>
      <c r="HI15" s="20">
        <v>11</v>
      </c>
      <c r="HJ15" s="21" t="str">
        <f t="shared" si="27"/>
        <v>南城市</v>
      </c>
      <c r="HK15" s="22">
        <v>0</v>
      </c>
      <c r="HL15" s="22">
        <v>0</v>
      </c>
      <c r="HM15" s="22">
        <v>0</v>
      </c>
      <c r="HN15" s="22">
        <v>0</v>
      </c>
      <c r="HO15" s="22">
        <v>0</v>
      </c>
      <c r="HP15" s="22">
        <v>0</v>
      </c>
      <c r="HQ15" s="22">
        <v>0</v>
      </c>
      <c r="HR15" s="22">
        <v>0</v>
      </c>
      <c r="HS15" s="22">
        <v>0</v>
      </c>
      <c r="HU15" s="19">
        <f t="shared" si="1"/>
        <v>1298147</v>
      </c>
      <c r="HV15" s="8">
        <f t="shared" si="2"/>
        <v>36875514</v>
      </c>
      <c r="HW15" s="8">
        <f t="shared" si="3"/>
        <v>29320925</v>
      </c>
      <c r="HX15" s="8">
        <f t="shared" si="4"/>
        <v>89930755</v>
      </c>
      <c r="HY15" s="8">
        <f t="shared" si="5"/>
        <v>88659372</v>
      </c>
      <c r="HZ15" s="8">
        <f t="shared" si="6"/>
        <v>23845984</v>
      </c>
      <c r="IA15" s="8">
        <f t="shared" si="7"/>
        <v>3018</v>
      </c>
      <c r="IB15" s="8">
        <f t="shared" si="8"/>
        <v>67728</v>
      </c>
      <c r="IC15" s="8">
        <f t="shared" si="9"/>
        <v>55726</v>
      </c>
    </row>
    <row r="16" spans="1:237" s="8" customFormat="1" ht="15" customHeight="1">
      <c r="A16" s="37"/>
      <c r="B16" s="38" t="s">
        <v>134</v>
      </c>
      <c r="C16" s="36">
        <f>SUM(C5:C15)</f>
        <v>351638</v>
      </c>
      <c r="D16" s="36">
        <f aca="true" t="shared" si="28" ref="D16:K16">SUM(D5:D15)</f>
        <v>8024390</v>
      </c>
      <c r="E16" s="36">
        <f t="shared" si="28"/>
        <v>6712750</v>
      </c>
      <c r="F16" s="36">
        <f t="shared" si="28"/>
        <v>335083</v>
      </c>
      <c r="G16" s="36">
        <f t="shared" si="28"/>
        <v>279240</v>
      </c>
      <c r="H16" s="36">
        <f t="shared" si="28"/>
        <v>279239</v>
      </c>
      <c r="I16" s="36">
        <f t="shared" si="28"/>
        <v>1010</v>
      </c>
      <c r="J16" s="36">
        <f t="shared" si="28"/>
        <v>7246</v>
      </c>
      <c r="K16" s="36">
        <f t="shared" si="28"/>
        <v>5659</v>
      </c>
      <c r="L16" s="18"/>
      <c r="M16" s="37"/>
      <c r="N16" s="38" t="s">
        <v>134</v>
      </c>
      <c r="O16" s="36">
        <f aca="true" t="shared" si="29" ref="O16:W16">SUM(O5:O15)</f>
        <v>6124</v>
      </c>
      <c r="P16" s="36">
        <f t="shared" si="29"/>
        <v>269634</v>
      </c>
      <c r="Q16" s="36">
        <f t="shared" si="29"/>
        <v>269152</v>
      </c>
      <c r="R16" s="36">
        <f t="shared" si="29"/>
        <v>2177335</v>
      </c>
      <c r="S16" s="36">
        <f t="shared" si="29"/>
        <v>2174486</v>
      </c>
      <c r="T16" s="36">
        <f t="shared" si="29"/>
        <v>639027</v>
      </c>
      <c r="U16" s="36">
        <f t="shared" si="29"/>
        <v>32</v>
      </c>
      <c r="V16" s="36">
        <f t="shared" si="29"/>
        <v>569</v>
      </c>
      <c r="W16" s="36">
        <f t="shared" si="29"/>
        <v>565</v>
      </c>
      <c r="X16" s="32"/>
      <c r="Y16" s="37"/>
      <c r="Z16" s="38" t="s">
        <v>134</v>
      </c>
      <c r="AA16" s="36">
        <f aca="true" t="shared" si="30" ref="AA16:AI16">SUM(AA5:AA15)</f>
        <v>10814394</v>
      </c>
      <c r="AB16" s="36">
        <f t="shared" si="30"/>
        <v>266798889</v>
      </c>
      <c r="AC16" s="36">
        <f t="shared" si="30"/>
        <v>215250867</v>
      </c>
      <c r="AD16" s="36">
        <f t="shared" si="30"/>
        <v>9281517</v>
      </c>
      <c r="AE16" s="36">
        <f t="shared" si="30"/>
        <v>7554954</v>
      </c>
      <c r="AF16" s="36">
        <f t="shared" si="30"/>
        <v>7551840</v>
      </c>
      <c r="AG16" s="36">
        <f t="shared" si="30"/>
        <v>15987</v>
      </c>
      <c r="AH16" s="36">
        <f t="shared" si="30"/>
        <v>201207</v>
      </c>
      <c r="AI16" s="36">
        <f t="shared" si="30"/>
        <v>144662</v>
      </c>
      <c r="AJ16" s="52"/>
      <c r="AK16" s="37"/>
      <c r="AL16" s="38" t="s">
        <v>134</v>
      </c>
      <c r="AM16" s="36">
        <f aca="true" t="shared" si="31" ref="AM16:AU16">SUM(AM5:AM15)</f>
        <v>102577</v>
      </c>
      <c r="AN16" s="36">
        <f t="shared" si="31"/>
        <v>2846160</v>
      </c>
      <c r="AO16" s="36">
        <f t="shared" si="31"/>
        <v>2783746</v>
      </c>
      <c r="AP16" s="36">
        <f t="shared" si="31"/>
        <v>38516759</v>
      </c>
      <c r="AQ16" s="36">
        <f t="shared" si="31"/>
        <v>38103849</v>
      </c>
      <c r="AR16" s="36">
        <f t="shared" si="31"/>
        <v>7536391</v>
      </c>
      <c r="AS16" s="36">
        <f t="shared" si="31"/>
        <v>274</v>
      </c>
      <c r="AT16" s="36">
        <f t="shared" si="31"/>
        <v>5972</v>
      </c>
      <c r="AU16" s="36">
        <f t="shared" si="31"/>
        <v>5637</v>
      </c>
      <c r="AV16" s="32"/>
      <c r="AW16" s="37"/>
      <c r="AX16" s="38" t="s">
        <v>134</v>
      </c>
      <c r="AY16" s="36">
        <f aca="true" t="shared" si="32" ref="AY16:BG16">SUM(AY5:AY15)</f>
        <v>0</v>
      </c>
      <c r="AZ16" s="36">
        <f t="shared" si="32"/>
        <v>46499789</v>
      </c>
      <c r="BA16" s="36">
        <f t="shared" si="32"/>
        <v>45219546</v>
      </c>
      <c r="BB16" s="36">
        <f t="shared" si="32"/>
        <v>1893735607</v>
      </c>
      <c r="BC16" s="36">
        <f t="shared" si="32"/>
        <v>1884169852</v>
      </c>
      <c r="BD16" s="36">
        <f t="shared" si="32"/>
        <v>250777966</v>
      </c>
      <c r="BE16" s="36">
        <f t="shared" si="32"/>
        <v>0</v>
      </c>
      <c r="BF16" s="36">
        <f t="shared" si="32"/>
        <v>235471</v>
      </c>
      <c r="BG16" s="36">
        <f t="shared" si="32"/>
        <v>224745</v>
      </c>
      <c r="BH16" s="32"/>
      <c r="BI16" s="37"/>
      <c r="BJ16" s="38" t="s">
        <v>134</v>
      </c>
      <c r="BK16" s="36">
        <f aca="true" t="shared" si="33" ref="BK16:BS16">SUM(BK5:BK15)</f>
        <v>0</v>
      </c>
      <c r="BL16" s="36">
        <f t="shared" si="33"/>
        <v>19837539</v>
      </c>
      <c r="BM16" s="36">
        <f t="shared" si="33"/>
        <v>19485312</v>
      </c>
      <c r="BN16" s="36">
        <f t="shared" si="33"/>
        <v>479943983</v>
      </c>
      <c r="BO16" s="36">
        <f t="shared" si="33"/>
        <v>478517599</v>
      </c>
      <c r="BP16" s="36">
        <f t="shared" si="33"/>
        <v>122867713</v>
      </c>
      <c r="BQ16" s="36">
        <f t="shared" si="33"/>
        <v>0</v>
      </c>
      <c r="BR16" s="36">
        <f t="shared" si="33"/>
        <v>120281</v>
      </c>
      <c r="BS16" s="36">
        <f t="shared" si="33"/>
        <v>115786</v>
      </c>
      <c r="BT16" s="32"/>
      <c r="BU16" s="37"/>
      <c r="BV16" s="38" t="s">
        <v>134</v>
      </c>
      <c r="BW16" s="36">
        <f aca="true" t="shared" si="34" ref="BW16:CE16">SUM(BW5:BW15)</f>
        <v>0</v>
      </c>
      <c r="BX16" s="36">
        <f t="shared" si="34"/>
        <v>30116737</v>
      </c>
      <c r="BY16" s="36">
        <f t="shared" si="34"/>
        <v>30087699</v>
      </c>
      <c r="BZ16" s="36">
        <f t="shared" si="34"/>
        <v>1035325384</v>
      </c>
      <c r="CA16" s="36">
        <f t="shared" si="34"/>
        <v>1035191303</v>
      </c>
      <c r="CB16" s="36">
        <f t="shared" si="34"/>
        <v>654593372</v>
      </c>
      <c r="CC16" s="36">
        <f t="shared" si="34"/>
        <v>0</v>
      </c>
      <c r="CD16" s="36">
        <f t="shared" si="34"/>
        <v>60096</v>
      </c>
      <c r="CE16" s="36">
        <f t="shared" si="34"/>
        <v>59615</v>
      </c>
      <c r="CF16" s="32"/>
      <c r="CG16" s="37"/>
      <c r="CH16" s="38" t="s">
        <v>134</v>
      </c>
      <c r="CI16" s="36">
        <f aca="true" t="shared" si="35" ref="CI16:CQ16">SUM(CI5:CI15)</f>
        <v>12086945</v>
      </c>
      <c r="CJ16" s="36">
        <f t="shared" si="35"/>
        <v>96454065</v>
      </c>
      <c r="CK16" s="36">
        <f t="shared" si="35"/>
        <v>94792557</v>
      </c>
      <c r="CL16" s="36">
        <f t="shared" si="35"/>
        <v>3409004974</v>
      </c>
      <c r="CM16" s="36">
        <f t="shared" si="35"/>
        <v>3397878754</v>
      </c>
      <c r="CN16" s="36">
        <f t="shared" si="35"/>
        <v>1028239051</v>
      </c>
      <c r="CO16" s="36">
        <f t="shared" si="35"/>
        <v>16993</v>
      </c>
      <c r="CP16" s="36">
        <f t="shared" si="35"/>
        <v>415848</v>
      </c>
      <c r="CQ16" s="36">
        <f t="shared" si="35"/>
        <v>400146</v>
      </c>
      <c r="CR16" s="52"/>
      <c r="CS16" s="37"/>
      <c r="CT16" s="38" t="s">
        <v>134</v>
      </c>
      <c r="CU16" s="36">
        <f aca="true" t="shared" si="36" ref="CU16:DC16">SUM(CU5:CU15)</f>
        <v>0</v>
      </c>
      <c r="CV16" s="36">
        <f t="shared" si="36"/>
        <v>0</v>
      </c>
      <c r="CW16" s="36">
        <f t="shared" si="36"/>
        <v>0</v>
      </c>
      <c r="CX16" s="36">
        <f t="shared" si="36"/>
        <v>0</v>
      </c>
      <c r="CY16" s="36">
        <f t="shared" si="36"/>
        <v>0</v>
      </c>
      <c r="CZ16" s="36">
        <f t="shared" si="36"/>
        <v>0</v>
      </c>
      <c r="DA16" s="36">
        <f t="shared" si="36"/>
        <v>0</v>
      </c>
      <c r="DB16" s="36">
        <f t="shared" si="36"/>
        <v>0</v>
      </c>
      <c r="DC16" s="36">
        <f t="shared" si="36"/>
        <v>0</v>
      </c>
      <c r="DD16" s="18"/>
      <c r="DE16" s="37"/>
      <c r="DF16" s="38" t="s">
        <v>134</v>
      </c>
      <c r="DG16" s="36">
        <f aca="true" t="shared" si="37" ref="DG16:DO16">SUM(DG5:DG15)</f>
        <v>0</v>
      </c>
      <c r="DH16" s="36">
        <f t="shared" si="37"/>
        <v>0</v>
      </c>
      <c r="DI16" s="36">
        <f t="shared" si="37"/>
        <v>0</v>
      </c>
      <c r="DJ16" s="36">
        <f t="shared" si="37"/>
        <v>0</v>
      </c>
      <c r="DK16" s="36">
        <f t="shared" si="37"/>
        <v>0</v>
      </c>
      <c r="DL16" s="36">
        <f t="shared" si="37"/>
        <v>0</v>
      </c>
      <c r="DM16" s="36">
        <f t="shared" si="37"/>
        <v>0</v>
      </c>
      <c r="DN16" s="36">
        <f t="shared" si="37"/>
        <v>0</v>
      </c>
      <c r="DO16" s="36">
        <f t="shared" si="37"/>
        <v>0</v>
      </c>
      <c r="DP16" s="18"/>
      <c r="DQ16" s="37"/>
      <c r="DR16" s="38" t="s">
        <v>134</v>
      </c>
      <c r="DS16" s="36">
        <f aca="true" t="shared" si="38" ref="DS16:EA16">SUM(DS5:DS15)</f>
        <v>1326134</v>
      </c>
      <c r="DT16" s="36">
        <f t="shared" si="38"/>
        <v>402522</v>
      </c>
      <c r="DU16" s="36">
        <f t="shared" si="38"/>
        <v>372112</v>
      </c>
      <c r="DV16" s="36">
        <f t="shared" si="38"/>
        <v>248103</v>
      </c>
      <c r="DW16" s="36">
        <f t="shared" si="38"/>
        <v>247201</v>
      </c>
      <c r="DX16" s="36">
        <f t="shared" si="38"/>
        <v>162074</v>
      </c>
      <c r="DY16" s="36">
        <f t="shared" si="38"/>
        <v>1263</v>
      </c>
      <c r="DZ16" s="36">
        <f t="shared" si="38"/>
        <v>450</v>
      </c>
      <c r="EA16" s="36">
        <f t="shared" si="38"/>
        <v>352</v>
      </c>
      <c r="EB16" s="18"/>
      <c r="EC16" s="37"/>
      <c r="ED16" s="38" t="s">
        <v>134</v>
      </c>
      <c r="EE16" s="36">
        <f>SUM(EE5:EE15)</f>
        <v>89638380</v>
      </c>
      <c r="EF16" s="36">
        <f>SUM(EF5:EF15)</f>
        <v>29793305</v>
      </c>
      <c r="EG16" s="36">
        <f>SUM(EG5:EG15)</f>
        <v>21257832</v>
      </c>
      <c r="EH16" s="36">
        <f>SUM(EH5:EH15)</f>
        <v>158887</v>
      </c>
      <c r="EI16" s="36">
        <f>SUM(EI5:EI15)</f>
        <v>119033</v>
      </c>
      <c r="EJ16" s="36">
        <f>SUM(EJ5:EJ15)</f>
        <v>119030</v>
      </c>
      <c r="EK16" s="36">
        <f>SUM(EK5:EK15)</f>
        <v>1340</v>
      </c>
      <c r="EL16" s="36">
        <f>SUM(EL5:EL15)</f>
        <v>6366</v>
      </c>
      <c r="EM16" s="36">
        <f>SUM(EM5:EM15)</f>
        <v>3790</v>
      </c>
      <c r="EO16" s="37"/>
      <c r="EP16" s="38" t="s">
        <v>134</v>
      </c>
      <c r="EQ16" s="36">
        <f>SUM(EQ5:EQ15)</f>
        <v>19420</v>
      </c>
      <c r="ER16" s="36">
        <f>SUM(ER5:ER15)</f>
        <v>55807</v>
      </c>
      <c r="ES16" s="36">
        <f>SUM(ES5:ES15)</f>
        <v>45067</v>
      </c>
      <c r="ET16" s="36">
        <f>SUM(ET5:ET15)</f>
        <v>331822</v>
      </c>
      <c r="EU16" s="36">
        <f>SUM(EU5:EU15)</f>
        <v>329801</v>
      </c>
      <c r="EV16" s="36">
        <f>SUM(EV5:EV15)</f>
        <v>186061</v>
      </c>
      <c r="EW16" s="36">
        <f>SUM(EW5:EW15)</f>
        <v>45</v>
      </c>
      <c r="EX16" s="36">
        <f>SUM(EX5:EX15)</f>
        <v>110</v>
      </c>
      <c r="EY16" s="36">
        <f>SUM(EY5:EY15)</f>
        <v>78</v>
      </c>
      <c r="FA16" s="37"/>
      <c r="FB16" s="38" t="s">
        <v>134</v>
      </c>
      <c r="FC16" s="36">
        <f>SUM(FC5:FC15)</f>
        <v>25782638</v>
      </c>
      <c r="FD16" s="36">
        <f>SUM(FD5:FD15)</f>
        <v>3233029</v>
      </c>
      <c r="FE16" s="36">
        <f>SUM(FE5:FE15)</f>
        <v>3058002</v>
      </c>
      <c r="FF16" s="36">
        <f>SUM(FF5:FF15)</f>
        <v>65708</v>
      </c>
      <c r="FG16" s="36">
        <f>SUM(FG5:FG15)</f>
        <v>63334</v>
      </c>
      <c r="FH16" s="36">
        <f>SUM(FH5:FH15)</f>
        <v>63334</v>
      </c>
      <c r="FI16" s="36">
        <f>SUM(FI5:FI15)</f>
        <v>572</v>
      </c>
      <c r="FJ16" s="36">
        <f>SUM(FJ5:FJ15)</f>
        <v>657</v>
      </c>
      <c r="FK16" s="36">
        <f>SUM(FK5:FK15)</f>
        <v>565</v>
      </c>
      <c r="FM16" s="37"/>
      <c r="FN16" s="38" t="s">
        <v>134</v>
      </c>
      <c r="FO16" s="36">
        <f>SUM(FO5:FO15)</f>
        <v>88327487</v>
      </c>
      <c r="FP16" s="36">
        <f>SUM(FP5:FP15)</f>
        <v>84264368</v>
      </c>
      <c r="FQ16" s="36">
        <f>SUM(FQ5:FQ15)</f>
        <v>66303445</v>
      </c>
      <c r="FR16" s="36">
        <f>SUM(FR5:FR15)</f>
        <v>7695623</v>
      </c>
      <c r="FS16" s="36">
        <f>SUM(FS5:FS15)</f>
        <v>7336398</v>
      </c>
      <c r="FT16" s="36">
        <f>SUM(FT5:FT15)</f>
        <v>4409270</v>
      </c>
      <c r="FU16" s="36">
        <f>SUM(FU5:FU15)</f>
        <v>15620</v>
      </c>
      <c r="FV16" s="36">
        <f>SUM(FV5:FV15)</f>
        <v>71805</v>
      </c>
      <c r="FW16" s="36">
        <f>SUM(FW5:FW15)</f>
        <v>48763</v>
      </c>
      <c r="FY16" s="37"/>
      <c r="FZ16" s="38" t="s">
        <v>134</v>
      </c>
      <c r="GA16" s="36">
        <f>SUM(GA5:GA15)</f>
        <v>4449697</v>
      </c>
      <c r="GB16" s="36">
        <f>SUM(GB5:GB15)</f>
        <v>7095620</v>
      </c>
      <c r="GC16" s="36">
        <f>SUM(GC5:GC15)</f>
        <v>7091388</v>
      </c>
      <c r="GD16" s="36">
        <f>SUM(GD5:GD15)</f>
        <v>16984173</v>
      </c>
      <c r="GE16" s="36">
        <f>SUM(GE5:GE15)</f>
        <v>16978795</v>
      </c>
      <c r="GF16" s="36">
        <f>SUM(GF5:GF15)</f>
        <v>11383537</v>
      </c>
      <c r="GG16" s="36">
        <f>SUM(GG5:GG15)</f>
        <v>204</v>
      </c>
      <c r="GH16" s="36">
        <f>SUM(GH5:GH15)</f>
        <v>2836</v>
      </c>
      <c r="GI16" s="36">
        <f>SUM(GI5:GI15)</f>
        <v>2809</v>
      </c>
      <c r="GK16" s="37"/>
      <c r="GL16" s="38" t="s">
        <v>134</v>
      </c>
      <c r="GM16" s="36">
        <f>SUM(GM5:GM15)</f>
        <v>4160</v>
      </c>
      <c r="GN16" s="36">
        <f>SUM(GN5:GN15)</f>
        <v>0</v>
      </c>
      <c r="GO16" s="36">
        <f>SUM(GO5:GO15)</f>
        <v>0</v>
      </c>
      <c r="GP16" s="36">
        <f>SUM(GP5:GP15)</f>
        <v>0</v>
      </c>
      <c r="GQ16" s="36">
        <f>SUM(GQ5:GQ15)</f>
        <v>0</v>
      </c>
      <c r="GR16" s="36">
        <f>SUM(GR5:GR15)</f>
        <v>0</v>
      </c>
      <c r="GS16" s="36">
        <f>SUM(GS5:GS15)</f>
        <v>7</v>
      </c>
      <c r="GT16" s="36">
        <f>SUM(GT5:GT15)</f>
        <v>0</v>
      </c>
      <c r="GU16" s="36">
        <f>SUM(GU5:GU15)</f>
        <v>0</v>
      </c>
      <c r="GW16" s="37"/>
      <c r="GX16" s="38" t="s">
        <v>134</v>
      </c>
      <c r="GY16" s="36">
        <f>SUM(GY5:GY15)</f>
        <v>0</v>
      </c>
      <c r="GZ16" s="36">
        <f>SUM(GZ5:GZ15)</f>
        <v>31971</v>
      </c>
      <c r="HA16" s="36">
        <f>SUM(HA5:HA15)</f>
        <v>31971</v>
      </c>
      <c r="HB16" s="36">
        <f>SUM(HB5:HB15)</f>
        <v>448393</v>
      </c>
      <c r="HC16" s="36">
        <f>SUM(HC5:HC15)</f>
        <v>448393</v>
      </c>
      <c r="HD16" s="36">
        <f>SUM(HD5:HD15)</f>
        <v>254962</v>
      </c>
      <c r="HE16" s="36">
        <f>SUM(HE5:HE15)</f>
        <v>0</v>
      </c>
      <c r="HF16" s="36">
        <f>SUM(HF5:HF15)</f>
        <v>21</v>
      </c>
      <c r="HG16" s="36">
        <f>SUM(HG5:HG15)</f>
        <v>21</v>
      </c>
      <c r="HI16" s="37"/>
      <c r="HJ16" s="38" t="s">
        <v>134</v>
      </c>
      <c r="HK16" s="36">
        <f>SUM(HK5:HK15)</f>
        <v>0</v>
      </c>
      <c r="HL16" s="36">
        <f>SUM(HL5:HL15)</f>
        <v>0</v>
      </c>
      <c r="HM16" s="36">
        <f>SUM(HM5:HM15)</f>
        <v>0</v>
      </c>
      <c r="HN16" s="36">
        <f>SUM(HN5:HN15)</f>
        <v>0</v>
      </c>
      <c r="HO16" s="36">
        <f>SUM(HO5:HO15)</f>
        <v>0</v>
      </c>
      <c r="HP16" s="36">
        <f>SUM(HP5:HP15)</f>
        <v>0</v>
      </c>
      <c r="HQ16" s="36">
        <f>SUM(HQ5:HQ15)</f>
        <v>0</v>
      </c>
      <c r="HR16" s="36">
        <f>SUM(HR5:HR15)</f>
        <v>0</v>
      </c>
      <c r="HS16" s="36">
        <f>SUM(HS5:HS15)</f>
        <v>0</v>
      </c>
      <c r="HU16" s="19">
        <f aca="true" t="shared" si="39" ref="HU16:IC16">SUM(C16,O16,AA16,AM16,CI16,CU16,DG16,DS16,EE16,EQ16,FC16,FO16,GA16,GM16,GY16,HK16)</f>
        <v>232909594</v>
      </c>
      <c r="HV16" s="8">
        <f t="shared" si="39"/>
        <v>499269760</v>
      </c>
      <c r="HW16" s="8">
        <f t="shared" si="39"/>
        <v>417968889</v>
      </c>
      <c r="HX16" s="8">
        <f t="shared" si="39"/>
        <v>3485248377</v>
      </c>
      <c r="HY16" s="8">
        <f t="shared" si="39"/>
        <v>3471514238</v>
      </c>
      <c r="HZ16" s="8">
        <f t="shared" si="39"/>
        <v>1060823816</v>
      </c>
      <c r="IA16" s="8">
        <f t="shared" si="39"/>
        <v>53347</v>
      </c>
      <c r="IB16" s="8">
        <f t="shared" si="39"/>
        <v>713087</v>
      </c>
      <c r="IC16" s="8">
        <f t="shared" si="39"/>
        <v>613047</v>
      </c>
    </row>
    <row r="17" spans="1:237" s="8" customFormat="1" ht="15" customHeight="1">
      <c r="A17" s="27">
        <v>12</v>
      </c>
      <c r="B17" s="28" t="s">
        <v>82</v>
      </c>
      <c r="C17" s="29">
        <v>55401</v>
      </c>
      <c r="D17" s="29">
        <v>691701</v>
      </c>
      <c r="E17" s="29">
        <v>295592</v>
      </c>
      <c r="F17" s="29">
        <v>24311</v>
      </c>
      <c r="G17" s="29">
        <v>11049</v>
      </c>
      <c r="H17" s="29">
        <v>11048</v>
      </c>
      <c r="I17" s="29">
        <v>343</v>
      </c>
      <c r="J17" s="29">
        <v>2236</v>
      </c>
      <c r="K17" s="29">
        <v>757</v>
      </c>
      <c r="L17" s="18"/>
      <c r="M17" s="27">
        <v>12</v>
      </c>
      <c r="N17" s="28" t="str">
        <f t="shared" si="10"/>
        <v>国 頭 村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32"/>
      <c r="Y17" s="20">
        <v>12</v>
      </c>
      <c r="Z17" s="21" t="str">
        <f t="shared" si="11"/>
        <v>国 頭 村</v>
      </c>
      <c r="AA17" s="22">
        <v>127154</v>
      </c>
      <c r="AB17" s="22">
        <v>8207127</v>
      </c>
      <c r="AC17" s="22">
        <v>5827370</v>
      </c>
      <c r="AD17" s="22">
        <v>258471</v>
      </c>
      <c r="AE17" s="22">
        <v>180914</v>
      </c>
      <c r="AF17" s="22">
        <v>180890</v>
      </c>
      <c r="AG17" s="22">
        <v>760</v>
      </c>
      <c r="AH17" s="22">
        <v>9365</v>
      </c>
      <c r="AI17" s="22">
        <v>4048</v>
      </c>
      <c r="AJ17" s="52"/>
      <c r="AK17" s="20">
        <v>12</v>
      </c>
      <c r="AL17" s="21" t="str">
        <f t="shared" si="12"/>
        <v>国 頭 村</v>
      </c>
      <c r="AM17" s="22">
        <v>2045</v>
      </c>
      <c r="AN17" s="22">
        <v>193286</v>
      </c>
      <c r="AO17" s="22">
        <v>66011</v>
      </c>
      <c r="AP17" s="22">
        <v>33064</v>
      </c>
      <c r="AQ17" s="22">
        <v>17775</v>
      </c>
      <c r="AR17" s="22">
        <v>9994</v>
      </c>
      <c r="AS17" s="22">
        <v>26</v>
      </c>
      <c r="AT17" s="22">
        <v>967</v>
      </c>
      <c r="AU17" s="22">
        <v>288</v>
      </c>
      <c r="AV17" s="32"/>
      <c r="AW17" s="20">
        <v>12</v>
      </c>
      <c r="AX17" s="21" t="str">
        <f t="shared" si="13"/>
        <v>国 頭 村</v>
      </c>
      <c r="AY17" s="22">
        <v>0</v>
      </c>
      <c r="AZ17" s="22">
        <v>429950</v>
      </c>
      <c r="BA17" s="22">
        <v>274854</v>
      </c>
      <c r="BB17" s="22">
        <v>2495580</v>
      </c>
      <c r="BC17" s="22">
        <v>1992871</v>
      </c>
      <c r="BD17" s="22">
        <v>237385</v>
      </c>
      <c r="BE17" s="22">
        <v>0</v>
      </c>
      <c r="BF17" s="22">
        <v>2333</v>
      </c>
      <c r="BG17" s="22">
        <v>1413</v>
      </c>
      <c r="BH17" s="32"/>
      <c r="BI17" s="20">
        <v>12</v>
      </c>
      <c r="BJ17" s="21" t="str">
        <f t="shared" si="14"/>
        <v>国 頭 村</v>
      </c>
      <c r="BK17" s="22">
        <v>0</v>
      </c>
      <c r="BL17" s="22">
        <v>324645</v>
      </c>
      <c r="BM17" s="22">
        <v>271499</v>
      </c>
      <c r="BN17" s="22">
        <v>1934268</v>
      </c>
      <c r="BO17" s="22">
        <v>1810179</v>
      </c>
      <c r="BP17" s="22">
        <v>422826</v>
      </c>
      <c r="BQ17" s="22">
        <v>0</v>
      </c>
      <c r="BR17" s="22">
        <v>1769</v>
      </c>
      <c r="BS17" s="22">
        <v>1250</v>
      </c>
      <c r="BT17" s="32"/>
      <c r="BU17" s="20">
        <v>12</v>
      </c>
      <c r="BV17" s="21" t="str">
        <f t="shared" si="15"/>
        <v>国 頭 村</v>
      </c>
      <c r="BW17" s="22">
        <v>0</v>
      </c>
      <c r="BX17" s="22">
        <v>171384</v>
      </c>
      <c r="BY17" s="22">
        <v>163890</v>
      </c>
      <c r="BZ17" s="22">
        <v>1032929</v>
      </c>
      <c r="CA17" s="22">
        <v>1008072</v>
      </c>
      <c r="CB17" s="22">
        <v>602433</v>
      </c>
      <c r="CC17" s="22">
        <v>0</v>
      </c>
      <c r="CD17" s="22">
        <v>607</v>
      </c>
      <c r="CE17" s="22">
        <v>541</v>
      </c>
      <c r="CF17" s="32"/>
      <c r="CG17" s="20">
        <v>12</v>
      </c>
      <c r="CH17" s="21" t="str">
        <f t="shared" si="16"/>
        <v>国 頭 村</v>
      </c>
      <c r="CI17" s="22">
        <v>60631</v>
      </c>
      <c r="CJ17" s="22">
        <v>925979</v>
      </c>
      <c r="CK17" s="22">
        <v>710243</v>
      </c>
      <c r="CL17" s="22">
        <v>5462777</v>
      </c>
      <c r="CM17" s="22">
        <v>4811122</v>
      </c>
      <c r="CN17" s="22">
        <v>1262644</v>
      </c>
      <c r="CO17" s="22">
        <v>151</v>
      </c>
      <c r="CP17" s="22">
        <v>4709</v>
      </c>
      <c r="CQ17" s="22">
        <v>3204</v>
      </c>
      <c r="CR17" s="52"/>
      <c r="CS17" s="20">
        <v>12</v>
      </c>
      <c r="CT17" s="21" t="str">
        <f t="shared" si="17"/>
        <v>国 頭 村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18"/>
      <c r="DE17" s="20">
        <v>12</v>
      </c>
      <c r="DF17" s="21" t="str">
        <f t="shared" si="18"/>
        <v>国 頭 村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18"/>
      <c r="DQ17" s="20">
        <v>12</v>
      </c>
      <c r="DR17" s="21" t="str">
        <f t="shared" si="19"/>
        <v>国 頭 村</v>
      </c>
      <c r="DS17" s="22">
        <v>12570</v>
      </c>
      <c r="DT17" s="22">
        <v>13177</v>
      </c>
      <c r="DU17" s="22">
        <v>7039</v>
      </c>
      <c r="DV17" s="22">
        <v>396</v>
      </c>
      <c r="DW17" s="22">
        <v>233</v>
      </c>
      <c r="DX17" s="22">
        <v>233</v>
      </c>
      <c r="DY17" s="22">
        <v>43</v>
      </c>
      <c r="DZ17" s="22">
        <v>61</v>
      </c>
      <c r="EA17" s="22">
        <v>35</v>
      </c>
      <c r="EB17" s="18"/>
      <c r="EC17" s="20">
        <v>12</v>
      </c>
      <c r="ED17" s="21" t="str">
        <f t="shared" si="20"/>
        <v>国 頭 村</v>
      </c>
      <c r="EE17" s="22">
        <v>133047904</v>
      </c>
      <c r="EF17" s="22">
        <v>21191196</v>
      </c>
      <c r="EG17" s="22">
        <v>16849301</v>
      </c>
      <c r="EH17" s="22">
        <v>195197</v>
      </c>
      <c r="EI17" s="22">
        <v>156238</v>
      </c>
      <c r="EJ17" s="22">
        <v>151810</v>
      </c>
      <c r="EK17" s="22">
        <v>797</v>
      </c>
      <c r="EL17" s="22">
        <v>3780</v>
      </c>
      <c r="EM17" s="22">
        <v>1637</v>
      </c>
      <c r="EO17" s="20">
        <v>12</v>
      </c>
      <c r="EP17" s="21" t="str">
        <f t="shared" si="21"/>
        <v>国 頭 村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FA17" s="20">
        <v>12</v>
      </c>
      <c r="FB17" s="21" t="str">
        <f t="shared" si="22"/>
        <v>国 頭 村</v>
      </c>
      <c r="FC17" s="22">
        <v>14225</v>
      </c>
      <c r="FD17" s="22">
        <v>2343879</v>
      </c>
      <c r="FE17" s="22">
        <v>2299274</v>
      </c>
      <c r="FF17" s="22">
        <v>15748</v>
      </c>
      <c r="FG17" s="22">
        <v>15359</v>
      </c>
      <c r="FH17" s="22">
        <v>15359</v>
      </c>
      <c r="FI17" s="22">
        <v>19</v>
      </c>
      <c r="FJ17" s="22">
        <v>121</v>
      </c>
      <c r="FK17" s="22">
        <v>114</v>
      </c>
      <c r="FM17" s="20">
        <v>12</v>
      </c>
      <c r="FN17" s="21" t="str">
        <f t="shared" si="23"/>
        <v>国 頭 村</v>
      </c>
      <c r="FO17" s="22">
        <v>4098798</v>
      </c>
      <c r="FP17" s="22">
        <v>15905221</v>
      </c>
      <c r="FQ17" s="22">
        <v>11148686</v>
      </c>
      <c r="FR17" s="22">
        <v>135066</v>
      </c>
      <c r="FS17" s="22">
        <v>96476</v>
      </c>
      <c r="FT17" s="22">
        <v>96476</v>
      </c>
      <c r="FU17" s="22">
        <v>695</v>
      </c>
      <c r="FV17" s="22">
        <v>7662</v>
      </c>
      <c r="FW17" s="22">
        <v>2636</v>
      </c>
      <c r="FY17" s="20">
        <v>12</v>
      </c>
      <c r="FZ17" s="21" t="str">
        <f t="shared" si="24"/>
        <v>国 頭 村</v>
      </c>
      <c r="GA17" s="22">
        <v>0</v>
      </c>
      <c r="GB17" s="22">
        <v>0</v>
      </c>
      <c r="GC17" s="22">
        <v>0</v>
      </c>
      <c r="GD17" s="22">
        <v>0</v>
      </c>
      <c r="GE17" s="22">
        <v>0</v>
      </c>
      <c r="GF17" s="22">
        <v>0</v>
      </c>
      <c r="GG17" s="22">
        <v>0</v>
      </c>
      <c r="GH17" s="22">
        <v>0</v>
      </c>
      <c r="GI17" s="22">
        <v>0</v>
      </c>
      <c r="GK17" s="20">
        <v>12</v>
      </c>
      <c r="GL17" s="21" t="str">
        <f t="shared" si="25"/>
        <v>国 頭 村</v>
      </c>
      <c r="GM17" s="22">
        <v>0</v>
      </c>
      <c r="GN17" s="22">
        <v>0</v>
      </c>
      <c r="GO17" s="22">
        <v>0</v>
      </c>
      <c r="GP17" s="22">
        <v>0</v>
      </c>
      <c r="GQ17" s="22">
        <v>0</v>
      </c>
      <c r="GR17" s="22">
        <v>0</v>
      </c>
      <c r="GS17" s="22">
        <v>0</v>
      </c>
      <c r="GT17" s="22">
        <v>0</v>
      </c>
      <c r="GU17" s="22">
        <v>0</v>
      </c>
      <c r="GW17" s="20">
        <v>12</v>
      </c>
      <c r="GX17" s="21" t="str">
        <f t="shared" si="26"/>
        <v>国 頭 村</v>
      </c>
      <c r="GY17" s="22">
        <v>0</v>
      </c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I17" s="20">
        <v>12</v>
      </c>
      <c r="HJ17" s="21" t="str">
        <f t="shared" si="27"/>
        <v>国 頭 村</v>
      </c>
      <c r="HK17" s="22">
        <v>0</v>
      </c>
      <c r="HL17" s="22">
        <v>0</v>
      </c>
      <c r="HM17" s="22">
        <v>0</v>
      </c>
      <c r="HN17" s="22">
        <v>0</v>
      </c>
      <c r="HO17" s="22">
        <v>0</v>
      </c>
      <c r="HP17" s="22">
        <v>0</v>
      </c>
      <c r="HQ17" s="22">
        <v>0</v>
      </c>
      <c r="HR17" s="22">
        <v>0</v>
      </c>
      <c r="HS17" s="22">
        <v>0</v>
      </c>
      <c r="HU17" s="19">
        <f t="shared" si="1"/>
        <v>137418728</v>
      </c>
      <c r="HV17" s="8">
        <f t="shared" si="2"/>
        <v>49471566</v>
      </c>
      <c r="HW17" s="8">
        <f t="shared" si="3"/>
        <v>37203516</v>
      </c>
      <c r="HX17" s="8">
        <f t="shared" si="4"/>
        <v>6125030</v>
      </c>
      <c r="HY17" s="8">
        <f t="shared" si="5"/>
        <v>5289166</v>
      </c>
      <c r="HZ17" s="8">
        <f t="shared" si="6"/>
        <v>1728454</v>
      </c>
      <c r="IA17" s="8">
        <f t="shared" si="7"/>
        <v>2834</v>
      </c>
      <c r="IB17" s="8">
        <f t="shared" si="8"/>
        <v>28901</v>
      </c>
      <c r="IC17" s="8">
        <f t="shared" si="9"/>
        <v>12719</v>
      </c>
    </row>
    <row r="18" spans="1:237" s="8" customFormat="1" ht="15" customHeight="1">
      <c r="A18" s="20">
        <v>13</v>
      </c>
      <c r="B18" s="21" t="s">
        <v>83</v>
      </c>
      <c r="C18" s="22">
        <v>10919</v>
      </c>
      <c r="D18" s="22">
        <v>712758</v>
      </c>
      <c r="E18" s="22">
        <v>424716</v>
      </c>
      <c r="F18" s="22">
        <v>35699</v>
      </c>
      <c r="G18" s="22">
        <v>21717</v>
      </c>
      <c r="H18" s="22">
        <v>21711</v>
      </c>
      <c r="I18" s="22">
        <v>85</v>
      </c>
      <c r="J18" s="22">
        <v>1883</v>
      </c>
      <c r="K18" s="22">
        <v>1003</v>
      </c>
      <c r="L18" s="18"/>
      <c r="M18" s="20">
        <v>13</v>
      </c>
      <c r="N18" s="21" t="str">
        <f t="shared" si="10"/>
        <v>大宜味村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32"/>
      <c r="Y18" s="20">
        <v>13</v>
      </c>
      <c r="Z18" s="21" t="str">
        <f t="shared" si="11"/>
        <v>大宜味村</v>
      </c>
      <c r="AA18" s="22">
        <v>158283</v>
      </c>
      <c r="AB18" s="22">
        <v>5366117</v>
      </c>
      <c r="AC18" s="22">
        <v>3590913</v>
      </c>
      <c r="AD18" s="22">
        <v>163221</v>
      </c>
      <c r="AE18" s="22">
        <v>110773</v>
      </c>
      <c r="AF18" s="22">
        <v>109253</v>
      </c>
      <c r="AG18" s="22">
        <v>593</v>
      </c>
      <c r="AH18" s="22">
        <v>8862</v>
      </c>
      <c r="AI18" s="22">
        <v>4615</v>
      </c>
      <c r="AJ18" s="52"/>
      <c r="AK18" s="20">
        <v>13</v>
      </c>
      <c r="AL18" s="21" t="str">
        <f t="shared" si="12"/>
        <v>大宜味村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32"/>
      <c r="AW18" s="20">
        <v>13</v>
      </c>
      <c r="AX18" s="21" t="str">
        <f t="shared" si="13"/>
        <v>大宜味村</v>
      </c>
      <c r="AY18" s="22">
        <v>0</v>
      </c>
      <c r="AZ18" s="22">
        <v>317870</v>
      </c>
      <c r="BA18" s="22">
        <v>205095</v>
      </c>
      <c r="BB18" s="22">
        <v>1514230</v>
      </c>
      <c r="BC18" s="22">
        <v>983851</v>
      </c>
      <c r="BD18" s="22">
        <v>129246</v>
      </c>
      <c r="BE18" s="22">
        <v>0</v>
      </c>
      <c r="BF18" s="22">
        <v>1755</v>
      </c>
      <c r="BG18" s="22">
        <v>1089</v>
      </c>
      <c r="BH18" s="32"/>
      <c r="BI18" s="20">
        <v>13</v>
      </c>
      <c r="BJ18" s="21" t="str">
        <f t="shared" si="14"/>
        <v>大宜味村</v>
      </c>
      <c r="BK18" s="22">
        <v>0</v>
      </c>
      <c r="BL18" s="22">
        <v>225852</v>
      </c>
      <c r="BM18" s="22">
        <v>203410</v>
      </c>
      <c r="BN18" s="22">
        <v>887688</v>
      </c>
      <c r="BO18" s="22">
        <v>806145</v>
      </c>
      <c r="BP18" s="22">
        <v>208343</v>
      </c>
      <c r="BQ18" s="22">
        <v>0</v>
      </c>
      <c r="BR18" s="22">
        <v>1222</v>
      </c>
      <c r="BS18" s="22">
        <v>917</v>
      </c>
      <c r="BT18" s="32"/>
      <c r="BU18" s="20">
        <v>13</v>
      </c>
      <c r="BV18" s="21" t="str">
        <f t="shared" si="15"/>
        <v>大宜味村</v>
      </c>
      <c r="BW18" s="22">
        <v>0</v>
      </c>
      <c r="BX18" s="22">
        <v>98319</v>
      </c>
      <c r="BY18" s="22">
        <v>97205</v>
      </c>
      <c r="BZ18" s="22">
        <v>399989</v>
      </c>
      <c r="CA18" s="22">
        <v>396122</v>
      </c>
      <c r="CB18" s="22">
        <v>236139</v>
      </c>
      <c r="CC18" s="22">
        <v>0</v>
      </c>
      <c r="CD18" s="22">
        <v>348</v>
      </c>
      <c r="CE18" s="22">
        <v>327</v>
      </c>
      <c r="CF18" s="32"/>
      <c r="CG18" s="20">
        <v>13</v>
      </c>
      <c r="CH18" s="21" t="str">
        <f t="shared" si="16"/>
        <v>大宜味村</v>
      </c>
      <c r="CI18" s="22">
        <v>17276</v>
      </c>
      <c r="CJ18" s="22">
        <v>642041</v>
      </c>
      <c r="CK18" s="22">
        <v>505710</v>
      </c>
      <c r="CL18" s="22">
        <v>2801907</v>
      </c>
      <c r="CM18" s="22">
        <v>2186118</v>
      </c>
      <c r="CN18" s="22">
        <v>573728</v>
      </c>
      <c r="CO18" s="22">
        <v>51</v>
      </c>
      <c r="CP18" s="22">
        <v>3325</v>
      </c>
      <c r="CQ18" s="22">
        <v>2333</v>
      </c>
      <c r="CR18" s="52"/>
      <c r="CS18" s="20">
        <v>13</v>
      </c>
      <c r="CT18" s="21" t="str">
        <f t="shared" si="17"/>
        <v>大宜味村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18"/>
      <c r="DE18" s="20">
        <v>13</v>
      </c>
      <c r="DF18" s="21" t="str">
        <f t="shared" si="18"/>
        <v>大宜味村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18"/>
      <c r="DQ18" s="20">
        <v>13</v>
      </c>
      <c r="DR18" s="21" t="str">
        <f t="shared" si="19"/>
        <v>大宜味村</v>
      </c>
      <c r="DS18" s="22">
        <v>8302</v>
      </c>
      <c r="DT18" s="22">
        <v>13279</v>
      </c>
      <c r="DU18" s="22">
        <v>3097</v>
      </c>
      <c r="DV18" s="22">
        <v>195</v>
      </c>
      <c r="DW18" s="22">
        <v>49</v>
      </c>
      <c r="DX18" s="22">
        <v>49</v>
      </c>
      <c r="DY18" s="22">
        <v>1</v>
      </c>
      <c r="DZ18" s="22">
        <v>23</v>
      </c>
      <c r="EA18" s="22">
        <v>7</v>
      </c>
      <c r="EB18" s="18"/>
      <c r="EC18" s="20">
        <v>13</v>
      </c>
      <c r="ED18" s="21" t="str">
        <f t="shared" si="20"/>
        <v>大宜味村</v>
      </c>
      <c r="EE18" s="22">
        <v>4173239</v>
      </c>
      <c r="EF18" s="22">
        <v>16128953</v>
      </c>
      <c r="EG18" s="22">
        <v>13156786</v>
      </c>
      <c r="EH18" s="22">
        <v>217461</v>
      </c>
      <c r="EI18" s="22">
        <v>179131</v>
      </c>
      <c r="EJ18" s="22">
        <v>177973</v>
      </c>
      <c r="EK18" s="22">
        <v>823</v>
      </c>
      <c r="EL18" s="22">
        <v>3461</v>
      </c>
      <c r="EM18" s="22">
        <v>2143</v>
      </c>
      <c r="EO18" s="20">
        <v>13</v>
      </c>
      <c r="EP18" s="21" t="str">
        <f t="shared" si="21"/>
        <v>大宜味村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FA18" s="20">
        <v>13</v>
      </c>
      <c r="FB18" s="21" t="str">
        <f t="shared" si="22"/>
        <v>大宜味村</v>
      </c>
      <c r="FC18" s="22">
        <v>20</v>
      </c>
      <c r="FD18" s="22">
        <v>230680</v>
      </c>
      <c r="FE18" s="22">
        <v>230680</v>
      </c>
      <c r="FF18" s="22">
        <v>6051</v>
      </c>
      <c r="FG18" s="22">
        <v>6051</v>
      </c>
      <c r="FH18" s="22">
        <v>6051</v>
      </c>
      <c r="FI18" s="22">
        <v>2</v>
      </c>
      <c r="FJ18" s="22">
        <v>22</v>
      </c>
      <c r="FK18" s="22">
        <v>22</v>
      </c>
      <c r="FM18" s="20">
        <v>13</v>
      </c>
      <c r="FN18" s="21" t="str">
        <f t="shared" si="23"/>
        <v>大宜味村</v>
      </c>
      <c r="FO18" s="22">
        <v>414619</v>
      </c>
      <c r="FP18" s="22">
        <v>8438017</v>
      </c>
      <c r="FQ18" s="22">
        <v>5196781</v>
      </c>
      <c r="FR18" s="22">
        <v>106174</v>
      </c>
      <c r="FS18" s="22">
        <v>65637</v>
      </c>
      <c r="FT18" s="22">
        <v>65623</v>
      </c>
      <c r="FU18" s="22">
        <v>486</v>
      </c>
      <c r="FV18" s="22">
        <v>7032</v>
      </c>
      <c r="FW18" s="22">
        <v>3567</v>
      </c>
      <c r="FY18" s="20">
        <v>13</v>
      </c>
      <c r="FZ18" s="21" t="str">
        <f t="shared" si="24"/>
        <v>大宜味村</v>
      </c>
      <c r="GA18" s="22">
        <v>0</v>
      </c>
      <c r="GB18" s="22">
        <v>0</v>
      </c>
      <c r="GC18" s="22">
        <v>0</v>
      </c>
      <c r="GD18" s="22">
        <v>0</v>
      </c>
      <c r="GE18" s="22">
        <v>0</v>
      </c>
      <c r="GF18" s="22">
        <v>0</v>
      </c>
      <c r="GG18" s="22">
        <v>0</v>
      </c>
      <c r="GH18" s="22">
        <v>0</v>
      </c>
      <c r="GI18" s="22">
        <v>0</v>
      </c>
      <c r="GK18" s="20">
        <v>13</v>
      </c>
      <c r="GL18" s="21" t="str">
        <f t="shared" si="25"/>
        <v>大宜味村</v>
      </c>
      <c r="GM18" s="22">
        <v>0</v>
      </c>
      <c r="GN18" s="22">
        <v>0</v>
      </c>
      <c r="GO18" s="22">
        <v>0</v>
      </c>
      <c r="GP18" s="22">
        <v>0</v>
      </c>
      <c r="GQ18" s="22">
        <v>0</v>
      </c>
      <c r="GR18" s="22">
        <v>0</v>
      </c>
      <c r="GS18" s="22">
        <v>0</v>
      </c>
      <c r="GT18" s="22">
        <v>0</v>
      </c>
      <c r="GU18" s="22">
        <v>0</v>
      </c>
      <c r="GW18" s="20">
        <v>13</v>
      </c>
      <c r="GX18" s="21" t="str">
        <f t="shared" si="26"/>
        <v>大宜味村</v>
      </c>
      <c r="GY18" s="22">
        <v>0</v>
      </c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I18" s="20">
        <v>13</v>
      </c>
      <c r="HJ18" s="21" t="str">
        <f t="shared" si="27"/>
        <v>大宜味村</v>
      </c>
      <c r="HK18" s="22">
        <v>0</v>
      </c>
      <c r="HL18" s="22">
        <v>0</v>
      </c>
      <c r="HM18" s="22">
        <v>0</v>
      </c>
      <c r="HN18" s="22">
        <v>0</v>
      </c>
      <c r="HO18" s="22">
        <v>0</v>
      </c>
      <c r="HP18" s="22">
        <v>0</v>
      </c>
      <c r="HQ18" s="22">
        <v>0</v>
      </c>
      <c r="HR18" s="22">
        <v>0</v>
      </c>
      <c r="HS18" s="22">
        <v>0</v>
      </c>
      <c r="HU18" s="19">
        <f t="shared" si="1"/>
        <v>4782658</v>
      </c>
      <c r="HV18" s="8">
        <f t="shared" si="2"/>
        <v>31531845</v>
      </c>
      <c r="HW18" s="8">
        <f t="shared" si="3"/>
        <v>23108683</v>
      </c>
      <c r="HX18" s="8">
        <f t="shared" si="4"/>
        <v>3330708</v>
      </c>
      <c r="HY18" s="8">
        <f t="shared" si="5"/>
        <v>2569476</v>
      </c>
      <c r="HZ18" s="8">
        <f t="shared" si="6"/>
        <v>954388</v>
      </c>
      <c r="IA18" s="8">
        <f t="shared" si="7"/>
        <v>2041</v>
      </c>
      <c r="IB18" s="8">
        <f t="shared" si="8"/>
        <v>24608</v>
      </c>
      <c r="IC18" s="8">
        <f t="shared" si="9"/>
        <v>13690</v>
      </c>
    </row>
    <row r="19" spans="1:237" s="8" customFormat="1" ht="15" customHeight="1">
      <c r="A19" s="20">
        <v>14</v>
      </c>
      <c r="B19" s="21" t="s">
        <v>84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8"/>
      <c r="M19" s="20">
        <v>14</v>
      </c>
      <c r="N19" s="21" t="str">
        <f t="shared" si="10"/>
        <v>東    村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32"/>
      <c r="Y19" s="20">
        <v>14</v>
      </c>
      <c r="Z19" s="21" t="str">
        <f t="shared" si="11"/>
        <v>東    村</v>
      </c>
      <c r="AA19" s="22">
        <v>585429</v>
      </c>
      <c r="AB19" s="22">
        <v>8124572</v>
      </c>
      <c r="AC19" s="22">
        <v>6946978</v>
      </c>
      <c r="AD19" s="22">
        <v>268260</v>
      </c>
      <c r="AE19" s="22">
        <v>229626</v>
      </c>
      <c r="AF19" s="22">
        <v>229469</v>
      </c>
      <c r="AG19" s="22">
        <v>212</v>
      </c>
      <c r="AH19" s="22">
        <v>3173</v>
      </c>
      <c r="AI19" s="22">
        <v>2148</v>
      </c>
      <c r="AJ19" s="52"/>
      <c r="AK19" s="20">
        <v>14</v>
      </c>
      <c r="AL19" s="21" t="str">
        <f t="shared" si="12"/>
        <v>東    村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32"/>
      <c r="AW19" s="20">
        <v>14</v>
      </c>
      <c r="AX19" s="21" t="str">
        <f t="shared" si="13"/>
        <v>東    村</v>
      </c>
      <c r="AY19" s="22">
        <v>0</v>
      </c>
      <c r="AZ19" s="22">
        <v>156487</v>
      </c>
      <c r="BA19" s="22">
        <v>99348</v>
      </c>
      <c r="BB19" s="22">
        <v>389793</v>
      </c>
      <c r="BC19" s="22">
        <v>245898</v>
      </c>
      <c r="BD19" s="22">
        <v>33452</v>
      </c>
      <c r="BE19" s="22">
        <v>0</v>
      </c>
      <c r="BF19" s="22">
        <v>920</v>
      </c>
      <c r="BG19" s="22">
        <v>574</v>
      </c>
      <c r="BH19" s="32"/>
      <c r="BI19" s="20">
        <v>14</v>
      </c>
      <c r="BJ19" s="21" t="str">
        <f t="shared" si="14"/>
        <v>東    村</v>
      </c>
      <c r="BK19" s="22">
        <v>0</v>
      </c>
      <c r="BL19" s="22">
        <v>156509</v>
      </c>
      <c r="BM19" s="22">
        <v>129204</v>
      </c>
      <c r="BN19" s="22">
        <v>363672</v>
      </c>
      <c r="BO19" s="22">
        <v>302632</v>
      </c>
      <c r="BP19" s="22">
        <v>82712</v>
      </c>
      <c r="BQ19" s="22">
        <v>0</v>
      </c>
      <c r="BR19" s="22">
        <v>657</v>
      </c>
      <c r="BS19" s="22">
        <v>449</v>
      </c>
      <c r="BT19" s="32"/>
      <c r="BU19" s="20">
        <v>14</v>
      </c>
      <c r="BV19" s="21" t="str">
        <f t="shared" si="15"/>
        <v>東    村</v>
      </c>
      <c r="BW19" s="22">
        <v>0</v>
      </c>
      <c r="BX19" s="22">
        <v>40838</v>
      </c>
      <c r="BY19" s="22">
        <v>40464</v>
      </c>
      <c r="BZ19" s="22">
        <v>103082</v>
      </c>
      <c r="CA19" s="22">
        <v>102144</v>
      </c>
      <c r="CB19" s="22">
        <v>61297</v>
      </c>
      <c r="CC19" s="22">
        <v>0</v>
      </c>
      <c r="CD19" s="22">
        <v>61</v>
      </c>
      <c r="CE19" s="22">
        <v>57</v>
      </c>
      <c r="CF19" s="32"/>
      <c r="CG19" s="20">
        <v>14</v>
      </c>
      <c r="CH19" s="21" t="str">
        <f t="shared" si="16"/>
        <v>東    村</v>
      </c>
      <c r="CI19" s="22">
        <v>112417</v>
      </c>
      <c r="CJ19" s="22">
        <v>353834</v>
      </c>
      <c r="CK19" s="22">
        <v>269016</v>
      </c>
      <c r="CL19" s="22">
        <v>856547</v>
      </c>
      <c r="CM19" s="22">
        <v>650674</v>
      </c>
      <c r="CN19" s="22">
        <v>177461</v>
      </c>
      <c r="CO19" s="22">
        <v>100</v>
      </c>
      <c r="CP19" s="22">
        <v>1638</v>
      </c>
      <c r="CQ19" s="22">
        <v>1080</v>
      </c>
      <c r="CR19" s="52"/>
      <c r="CS19" s="20">
        <v>14</v>
      </c>
      <c r="CT19" s="21" t="str">
        <f t="shared" si="17"/>
        <v>東    村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18"/>
      <c r="DE19" s="20">
        <v>14</v>
      </c>
      <c r="DF19" s="21" t="str">
        <f t="shared" si="18"/>
        <v>東    村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18"/>
      <c r="DQ19" s="20">
        <v>14</v>
      </c>
      <c r="DR19" s="21" t="str">
        <f t="shared" si="19"/>
        <v>東    村</v>
      </c>
      <c r="DS19" s="22">
        <v>413</v>
      </c>
      <c r="DT19" s="22">
        <v>2238</v>
      </c>
      <c r="DU19" s="22">
        <v>28</v>
      </c>
      <c r="DV19" s="22">
        <v>16</v>
      </c>
      <c r="DW19" s="22">
        <v>0</v>
      </c>
      <c r="DX19" s="22">
        <v>0</v>
      </c>
      <c r="DY19" s="22">
        <v>3</v>
      </c>
      <c r="DZ19" s="22">
        <v>7</v>
      </c>
      <c r="EA19" s="22">
        <v>1</v>
      </c>
      <c r="EB19" s="18"/>
      <c r="EC19" s="20">
        <v>14</v>
      </c>
      <c r="ED19" s="21" t="str">
        <f t="shared" si="20"/>
        <v>東    村</v>
      </c>
      <c r="EE19" s="22">
        <v>6561417</v>
      </c>
      <c r="EF19" s="22">
        <v>3177247</v>
      </c>
      <c r="EG19" s="22">
        <v>2668521</v>
      </c>
      <c r="EH19" s="22">
        <v>30816</v>
      </c>
      <c r="EI19" s="22">
        <v>26310</v>
      </c>
      <c r="EJ19" s="22">
        <v>26242</v>
      </c>
      <c r="EK19" s="22">
        <v>367</v>
      </c>
      <c r="EL19" s="22">
        <v>240</v>
      </c>
      <c r="EM19" s="22">
        <v>122</v>
      </c>
      <c r="EO19" s="20">
        <v>14</v>
      </c>
      <c r="EP19" s="21" t="str">
        <f t="shared" si="21"/>
        <v>東    村</v>
      </c>
      <c r="EQ19" s="22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v>0</v>
      </c>
      <c r="FA19" s="20">
        <v>14</v>
      </c>
      <c r="FB19" s="21" t="str">
        <f t="shared" si="22"/>
        <v>東    村</v>
      </c>
      <c r="FC19" s="22">
        <v>0</v>
      </c>
      <c r="FD19" s="22">
        <v>0</v>
      </c>
      <c r="FE19" s="22">
        <v>0</v>
      </c>
      <c r="FF19" s="22">
        <v>0</v>
      </c>
      <c r="FG19" s="22">
        <v>0</v>
      </c>
      <c r="FH19" s="22">
        <v>0</v>
      </c>
      <c r="FI19" s="22">
        <v>0</v>
      </c>
      <c r="FJ19" s="22">
        <v>0</v>
      </c>
      <c r="FK19" s="22">
        <v>0</v>
      </c>
      <c r="FM19" s="20">
        <v>14</v>
      </c>
      <c r="FN19" s="21" t="str">
        <f t="shared" si="23"/>
        <v>東    村</v>
      </c>
      <c r="FO19" s="22">
        <v>7553319</v>
      </c>
      <c r="FP19" s="22">
        <v>7791690</v>
      </c>
      <c r="FQ19" s="22">
        <v>5525990</v>
      </c>
      <c r="FR19" s="22">
        <v>66982</v>
      </c>
      <c r="FS19" s="22">
        <v>47457</v>
      </c>
      <c r="FT19" s="22">
        <v>47437</v>
      </c>
      <c r="FU19" s="22">
        <v>416</v>
      </c>
      <c r="FV19" s="22">
        <v>2706</v>
      </c>
      <c r="FW19" s="22">
        <v>1338</v>
      </c>
      <c r="FY19" s="20">
        <v>14</v>
      </c>
      <c r="FZ19" s="21" t="str">
        <f t="shared" si="24"/>
        <v>東    村</v>
      </c>
      <c r="GA19" s="22">
        <v>0</v>
      </c>
      <c r="GB19" s="22">
        <v>0</v>
      </c>
      <c r="GC19" s="22">
        <v>0</v>
      </c>
      <c r="GD19" s="22">
        <v>0</v>
      </c>
      <c r="GE19" s="22">
        <v>0</v>
      </c>
      <c r="GF19" s="22">
        <v>0</v>
      </c>
      <c r="GG19" s="22">
        <v>0</v>
      </c>
      <c r="GH19" s="22">
        <v>0</v>
      </c>
      <c r="GI19" s="22">
        <v>0</v>
      </c>
      <c r="GK19" s="20">
        <v>14</v>
      </c>
      <c r="GL19" s="21" t="str">
        <f t="shared" si="25"/>
        <v>東    村</v>
      </c>
      <c r="GM19" s="22">
        <v>0</v>
      </c>
      <c r="GN19" s="22">
        <v>0</v>
      </c>
      <c r="GO19" s="22">
        <v>0</v>
      </c>
      <c r="GP19" s="22">
        <v>0</v>
      </c>
      <c r="GQ19" s="22">
        <v>0</v>
      </c>
      <c r="GR19" s="22">
        <v>0</v>
      </c>
      <c r="GS19" s="22">
        <v>0</v>
      </c>
      <c r="GT19" s="22">
        <v>0</v>
      </c>
      <c r="GU19" s="22">
        <v>0</v>
      </c>
      <c r="GW19" s="20">
        <v>14</v>
      </c>
      <c r="GX19" s="21" t="str">
        <f t="shared" si="26"/>
        <v>東    村</v>
      </c>
      <c r="GY19" s="22">
        <v>0</v>
      </c>
      <c r="GZ19" s="22">
        <v>0</v>
      </c>
      <c r="HA19" s="22">
        <v>0</v>
      </c>
      <c r="HB19" s="22">
        <v>0</v>
      </c>
      <c r="HC19" s="22">
        <v>0</v>
      </c>
      <c r="HD19" s="22">
        <v>0</v>
      </c>
      <c r="HE19" s="22">
        <v>0</v>
      </c>
      <c r="HF19" s="22">
        <v>0</v>
      </c>
      <c r="HG19" s="22">
        <v>0</v>
      </c>
      <c r="HI19" s="20">
        <v>14</v>
      </c>
      <c r="HJ19" s="21" t="str">
        <f t="shared" si="27"/>
        <v>東    村</v>
      </c>
      <c r="HK19" s="22">
        <v>0</v>
      </c>
      <c r="HL19" s="22">
        <v>0</v>
      </c>
      <c r="HM19" s="22">
        <v>0</v>
      </c>
      <c r="HN19" s="22">
        <v>0</v>
      </c>
      <c r="HO19" s="22">
        <v>0</v>
      </c>
      <c r="HP19" s="22">
        <v>0</v>
      </c>
      <c r="HQ19" s="22">
        <v>0</v>
      </c>
      <c r="HR19" s="22">
        <v>0</v>
      </c>
      <c r="HS19" s="22">
        <v>0</v>
      </c>
      <c r="HU19" s="19">
        <f t="shared" si="1"/>
        <v>14812995</v>
      </c>
      <c r="HV19" s="8">
        <f t="shared" si="2"/>
        <v>19449581</v>
      </c>
      <c r="HW19" s="8">
        <f t="shared" si="3"/>
        <v>15410533</v>
      </c>
      <c r="HX19" s="8">
        <f t="shared" si="4"/>
        <v>1222621</v>
      </c>
      <c r="HY19" s="8">
        <f t="shared" si="5"/>
        <v>954067</v>
      </c>
      <c r="HZ19" s="8">
        <f t="shared" si="6"/>
        <v>480609</v>
      </c>
      <c r="IA19" s="8">
        <f t="shared" si="7"/>
        <v>1098</v>
      </c>
      <c r="IB19" s="8">
        <f t="shared" si="8"/>
        <v>7764</v>
      </c>
      <c r="IC19" s="8">
        <f t="shared" si="9"/>
        <v>4689</v>
      </c>
    </row>
    <row r="20" spans="1:237" s="8" customFormat="1" ht="15" customHeight="1">
      <c r="A20" s="20">
        <v>15</v>
      </c>
      <c r="B20" s="21" t="s">
        <v>85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18"/>
      <c r="M20" s="20">
        <v>15</v>
      </c>
      <c r="N20" s="21" t="str">
        <f t="shared" si="10"/>
        <v>今帰仁村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32"/>
      <c r="Y20" s="20">
        <v>15</v>
      </c>
      <c r="Z20" s="21" t="str">
        <f t="shared" si="11"/>
        <v>今帰仁村</v>
      </c>
      <c r="AA20" s="22">
        <v>157275</v>
      </c>
      <c r="AB20" s="22">
        <v>11423295</v>
      </c>
      <c r="AC20" s="22">
        <v>9039832</v>
      </c>
      <c r="AD20" s="22">
        <v>555912</v>
      </c>
      <c r="AE20" s="22">
        <v>442209</v>
      </c>
      <c r="AF20" s="22">
        <v>441199</v>
      </c>
      <c r="AG20" s="22">
        <v>225</v>
      </c>
      <c r="AH20" s="22">
        <v>13638</v>
      </c>
      <c r="AI20" s="22">
        <v>9960</v>
      </c>
      <c r="AJ20" s="52"/>
      <c r="AK20" s="20">
        <v>15</v>
      </c>
      <c r="AL20" s="21" t="str">
        <f t="shared" si="12"/>
        <v>今帰仁村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32"/>
      <c r="AW20" s="20">
        <v>15</v>
      </c>
      <c r="AX20" s="21" t="str">
        <f t="shared" si="13"/>
        <v>今帰仁村</v>
      </c>
      <c r="AY20" s="22">
        <v>0</v>
      </c>
      <c r="AZ20" s="22">
        <v>718315</v>
      </c>
      <c r="BA20" s="22">
        <v>612152</v>
      </c>
      <c r="BB20" s="22">
        <v>4150780</v>
      </c>
      <c r="BC20" s="22">
        <v>3617713</v>
      </c>
      <c r="BD20" s="22">
        <v>424758</v>
      </c>
      <c r="BE20" s="22">
        <v>0</v>
      </c>
      <c r="BF20" s="22">
        <v>3680</v>
      </c>
      <c r="BG20" s="22">
        <v>3078</v>
      </c>
      <c r="BH20" s="32"/>
      <c r="BI20" s="20">
        <v>15</v>
      </c>
      <c r="BJ20" s="21" t="str">
        <f t="shared" si="14"/>
        <v>今帰仁村</v>
      </c>
      <c r="BK20" s="22">
        <v>0</v>
      </c>
      <c r="BL20" s="22">
        <v>1100885</v>
      </c>
      <c r="BM20" s="22">
        <v>1052442</v>
      </c>
      <c r="BN20" s="22">
        <v>5923104</v>
      </c>
      <c r="BO20" s="22">
        <v>5712636</v>
      </c>
      <c r="BP20" s="22">
        <v>1304374</v>
      </c>
      <c r="BQ20" s="22">
        <v>0</v>
      </c>
      <c r="BR20" s="22">
        <v>3636</v>
      </c>
      <c r="BS20" s="22">
        <v>3196</v>
      </c>
      <c r="BT20" s="32"/>
      <c r="BU20" s="20">
        <v>15</v>
      </c>
      <c r="BV20" s="21" t="str">
        <f t="shared" si="15"/>
        <v>今帰仁村</v>
      </c>
      <c r="BW20" s="22">
        <v>0</v>
      </c>
      <c r="BX20" s="22">
        <v>475179</v>
      </c>
      <c r="BY20" s="22">
        <v>470908</v>
      </c>
      <c r="BZ20" s="22">
        <v>2109200</v>
      </c>
      <c r="CA20" s="22">
        <v>2102349</v>
      </c>
      <c r="CB20" s="22">
        <v>1208356</v>
      </c>
      <c r="CC20" s="22">
        <v>0</v>
      </c>
      <c r="CD20" s="22">
        <v>1079</v>
      </c>
      <c r="CE20" s="22">
        <v>1050</v>
      </c>
      <c r="CF20" s="32"/>
      <c r="CG20" s="20">
        <v>15</v>
      </c>
      <c r="CH20" s="21" t="str">
        <f t="shared" si="16"/>
        <v>今帰仁村</v>
      </c>
      <c r="CI20" s="22">
        <v>114373</v>
      </c>
      <c r="CJ20" s="22">
        <v>2294379</v>
      </c>
      <c r="CK20" s="22">
        <v>2135502</v>
      </c>
      <c r="CL20" s="22">
        <v>12183084</v>
      </c>
      <c r="CM20" s="22">
        <v>11432698</v>
      </c>
      <c r="CN20" s="22">
        <v>2937488</v>
      </c>
      <c r="CO20" s="22">
        <v>248</v>
      </c>
      <c r="CP20" s="22">
        <v>8395</v>
      </c>
      <c r="CQ20" s="22">
        <v>7324</v>
      </c>
      <c r="CR20" s="52"/>
      <c r="CS20" s="20">
        <v>15</v>
      </c>
      <c r="CT20" s="21" t="str">
        <f t="shared" si="17"/>
        <v>今帰仁村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18"/>
      <c r="DE20" s="20">
        <v>15</v>
      </c>
      <c r="DF20" s="21" t="str">
        <f t="shared" si="18"/>
        <v>今帰仁村</v>
      </c>
      <c r="DG20" s="22">
        <v>0</v>
      </c>
      <c r="DH20" s="22">
        <v>0</v>
      </c>
      <c r="DI20" s="22">
        <v>0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18"/>
      <c r="DQ20" s="20">
        <v>15</v>
      </c>
      <c r="DR20" s="21" t="str">
        <f t="shared" si="19"/>
        <v>今帰仁村</v>
      </c>
      <c r="DS20" s="22">
        <v>15886</v>
      </c>
      <c r="DT20" s="22">
        <v>17905</v>
      </c>
      <c r="DU20" s="22">
        <v>16986</v>
      </c>
      <c r="DV20" s="22">
        <v>3127</v>
      </c>
      <c r="DW20" s="22">
        <v>3045</v>
      </c>
      <c r="DX20" s="22">
        <v>3045</v>
      </c>
      <c r="DY20" s="22">
        <v>101</v>
      </c>
      <c r="DZ20" s="22">
        <v>5</v>
      </c>
      <c r="EA20" s="22">
        <v>4</v>
      </c>
      <c r="EB20" s="18"/>
      <c r="EC20" s="20">
        <v>15</v>
      </c>
      <c r="ED20" s="21" t="str">
        <f t="shared" si="20"/>
        <v>今帰仁村</v>
      </c>
      <c r="EE20" s="22">
        <v>0</v>
      </c>
      <c r="EF20" s="22">
        <v>0</v>
      </c>
      <c r="EG20" s="22">
        <v>0</v>
      </c>
      <c r="EH20" s="22">
        <v>0</v>
      </c>
      <c r="EI20" s="22">
        <v>0</v>
      </c>
      <c r="EJ20" s="22">
        <v>0</v>
      </c>
      <c r="EK20" s="22">
        <v>0</v>
      </c>
      <c r="EL20" s="22">
        <v>0</v>
      </c>
      <c r="EM20" s="22">
        <v>0</v>
      </c>
      <c r="EO20" s="20">
        <v>15</v>
      </c>
      <c r="EP20" s="21" t="str">
        <f t="shared" si="21"/>
        <v>今帰仁村</v>
      </c>
      <c r="EQ20" s="22">
        <v>0</v>
      </c>
      <c r="ER20" s="22">
        <v>0</v>
      </c>
      <c r="ES20" s="22">
        <v>0</v>
      </c>
      <c r="ET20" s="22">
        <v>0</v>
      </c>
      <c r="EU20" s="22">
        <v>0</v>
      </c>
      <c r="EV20" s="22">
        <v>0</v>
      </c>
      <c r="EW20" s="22">
        <v>0</v>
      </c>
      <c r="EX20" s="22">
        <v>0</v>
      </c>
      <c r="EY20" s="22">
        <v>0</v>
      </c>
      <c r="FA20" s="20">
        <v>15</v>
      </c>
      <c r="FB20" s="21" t="str">
        <f t="shared" si="22"/>
        <v>今帰仁村</v>
      </c>
      <c r="FC20" s="22">
        <v>0</v>
      </c>
      <c r="FD20" s="22">
        <v>0</v>
      </c>
      <c r="FE20" s="22">
        <v>0</v>
      </c>
      <c r="FF20" s="22">
        <v>0</v>
      </c>
      <c r="FG20" s="22">
        <v>0</v>
      </c>
      <c r="FH20" s="22">
        <v>0</v>
      </c>
      <c r="FI20" s="22">
        <v>0</v>
      </c>
      <c r="FJ20" s="22">
        <v>0</v>
      </c>
      <c r="FK20" s="22">
        <v>0</v>
      </c>
      <c r="FM20" s="20">
        <v>15</v>
      </c>
      <c r="FN20" s="21" t="str">
        <f t="shared" si="23"/>
        <v>今帰仁村</v>
      </c>
      <c r="FO20" s="22">
        <v>6406840</v>
      </c>
      <c r="FP20" s="22">
        <v>11028504</v>
      </c>
      <c r="FQ20" s="22">
        <v>6774088</v>
      </c>
      <c r="FR20" s="22">
        <v>63734</v>
      </c>
      <c r="FS20" s="22">
        <v>38688</v>
      </c>
      <c r="FT20" s="22">
        <v>38688</v>
      </c>
      <c r="FU20" s="22">
        <v>1045</v>
      </c>
      <c r="FV20" s="22">
        <v>10432</v>
      </c>
      <c r="FW20" s="22">
        <v>5420</v>
      </c>
      <c r="FY20" s="20">
        <v>15</v>
      </c>
      <c r="FZ20" s="21" t="str">
        <f t="shared" si="24"/>
        <v>今帰仁村</v>
      </c>
      <c r="GA20" s="22">
        <v>0</v>
      </c>
      <c r="GB20" s="22">
        <v>935079</v>
      </c>
      <c r="GC20" s="22">
        <v>935079</v>
      </c>
      <c r="GD20" s="22">
        <v>1816160</v>
      </c>
      <c r="GE20" s="22">
        <v>1816160</v>
      </c>
      <c r="GF20" s="22">
        <v>1090622</v>
      </c>
      <c r="GG20" s="22">
        <v>0</v>
      </c>
      <c r="GH20" s="22">
        <v>82</v>
      </c>
      <c r="GI20" s="22">
        <v>82</v>
      </c>
      <c r="GK20" s="20">
        <v>15</v>
      </c>
      <c r="GL20" s="21" t="str">
        <f t="shared" si="25"/>
        <v>今帰仁村</v>
      </c>
      <c r="GM20" s="22">
        <v>0</v>
      </c>
      <c r="GN20" s="22">
        <v>0</v>
      </c>
      <c r="GO20" s="22">
        <v>0</v>
      </c>
      <c r="GP20" s="22">
        <v>0</v>
      </c>
      <c r="GQ20" s="22">
        <v>0</v>
      </c>
      <c r="GR20" s="22">
        <v>0</v>
      </c>
      <c r="GS20" s="22">
        <v>0</v>
      </c>
      <c r="GT20" s="22">
        <v>0</v>
      </c>
      <c r="GU20" s="22">
        <v>0</v>
      </c>
      <c r="GW20" s="20">
        <v>15</v>
      </c>
      <c r="GX20" s="21" t="str">
        <f t="shared" si="26"/>
        <v>今帰仁村</v>
      </c>
      <c r="GY20" s="22">
        <v>0</v>
      </c>
      <c r="GZ20" s="22">
        <v>0</v>
      </c>
      <c r="HA20" s="22">
        <v>0</v>
      </c>
      <c r="HB20" s="22">
        <v>0</v>
      </c>
      <c r="HC20" s="22">
        <v>0</v>
      </c>
      <c r="HD20" s="22">
        <v>0</v>
      </c>
      <c r="HE20" s="22">
        <v>0</v>
      </c>
      <c r="HF20" s="22">
        <v>0</v>
      </c>
      <c r="HG20" s="22">
        <v>0</v>
      </c>
      <c r="HI20" s="20">
        <v>15</v>
      </c>
      <c r="HJ20" s="21" t="str">
        <f t="shared" si="27"/>
        <v>今帰仁村</v>
      </c>
      <c r="HK20" s="22">
        <v>0</v>
      </c>
      <c r="HL20" s="22">
        <v>0</v>
      </c>
      <c r="HM20" s="22">
        <v>0</v>
      </c>
      <c r="HN20" s="22">
        <v>0</v>
      </c>
      <c r="HO20" s="22">
        <v>0</v>
      </c>
      <c r="HP20" s="22">
        <v>0</v>
      </c>
      <c r="HQ20" s="22">
        <v>0</v>
      </c>
      <c r="HR20" s="22">
        <v>0</v>
      </c>
      <c r="HS20" s="22">
        <v>0</v>
      </c>
      <c r="HU20" s="19">
        <f t="shared" si="1"/>
        <v>6694374</v>
      </c>
      <c r="HV20" s="8">
        <f t="shared" si="2"/>
        <v>25699162</v>
      </c>
      <c r="HW20" s="8">
        <f t="shared" si="3"/>
        <v>18901487</v>
      </c>
      <c r="HX20" s="8">
        <f t="shared" si="4"/>
        <v>14622017</v>
      </c>
      <c r="HY20" s="8">
        <f t="shared" si="5"/>
        <v>13732800</v>
      </c>
      <c r="HZ20" s="8">
        <f t="shared" si="6"/>
        <v>4511042</v>
      </c>
      <c r="IA20" s="8">
        <f t="shared" si="7"/>
        <v>1619</v>
      </c>
      <c r="IB20" s="8">
        <f t="shared" si="8"/>
        <v>32552</v>
      </c>
      <c r="IC20" s="8">
        <f t="shared" si="9"/>
        <v>22790</v>
      </c>
    </row>
    <row r="21" spans="1:237" s="8" customFormat="1" ht="15" customHeight="1">
      <c r="A21" s="20">
        <v>16</v>
      </c>
      <c r="B21" s="21" t="s">
        <v>86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18"/>
      <c r="M21" s="20">
        <v>16</v>
      </c>
      <c r="N21" s="21" t="str">
        <f t="shared" si="10"/>
        <v>本 部 町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32"/>
      <c r="Y21" s="20">
        <v>16</v>
      </c>
      <c r="Z21" s="21" t="str">
        <f t="shared" si="11"/>
        <v>本 部 町</v>
      </c>
      <c r="AA21" s="22">
        <v>684618</v>
      </c>
      <c r="AB21" s="22">
        <v>13426233</v>
      </c>
      <c r="AC21" s="22">
        <v>9636056</v>
      </c>
      <c r="AD21" s="22">
        <v>532876</v>
      </c>
      <c r="AE21" s="22">
        <v>377101</v>
      </c>
      <c r="AF21" s="22">
        <v>377090</v>
      </c>
      <c r="AG21" s="22">
        <v>2641</v>
      </c>
      <c r="AH21" s="22">
        <v>19703</v>
      </c>
      <c r="AI21" s="22">
        <v>12634</v>
      </c>
      <c r="AJ21" s="52"/>
      <c r="AK21" s="20">
        <v>16</v>
      </c>
      <c r="AL21" s="21" t="str">
        <f t="shared" si="12"/>
        <v>本 部 町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32"/>
      <c r="AW21" s="20">
        <v>16</v>
      </c>
      <c r="AX21" s="21" t="str">
        <f t="shared" si="13"/>
        <v>本 部 町</v>
      </c>
      <c r="AY21" s="22">
        <v>0</v>
      </c>
      <c r="AZ21" s="22">
        <v>966434</v>
      </c>
      <c r="BA21" s="22">
        <v>833222</v>
      </c>
      <c r="BB21" s="22">
        <v>9663111</v>
      </c>
      <c r="BC21" s="22">
        <v>8658363</v>
      </c>
      <c r="BD21" s="22">
        <v>1027071</v>
      </c>
      <c r="BE21" s="22">
        <v>0</v>
      </c>
      <c r="BF21" s="22">
        <v>5330</v>
      </c>
      <c r="BG21" s="22">
        <v>4467</v>
      </c>
      <c r="BH21" s="32"/>
      <c r="BI21" s="20">
        <v>16</v>
      </c>
      <c r="BJ21" s="21" t="str">
        <f t="shared" si="14"/>
        <v>本 部 町</v>
      </c>
      <c r="BK21" s="22">
        <v>0</v>
      </c>
      <c r="BL21" s="22">
        <v>939506</v>
      </c>
      <c r="BM21" s="22">
        <v>909770</v>
      </c>
      <c r="BN21" s="22">
        <v>7098149</v>
      </c>
      <c r="BO21" s="22">
        <v>6938458</v>
      </c>
      <c r="BP21" s="22">
        <v>1479502</v>
      </c>
      <c r="BQ21" s="22">
        <v>0</v>
      </c>
      <c r="BR21" s="22">
        <v>3925</v>
      </c>
      <c r="BS21" s="22">
        <v>3507</v>
      </c>
      <c r="BT21" s="32"/>
      <c r="BU21" s="20">
        <v>16</v>
      </c>
      <c r="BV21" s="21" t="str">
        <f t="shared" si="15"/>
        <v>本 部 町</v>
      </c>
      <c r="BW21" s="22">
        <v>0</v>
      </c>
      <c r="BX21" s="22">
        <v>552021</v>
      </c>
      <c r="BY21" s="22">
        <v>550098</v>
      </c>
      <c r="BZ21" s="22">
        <v>4921983</v>
      </c>
      <c r="CA21" s="22">
        <v>4912289</v>
      </c>
      <c r="CB21" s="22">
        <v>2817105</v>
      </c>
      <c r="CC21" s="22">
        <v>0</v>
      </c>
      <c r="CD21" s="22">
        <v>1785</v>
      </c>
      <c r="CE21" s="22">
        <v>1734</v>
      </c>
      <c r="CF21" s="32"/>
      <c r="CG21" s="20">
        <v>16</v>
      </c>
      <c r="CH21" s="21" t="str">
        <f t="shared" si="16"/>
        <v>本 部 町</v>
      </c>
      <c r="CI21" s="22">
        <v>233669</v>
      </c>
      <c r="CJ21" s="22">
        <v>2457961</v>
      </c>
      <c r="CK21" s="22">
        <v>2293090</v>
      </c>
      <c r="CL21" s="22">
        <v>21683243</v>
      </c>
      <c r="CM21" s="22">
        <v>20509110</v>
      </c>
      <c r="CN21" s="22">
        <v>5323678</v>
      </c>
      <c r="CO21" s="22">
        <v>504</v>
      </c>
      <c r="CP21" s="22">
        <v>11040</v>
      </c>
      <c r="CQ21" s="22">
        <v>9708</v>
      </c>
      <c r="CR21" s="52"/>
      <c r="CS21" s="20">
        <v>16</v>
      </c>
      <c r="CT21" s="21" t="str">
        <f t="shared" si="17"/>
        <v>本 部 町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18"/>
      <c r="DE21" s="20">
        <v>16</v>
      </c>
      <c r="DF21" s="21" t="str">
        <f t="shared" si="18"/>
        <v>本 部 町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18"/>
      <c r="DQ21" s="20">
        <v>16</v>
      </c>
      <c r="DR21" s="21" t="str">
        <f t="shared" si="19"/>
        <v>本 部 町</v>
      </c>
      <c r="DS21" s="22">
        <v>20664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161</v>
      </c>
      <c r="DZ21" s="22">
        <v>0</v>
      </c>
      <c r="EA21" s="22">
        <v>0</v>
      </c>
      <c r="EB21" s="18"/>
      <c r="EC21" s="20">
        <v>16</v>
      </c>
      <c r="ED21" s="21" t="str">
        <f t="shared" si="20"/>
        <v>本 部 町</v>
      </c>
      <c r="EE21" s="22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0</v>
      </c>
      <c r="EK21" s="22">
        <v>0</v>
      </c>
      <c r="EL21" s="22">
        <v>0</v>
      </c>
      <c r="EM21" s="22">
        <v>0</v>
      </c>
      <c r="EO21" s="20">
        <v>16</v>
      </c>
      <c r="EP21" s="21" t="str">
        <f t="shared" si="21"/>
        <v>本 部 町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FA21" s="20">
        <v>16</v>
      </c>
      <c r="FB21" s="21" t="str">
        <f t="shared" si="22"/>
        <v>本 部 町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M21" s="20">
        <v>16</v>
      </c>
      <c r="FN21" s="21" t="str">
        <f t="shared" si="23"/>
        <v>本 部 町</v>
      </c>
      <c r="FO21" s="22">
        <v>4676319</v>
      </c>
      <c r="FP21" s="22">
        <v>22540037</v>
      </c>
      <c r="FQ21" s="22">
        <v>14948564</v>
      </c>
      <c r="FR21" s="22">
        <v>129364</v>
      </c>
      <c r="FS21" s="22">
        <v>86146</v>
      </c>
      <c r="FT21" s="22">
        <v>85808</v>
      </c>
      <c r="FU21" s="22">
        <v>2515</v>
      </c>
      <c r="FV21" s="22">
        <v>16495</v>
      </c>
      <c r="FW21" s="22">
        <v>9574</v>
      </c>
      <c r="FY21" s="20">
        <v>16</v>
      </c>
      <c r="FZ21" s="21" t="str">
        <f t="shared" si="24"/>
        <v>本 部 町</v>
      </c>
      <c r="GA21" s="22">
        <v>1460</v>
      </c>
      <c r="GB21" s="22">
        <v>1140741</v>
      </c>
      <c r="GC21" s="22">
        <v>1135058</v>
      </c>
      <c r="GD21" s="22">
        <v>1022104</v>
      </c>
      <c r="GE21" s="22">
        <v>1017012</v>
      </c>
      <c r="GF21" s="22">
        <v>495791</v>
      </c>
      <c r="GG21" s="22">
        <v>4</v>
      </c>
      <c r="GH21" s="22">
        <v>729</v>
      </c>
      <c r="GI21" s="22">
        <v>701</v>
      </c>
      <c r="GK21" s="20">
        <v>16</v>
      </c>
      <c r="GL21" s="21" t="str">
        <f t="shared" si="25"/>
        <v>本 部 町</v>
      </c>
      <c r="GM21" s="22">
        <v>0</v>
      </c>
      <c r="GN21" s="22">
        <v>0</v>
      </c>
      <c r="GO21" s="22">
        <v>0</v>
      </c>
      <c r="GP21" s="22">
        <v>0</v>
      </c>
      <c r="GQ21" s="22">
        <v>0</v>
      </c>
      <c r="GR21" s="22">
        <v>0</v>
      </c>
      <c r="GS21" s="22">
        <v>0</v>
      </c>
      <c r="GT21" s="22">
        <v>0</v>
      </c>
      <c r="GU21" s="22">
        <v>0</v>
      </c>
      <c r="GW21" s="20">
        <v>16</v>
      </c>
      <c r="GX21" s="21" t="str">
        <f t="shared" si="26"/>
        <v>本 部 町</v>
      </c>
      <c r="GY21" s="22">
        <v>0</v>
      </c>
      <c r="GZ21" s="22">
        <v>0</v>
      </c>
      <c r="HA21" s="22">
        <v>0</v>
      </c>
      <c r="HB21" s="22">
        <v>0</v>
      </c>
      <c r="HC21" s="22">
        <v>0</v>
      </c>
      <c r="HD21" s="22">
        <v>0</v>
      </c>
      <c r="HE21" s="22">
        <v>0</v>
      </c>
      <c r="HF21" s="22">
        <v>0</v>
      </c>
      <c r="HG21" s="22">
        <v>0</v>
      </c>
      <c r="HI21" s="20">
        <v>16</v>
      </c>
      <c r="HJ21" s="21" t="str">
        <f t="shared" si="27"/>
        <v>本 部 町</v>
      </c>
      <c r="HK21" s="22">
        <v>0</v>
      </c>
      <c r="HL21" s="22">
        <v>0</v>
      </c>
      <c r="HM21" s="22">
        <v>0</v>
      </c>
      <c r="HN21" s="22">
        <v>0</v>
      </c>
      <c r="HO21" s="22">
        <v>0</v>
      </c>
      <c r="HP21" s="22">
        <v>0</v>
      </c>
      <c r="HQ21" s="22">
        <v>0</v>
      </c>
      <c r="HR21" s="22">
        <v>0</v>
      </c>
      <c r="HS21" s="22">
        <v>0</v>
      </c>
      <c r="HU21" s="19">
        <f t="shared" si="1"/>
        <v>5616730</v>
      </c>
      <c r="HV21" s="8">
        <f t="shared" si="2"/>
        <v>39564972</v>
      </c>
      <c r="HW21" s="8">
        <f t="shared" si="3"/>
        <v>28012768</v>
      </c>
      <c r="HX21" s="8">
        <f t="shared" si="4"/>
        <v>23367587</v>
      </c>
      <c r="HY21" s="8">
        <f t="shared" si="5"/>
        <v>21989369</v>
      </c>
      <c r="HZ21" s="8">
        <f t="shared" si="6"/>
        <v>6282367</v>
      </c>
      <c r="IA21" s="8">
        <f t="shared" si="7"/>
        <v>5825</v>
      </c>
      <c r="IB21" s="8">
        <f t="shared" si="8"/>
        <v>47967</v>
      </c>
      <c r="IC21" s="8">
        <f t="shared" si="9"/>
        <v>32617</v>
      </c>
    </row>
    <row r="22" spans="1:237" s="8" customFormat="1" ht="15" customHeight="1">
      <c r="A22" s="20">
        <v>17</v>
      </c>
      <c r="B22" s="21" t="s">
        <v>87</v>
      </c>
      <c r="C22" s="22">
        <v>129</v>
      </c>
      <c r="D22" s="22">
        <v>221118</v>
      </c>
      <c r="E22" s="22">
        <v>180863</v>
      </c>
      <c r="F22" s="22">
        <v>12781</v>
      </c>
      <c r="G22" s="22">
        <v>10478</v>
      </c>
      <c r="H22" s="22">
        <v>10478</v>
      </c>
      <c r="I22" s="22">
        <v>1</v>
      </c>
      <c r="J22" s="22">
        <v>383</v>
      </c>
      <c r="K22" s="22">
        <v>287</v>
      </c>
      <c r="L22" s="18"/>
      <c r="M22" s="20">
        <v>17</v>
      </c>
      <c r="N22" s="21" t="str">
        <f t="shared" si="10"/>
        <v>恩 納 村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32"/>
      <c r="Y22" s="20">
        <v>17</v>
      </c>
      <c r="Z22" s="21" t="str">
        <f t="shared" si="11"/>
        <v>恩 納 村</v>
      </c>
      <c r="AA22" s="22">
        <v>205473</v>
      </c>
      <c r="AB22" s="22">
        <v>6054557</v>
      </c>
      <c r="AC22" s="22">
        <v>4761222</v>
      </c>
      <c r="AD22" s="22">
        <v>309221</v>
      </c>
      <c r="AE22" s="22">
        <v>245175</v>
      </c>
      <c r="AF22" s="22">
        <v>245153</v>
      </c>
      <c r="AG22" s="22">
        <v>429</v>
      </c>
      <c r="AH22" s="22">
        <v>10221</v>
      </c>
      <c r="AI22" s="22">
        <v>7472</v>
      </c>
      <c r="AJ22" s="52"/>
      <c r="AK22" s="20">
        <v>17</v>
      </c>
      <c r="AL22" s="21" t="str">
        <f t="shared" si="12"/>
        <v>恩 納 村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32"/>
      <c r="AW22" s="20">
        <v>17</v>
      </c>
      <c r="AX22" s="21" t="str">
        <f t="shared" si="13"/>
        <v>恩 納 村</v>
      </c>
      <c r="AY22" s="22">
        <v>0</v>
      </c>
      <c r="AZ22" s="22">
        <v>603614</v>
      </c>
      <c r="BA22" s="22">
        <v>576189</v>
      </c>
      <c r="BB22" s="22">
        <v>8678236</v>
      </c>
      <c r="BC22" s="22">
        <v>8366317</v>
      </c>
      <c r="BD22" s="22">
        <v>1035978</v>
      </c>
      <c r="BE22" s="22">
        <v>0</v>
      </c>
      <c r="BF22" s="22">
        <v>3845</v>
      </c>
      <c r="BG22" s="22">
        <v>3573</v>
      </c>
      <c r="BH22" s="32"/>
      <c r="BI22" s="20">
        <v>17</v>
      </c>
      <c r="BJ22" s="21" t="str">
        <f t="shared" si="14"/>
        <v>恩 納 村</v>
      </c>
      <c r="BK22" s="22">
        <v>0</v>
      </c>
      <c r="BL22" s="22">
        <v>419399</v>
      </c>
      <c r="BM22" s="22">
        <v>417647</v>
      </c>
      <c r="BN22" s="22">
        <v>5184705</v>
      </c>
      <c r="BO22" s="22">
        <v>5170744</v>
      </c>
      <c r="BP22" s="22">
        <v>1288939</v>
      </c>
      <c r="BQ22" s="22">
        <v>0</v>
      </c>
      <c r="BR22" s="22">
        <v>2820</v>
      </c>
      <c r="BS22" s="22">
        <v>2755</v>
      </c>
      <c r="BT22" s="32"/>
      <c r="BU22" s="20">
        <v>17</v>
      </c>
      <c r="BV22" s="21" t="str">
        <f t="shared" si="15"/>
        <v>恩 納 村</v>
      </c>
      <c r="BW22" s="22">
        <v>0</v>
      </c>
      <c r="BX22" s="22">
        <v>415833</v>
      </c>
      <c r="BY22" s="22">
        <v>415696</v>
      </c>
      <c r="BZ22" s="22">
        <v>6428731</v>
      </c>
      <c r="CA22" s="22">
        <v>6427658</v>
      </c>
      <c r="CB22" s="22">
        <v>3788909</v>
      </c>
      <c r="CC22" s="22">
        <v>0</v>
      </c>
      <c r="CD22" s="22">
        <v>1019</v>
      </c>
      <c r="CE22" s="22">
        <v>1011</v>
      </c>
      <c r="CF22" s="32"/>
      <c r="CG22" s="20">
        <v>17</v>
      </c>
      <c r="CH22" s="21" t="str">
        <f t="shared" si="16"/>
        <v>恩 納 村</v>
      </c>
      <c r="CI22" s="22">
        <v>89426</v>
      </c>
      <c r="CJ22" s="22">
        <v>1438846</v>
      </c>
      <c r="CK22" s="22">
        <v>1409532</v>
      </c>
      <c r="CL22" s="22">
        <v>20291672</v>
      </c>
      <c r="CM22" s="22">
        <v>19964719</v>
      </c>
      <c r="CN22" s="22">
        <v>6113826</v>
      </c>
      <c r="CO22" s="22">
        <v>113</v>
      </c>
      <c r="CP22" s="22">
        <v>7684</v>
      </c>
      <c r="CQ22" s="22">
        <v>7339</v>
      </c>
      <c r="CR22" s="52"/>
      <c r="CS22" s="20">
        <v>17</v>
      </c>
      <c r="CT22" s="21" t="str">
        <f t="shared" si="17"/>
        <v>恩 納 村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18"/>
      <c r="DE22" s="20">
        <v>17</v>
      </c>
      <c r="DF22" s="21" t="str">
        <f t="shared" si="18"/>
        <v>恩 納 村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18"/>
      <c r="DQ22" s="20">
        <v>17</v>
      </c>
      <c r="DR22" s="21" t="str">
        <f t="shared" si="19"/>
        <v>恩 納 村</v>
      </c>
      <c r="DS22" s="22">
        <v>17939</v>
      </c>
      <c r="DT22" s="22">
        <v>11860</v>
      </c>
      <c r="DU22" s="22">
        <v>6957</v>
      </c>
      <c r="DV22" s="22">
        <v>363</v>
      </c>
      <c r="DW22" s="22">
        <v>212</v>
      </c>
      <c r="DX22" s="22">
        <v>212</v>
      </c>
      <c r="DY22" s="22">
        <v>17</v>
      </c>
      <c r="DZ22" s="22">
        <v>61</v>
      </c>
      <c r="EA22" s="22">
        <v>40</v>
      </c>
      <c r="EB22" s="18"/>
      <c r="EC22" s="20">
        <v>17</v>
      </c>
      <c r="ED22" s="21" t="str">
        <f t="shared" si="20"/>
        <v>恩 納 村</v>
      </c>
      <c r="EE22" s="22">
        <v>22175879</v>
      </c>
      <c r="EF22" s="22">
        <v>7073099</v>
      </c>
      <c r="EG22" s="22">
        <v>4895113</v>
      </c>
      <c r="EH22" s="22">
        <v>58847</v>
      </c>
      <c r="EI22" s="22">
        <v>40887</v>
      </c>
      <c r="EJ22" s="22">
        <v>40550</v>
      </c>
      <c r="EK22" s="22">
        <v>532</v>
      </c>
      <c r="EL22" s="22">
        <v>2675</v>
      </c>
      <c r="EM22" s="22">
        <v>1776</v>
      </c>
      <c r="EO22" s="20">
        <v>17</v>
      </c>
      <c r="EP22" s="21" t="str">
        <f t="shared" si="21"/>
        <v>恩 納 村</v>
      </c>
      <c r="EQ22" s="22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v>0</v>
      </c>
      <c r="FA22" s="20">
        <v>17</v>
      </c>
      <c r="FB22" s="21" t="str">
        <f t="shared" si="22"/>
        <v>恩 納 村</v>
      </c>
      <c r="FC22" s="22">
        <v>0</v>
      </c>
      <c r="FD22" s="22">
        <v>0</v>
      </c>
      <c r="FE22" s="22">
        <v>0</v>
      </c>
      <c r="FF22" s="22">
        <v>0</v>
      </c>
      <c r="FG22" s="22">
        <v>0</v>
      </c>
      <c r="FH22" s="22">
        <v>0</v>
      </c>
      <c r="FI22" s="22">
        <v>0</v>
      </c>
      <c r="FJ22" s="22">
        <v>0</v>
      </c>
      <c r="FK22" s="22">
        <v>0</v>
      </c>
      <c r="FM22" s="20">
        <v>17</v>
      </c>
      <c r="FN22" s="21" t="str">
        <f t="shared" si="23"/>
        <v>恩 納 村</v>
      </c>
      <c r="FO22" s="22">
        <v>261998</v>
      </c>
      <c r="FP22" s="22">
        <v>1761381</v>
      </c>
      <c r="FQ22" s="22">
        <v>1220593</v>
      </c>
      <c r="FR22" s="22">
        <v>35657</v>
      </c>
      <c r="FS22" s="22">
        <v>24680</v>
      </c>
      <c r="FT22" s="22">
        <v>24680</v>
      </c>
      <c r="FU22" s="22">
        <v>559</v>
      </c>
      <c r="FV22" s="22">
        <v>5409</v>
      </c>
      <c r="FW22" s="22">
        <v>3778</v>
      </c>
      <c r="FY22" s="20">
        <v>17</v>
      </c>
      <c r="FZ22" s="21" t="str">
        <f t="shared" si="24"/>
        <v>恩 納 村</v>
      </c>
      <c r="GA22" s="22">
        <v>14565</v>
      </c>
      <c r="GB22" s="22">
        <v>2817454</v>
      </c>
      <c r="GC22" s="22">
        <v>2813752</v>
      </c>
      <c r="GD22" s="22">
        <v>2535732</v>
      </c>
      <c r="GE22" s="22">
        <v>2532401</v>
      </c>
      <c r="GF22" s="22">
        <v>1365692</v>
      </c>
      <c r="GG22" s="22">
        <v>27</v>
      </c>
      <c r="GH22" s="22">
        <v>589</v>
      </c>
      <c r="GI22" s="22">
        <v>563</v>
      </c>
      <c r="GK22" s="20">
        <v>17</v>
      </c>
      <c r="GL22" s="21" t="str">
        <f t="shared" si="25"/>
        <v>恩 納 村</v>
      </c>
      <c r="GM22" s="22">
        <v>0</v>
      </c>
      <c r="GN22" s="22">
        <v>0</v>
      </c>
      <c r="GO22" s="22">
        <v>0</v>
      </c>
      <c r="GP22" s="22">
        <v>0</v>
      </c>
      <c r="GQ22" s="22">
        <v>0</v>
      </c>
      <c r="GR22" s="22">
        <v>0</v>
      </c>
      <c r="GS22" s="22">
        <v>0</v>
      </c>
      <c r="GT22" s="22">
        <v>0</v>
      </c>
      <c r="GU22" s="22">
        <v>0</v>
      </c>
      <c r="GW22" s="20">
        <v>17</v>
      </c>
      <c r="GX22" s="21" t="str">
        <f t="shared" si="26"/>
        <v>恩 納 村</v>
      </c>
      <c r="GY22" s="22">
        <v>0</v>
      </c>
      <c r="GZ22" s="22">
        <v>0</v>
      </c>
      <c r="HA22" s="22">
        <v>0</v>
      </c>
      <c r="HB22" s="22">
        <v>0</v>
      </c>
      <c r="HC22" s="22">
        <v>0</v>
      </c>
      <c r="HD22" s="22">
        <v>0</v>
      </c>
      <c r="HE22" s="22">
        <v>0</v>
      </c>
      <c r="HF22" s="22">
        <v>0</v>
      </c>
      <c r="HG22" s="22">
        <v>0</v>
      </c>
      <c r="HI22" s="20">
        <v>17</v>
      </c>
      <c r="HJ22" s="21" t="str">
        <f t="shared" si="27"/>
        <v>恩 納 村</v>
      </c>
      <c r="HK22" s="22">
        <v>0</v>
      </c>
      <c r="HL22" s="22">
        <v>0</v>
      </c>
      <c r="HM22" s="22">
        <v>0</v>
      </c>
      <c r="HN22" s="22">
        <v>0</v>
      </c>
      <c r="HO22" s="22">
        <v>0</v>
      </c>
      <c r="HP22" s="22">
        <v>0</v>
      </c>
      <c r="HQ22" s="22">
        <v>0</v>
      </c>
      <c r="HR22" s="22">
        <v>0</v>
      </c>
      <c r="HS22" s="22">
        <v>0</v>
      </c>
      <c r="HU22" s="19">
        <f t="shared" si="1"/>
        <v>22765409</v>
      </c>
      <c r="HV22" s="8">
        <f t="shared" si="2"/>
        <v>19378315</v>
      </c>
      <c r="HW22" s="8">
        <f t="shared" si="3"/>
        <v>15288032</v>
      </c>
      <c r="HX22" s="8">
        <f t="shared" si="4"/>
        <v>23244273</v>
      </c>
      <c r="HY22" s="8">
        <f t="shared" si="5"/>
        <v>22818552</v>
      </c>
      <c r="HZ22" s="8">
        <f t="shared" si="6"/>
        <v>7800591</v>
      </c>
      <c r="IA22" s="8">
        <f t="shared" si="7"/>
        <v>1678</v>
      </c>
      <c r="IB22" s="8">
        <f t="shared" si="8"/>
        <v>27022</v>
      </c>
      <c r="IC22" s="8">
        <f t="shared" si="9"/>
        <v>21255</v>
      </c>
    </row>
    <row r="23" spans="1:237" s="8" customFormat="1" ht="15" customHeight="1">
      <c r="A23" s="20">
        <v>18</v>
      </c>
      <c r="B23" s="21" t="s">
        <v>88</v>
      </c>
      <c r="C23" s="22">
        <v>2188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5</v>
      </c>
      <c r="J23" s="22">
        <v>0</v>
      </c>
      <c r="K23" s="22">
        <v>0</v>
      </c>
      <c r="L23" s="18"/>
      <c r="M23" s="20">
        <v>18</v>
      </c>
      <c r="N23" s="21" t="str">
        <f t="shared" si="10"/>
        <v>宜野座村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32"/>
      <c r="Y23" s="20">
        <v>18</v>
      </c>
      <c r="Z23" s="21" t="str">
        <f t="shared" si="11"/>
        <v>宜野座村</v>
      </c>
      <c r="AA23" s="22">
        <v>613864</v>
      </c>
      <c r="AB23" s="22">
        <v>5380301</v>
      </c>
      <c r="AC23" s="22">
        <v>4483086</v>
      </c>
      <c r="AD23" s="22">
        <v>215226</v>
      </c>
      <c r="AE23" s="22">
        <v>178859</v>
      </c>
      <c r="AF23" s="22">
        <v>178849</v>
      </c>
      <c r="AG23" s="22">
        <v>1311</v>
      </c>
      <c r="AH23" s="22">
        <v>4332</v>
      </c>
      <c r="AI23" s="22">
        <v>3291</v>
      </c>
      <c r="AJ23" s="52"/>
      <c r="AK23" s="20">
        <v>18</v>
      </c>
      <c r="AL23" s="21" t="str">
        <f t="shared" si="12"/>
        <v>宜野座村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32"/>
      <c r="AW23" s="20">
        <v>18</v>
      </c>
      <c r="AX23" s="21" t="str">
        <f t="shared" si="13"/>
        <v>宜野座村</v>
      </c>
      <c r="AY23" s="22">
        <v>0</v>
      </c>
      <c r="AZ23" s="22">
        <v>319312</v>
      </c>
      <c r="BA23" s="22">
        <v>293557</v>
      </c>
      <c r="BB23" s="22">
        <v>2538923</v>
      </c>
      <c r="BC23" s="22">
        <v>2342036</v>
      </c>
      <c r="BD23" s="22">
        <v>278623</v>
      </c>
      <c r="BE23" s="22">
        <v>0</v>
      </c>
      <c r="BF23" s="22">
        <v>1768</v>
      </c>
      <c r="BG23" s="22">
        <v>1588</v>
      </c>
      <c r="BH23" s="32"/>
      <c r="BI23" s="20">
        <v>18</v>
      </c>
      <c r="BJ23" s="21" t="str">
        <f t="shared" si="14"/>
        <v>宜野座村</v>
      </c>
      <c r="BK23" s="22">
        <v>0</v>
      </c>
      <c r="BL23" s="22">
        <v>360695</v>
      </c>
      <c r="BM23" s="22">
        <v>357123</v>
      </c>
      <c r="BN23" s="22">
        <v>2748914</v>
      </c>
      <c r="BO23" s="22">
        <v>2730898</v>
      </c>
      <c r="BP23" s="22">
        <v>644801</v>
      </c>
      <c r="BQ23" s="22">
        <v>0</v>
      </c>
      <c r="BR23" s="22">
        <v>1472</v>
      </c>
      <c r="BS23" s="22">
        <v>1399</v>
      </c>
      <c r="BT23" s="32"/>
      <c r="BU23" s="20">
        <v>18</v>
      </c>
      <c r="BV23" s="21" t="str">
        <f t="shared" si="15"/>
        <v>宜野座村</v>
      </c>
      <c r="BW23" s="22">
        <v>0</v>
      </c>
      <c r="BX23" s="22">
        <v>117295</v>
      </c>
      <c r="BY23" s="22">
        <v>117126</v>
      </c>
      <c r="BZ23" s="22">
        <v>952810</v>
      </c>
      <c r="CA23" s="22">
        <v>952394</v>
      </c>
      <c r="CB23" s="22">
        <v>560100</v>
      </c>
      <c r="CC23" s="22">
        <v>0</v>
      </c>
      <c r="CD23" s="22">
        <v>347</v>
      </c>
      <c r="CE23" s="22">
        <v>342</v>
      </c>
      <c r="CF23" s="32"/>
      <c r="CG23" s="20">
        <v>18</v>
      </c>
      <c r="CH23" s="21" t="str">
        <f t="shared" si="16"/>
        <v>宜野座村</v>
      </c>
      <c r="CI23" s="22">
        <v>88834</v>
      </c>
      <c r="CJ23" s="22">
        <v>797302</v>
      </c>
      <c r="CK23" s="22">
        <v>767806</v>
      </c>
      <c r="CL23" s="22">
        <v>6240647</v>
      </c>
      <c r="CM23" s="22">
        <v>6025328</v>
      </c>
      <c r="CN23" s="22">
        <v>1483524</v>
      </c>
      <c r="CO23" s="22">
        <v>177</v>
      </c>
      <c r="CP23" s="22">
        <v>3587</v>
      </c>
      <c r="CQ23" s="22">
        <v>3329</v>
      </c>
      <c r="CR23" s="52"/>
      <c r="CS23" s="20">
        <v>18</v>
      </c>
      <c r="CT23" s="21" t="str">
        <f t="shared" si="17"/>
        <v>宜野座村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18"/>
      <c r="DE23" s="20">
        <v>18</v>
      </c>
      <c r="DF23" s="21" t="str">
        <f t="shared" si="18"/>
        <v>宜野座村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18"/>
      <c r="DQ23" s="20">
        <v>18</v>
      </c>
      <c r="DR23" s="21" t="str">
        <f t="shared" si="19"/>
        <v>宜野座村</v>
      </c>
      <c r="DS23" s="22">
        <v>20234</v>
      </c>
      <c r="DT23" s="22">
        <v>29529</v>
      </c>
      <c r="DU23" s="22">
        <v>29529</v>
      </c>
      <c r="DV23" s="22">
        <v>974</v>
      </c>
      <c r="DW23" s="22">
        <v>974</v>
      </c>
      <c r="DX23" s="22">
        <v>974</v>
      </c>
      <c r="DY23" s="22">
        <v>22</v>
      </c>
      <c r="DZ23" s="22">
        <v>28</v>
      </c>
      <c r="EA23" s="22">
        <v>28</v>
      </c>
      <c r="EB23" s="18"/>
      <c r="EC23" s="20">
        <v>18</v>
      </c>
      <c r="ED23" s="21" t="str">
        <f t="shared" si="20"/>
        <v>宜野座村</v>
      </c>
      <c r="EE23" s="22">
        <v>0</v>
      </c>
      <c r="EF23" s="22">
        <v>0</v>
      </c>
      <c r="EG23" s="22">
        <v>0</v>
      </c>
      <c r="EH23" s="22">
        <v>0</v>
      </c>
      <c r="EI23" s="22">
        <v>0</v>
      </c>
      <c r="EJ23" s="22">
        <v>0</v>
      </c>
      <c r="EK23" s="22">
        <v>0</v>
      </c>
      <c r="EL23" s="22">
        <v>0</v>
      </c>
      <c r="EM23" s="22">
        <v>0</v>
      </c>
      <c r="EO23" s="20">
        <v>18</v>
      </c>
      <c r="EP23" s="21" t="str">
        <f t="shared" si="21"/>
        <v>宜野座村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FA23" s="20">
        <v>18</v>
      </c>
      <c r="FB23" s="21" t="str">
        <f t="shared" si="22"/>
        <v>宜野座村</v>
      </c>
      <c r="FC23" s="22">
        <v>0</v>
      </c>
      <c r="FD23" s="22">
        <v>0</v>
      </c>
      <c r="FE23" s="22">
        <v>0</v>
      </c>
      <c r="FF23" s="22">
        <v>0</v>
      </c>
      <c r="FG23" s="22">
        <v>0</v>
      </c>
      <c r="FH23" s="22">
        <v>0</v>
      </c>
      <c r="FI23" s="22">
        <v>0</v>
      </c>
      <c r="FJ23" s="22">
        <v>0</v>
      </c>
      <c r="FK23" s="22">
        <v>0</v>
      </c>
      <c r="FM23" s="20">
        <v>18</v>
      </c>
      <c r="FN23" s="21" t="str">
        <f t="shared" si="23"/>
        <v>宜野座村</v>
      </c>
      <c r="FO23" s="22">
        <v>1206629</v>
      </c>
      <c r="FP23" s="22">
        <v>2187846</v>
      </c>
      <c r="FQ23" s="22">
        <v>1533862</v>
      </c>
      <c r="FR23" s="22">
        <v>26465</v>
      </c>
      <c r="FS23" s="22">
        <v>18607</v>
      </c>
      <c r="FT23" s="22">
        <v>18607</v>
      </c>
      <c r="FU23" s="22">
        <v>911</v>
      </c>
      <c r="FV23" s="22">
        <v>2538</v>
      </c>
      <c r="FW23" s="22">
        <v>1690</v>
      </c>
      <c r="FY23" s="20">
        <v>18</v>
      </c>
      <c r="FZ23" s="21" t="str">
        <f t="shared" si="24"/>
        <v>宜野座村</v>
      </c>
      <c r="GA23" s="22">
        <v>1607890</v>
      </c>
      <c r="GB23" s="22">
        <v>418171</v>
      </c>
      <c r="GC23" s="22">
        <v>418030</v>
      </c>
      <c r="GD23" s="22">
        <v>383043</v>
      </c>
      <c r="GE23" s="22">
        <v>382914</v>
      </c>
      <c r="GF23" s="22">
        <v>382914</v>
      </c>
      <c r="GG23" s="22">
        <v>126</v>
      </c>
      <c r="GH23" s="22">
        <v>153</v>
      </c>
      <c r="GI23" s="22">
        <v>152</v>
      </c>
      <c r="GK23" s="20">
        <v>18</v>
      </c>
      <c r="GL23" s="21" t="str">
        <f t="shared" si="25"/>
        <v>宜野座村</v>
      </c>
      <c r="GM23" s="22">
        <v>0</v>
      </c>
      <c r="GN23" s="22">
        <v>0</v>
      </c>
      <c r="GO23" s="22">
        <v>0</v>
      </c>
      <c r="GP23" s="22">
        <v>0</v>
      </c>
      <c r="GQ23" s="22">
        <v>0</v>
      </c>
      <c r="GR23" s="22">
        <v>0</v>
      </c>
      <c r="GS23" s="22">
        <v>0</v>
      </c>
      <c r="GT23" s="22">
        <v>0</v>
      </c>
      <c r="GU23" s="22">
        <v>0</v>
      </c>
      <c r="GW23" s="20">
        <v>18</v>
      </c>
      <c r="GX23" s="21" t="str">
        <f t="shared" si="26"/>
        <v>宜野座村</v>
      </c>
      <c r="GY23" s="22">
        <v>0</v>
      </c>
      <c r="GZ23" s="22">
        <v>0</v>
      </c>
      <c r="HA23" s="22">
        <v>0</v>
      </c>
      <c r="HB23" s="22">
        <v>0</v>
      </c>
      <c r="HC23" s="22">
        <v>0</v>
      </c>
      <c r="HD23" s="22">
        <v>0</v>
      </c>
      <c r="HE23" s="22">
        <v>0</v>
      </c>
      <c r="HF23" s="22">
        <v>0</v>
      </c>
      <c r="HG23" s="22">
        <v>0</v>
      </c>
      <c r="HI23" s="20">
        <v>18</v>
      </c>
      <c r="HJ23" s="21" t="str">
        <f t="shared" si="27"/>
        <v>宜野座村</v>
      </c>
      <c r="HK23" s="22">
        <v>0</v>
      </c>
      <c r="HL23" s="22">
        <v>0</v>
      </c>
      <c r="HM23" s="22">
        <v>0</v>
      </c>
      <c r="HN23" s="22">
        <v>0</v>
      </c>
      <c r="HO23" s="22">
        <v>0</v>
      </c>
      <c r="HP23" s="22">
        <v>0</v>
      </c>
      <c r="HQ23" s="22">
        <v>0</v>
      </c>
      <c r="HR23" s="22">
        <v>0</v>
      </c>
      <c r="HS23" s="22">
        <v>0</v>
      </c>
      <c r="HU23" s="19">
        <f t="shared" si="1"/>
        <v>3539639</v>
      </c>
      <c r="HV23" s="8">
        <f t="shared" si="2"/>
        <v>8813149</v>
      </c>
      <c r="HW23" s="8">
        <f t="shared" si="3"/>
        <v>7232313</v>
      </c>
      <c r="HX23" s="8">
        <f t="shared" si="4"/>
        <v>6866355</v>
      </c>
      <c r="HY23" s="8">
        <f t="shared" si="5"/>
        <v>6606682</v>
      </c>
      <c r="HZ23" s="8">
        <f t="shared" si="6"/>
        <v>2064868</v>
      </c>
      <c r="IA23" s="8">
        <f t="shared" si="7"/>
        <v>2552</v>
      </c>
      <c r="IB23" s="8">
        <f t="shared" si="8"/>
        <v>10638</v>
      </c>
      <c r="IC23" s="8">
        <f t="shared" si="9"/>
        <v>8490</v>
      </c>
    </row>
    <row r="24" spans="1:237" s="8" customFormat="1" ht="15" customHeight="1">
      <c r="A24" s="20">
        <v>19</v>
      </c>
      <c r="B24" s="21" t="s">
        <v>89</v>
      </c>
      <c r="C24" s="22">
        <v>51265</v>
      </c>
      <c r="D24" s="22">
        <v>646011</v>
      </c>
      <c r="E24" s="22">
        <v>528964</v>
      </c>
      <c r="F24" s="22">
        <v>31464</v>
      </c>
      <c r="G24" s="22">
        <v>26385</v>
      </c>
      <c r="H24" s="22">
        <v>26385</v>
      </c>
      <c r="I24" s="22">
        <v>314</v>
      </c>
      <c r="J24" s="22">
        <v>1667</v>
      </c>
      <c r="K24" s="22">
        <v>1322</v>
      </c>
      <c r="L24" s="18"/>
      <c r="M24" s="20">
        <v>19</v>
      </c>
      <c r="N24" s="21" t="str">
        <f t="shared" si="10"/>
        <v>金 武 町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32"/>
      <c r="Y24" s="20">
        <v>19</v>
      </c>
      <c r="Z24" s="21" t="str">
        <f t="shared" si="11"/>
        <v>金 武 町</v>
      </c>
      <c r="AA24" s="22">
        <v>873479</v>
      </c>
      <c r="AB24" s="22">
        <v>3614512</v>
      </c>
      <c r="AC24" s="22">
        <v>2979299</v>
      </c>
      <c r="AD24" s="22">
        <v>159967</v>
      </c>
      <c r="AE24" s="22">
        <v>132526</v>
      </c>
      <c r="AF24" s="22">
        <v>132463</v>
      </c>
      <c r="AG24" s="22">
        <v>1035</v>
      </c>
      <c r="AH24" s="22">
        <v>5005</v>
      </c>
      <c r="AI24" s="22">
        <v>3990</v>
      </c>
      <c r="AJ24" s="52"/>
      <c r="AK24" s="20">
        <v>19</v>
      </c>
      <c r="AL24" s="21" t="str">
        <f t="shared" si="12"/>
        <v>金 武 町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32"/>
      <c r="AW24" s="20">
        <v>19</v>
      </c>
      <c r="AX24" s="21" t="str">
        <f t="shared" si="13"/>
        <v>金 武 町</v>
      </c>
      <c r="AY24" s="22">
        <v>0</v>
      </c>
      <c r="AZ24" s="22">
        <v>687371</v>
      </c>
      <c r="BA24" s="22">
        <v>668902</v>
      </c>
      <c r="BB24" s="22">
        <v>10380525</v>
      </c>
      <c r="BC24" s="22">
        <v>10149552</v>
      </c>
      <c r="BD24" s="22">
        <v>1273694</v>
      </c>
      <c r="BE24" s="22">
        <v>0</v>
      </c>
      <c r="BF24" s="22">
        <v>3234</v>
      </c>
      <c r="BG24" s="22">
        <v>3085</v>
      </c>
      <c r="BH24" s="32"/>
      <c r="BI24" s="20">
        <v>19</v>
      </c>
      <c r="BJ24" s="21" t="str">
        <f t="shared" si="14"/>
        <v>金 武 町</v>
      </c>
      <c r="BK24" s="22">
        <v>0</v>
      </c>
      <c r="BL24" s="22">
        <v>418937</v>
      </c>
      <c r="BM24" s="22">
        <v>418136</v>
      </c>
      <c r="BN24" s="22">
        <v>5799367</v>
      </c>
      <c r="BO24" s="22">
        <v>5794059</v>
      </c>
      <c r="BP24" s="22">
        <v>1394767</v>
      </c>
      <c r="BQ24" s="22">
        <v>0</v>
      </c>
      <c r="BR24" s="22">
        <v>1997</v>
      </c>
      <c r="BS24" s="22">
        <v>1982</v>
      </c>
      <c r="BT24" s="32"/>
      <c r="BU24" s="20">
        <v>19</v>
      </c>
      <c r="BV24" s="21" t="str">
        <f t="shared" si="15"/>
        <v>金 武 町</v>
      </c>
      <c r="BW24" s="22">
        <v>0</v>
      </c>
      <c r="BX24" s="22">
        <v>308077</v>
      </c>
      <c r="BY24" s="22">
        <v>307820</v>
      </c>
      <c r="BZ24" s="22">
        <v>4262265</v>
      </c>
      <c r="CA24" s="22">
        <v>4259762</v>
      </c>
      <c r="CB24" s="22">
        <v>2579092</v>
      </c>
      <c r="CC24" s="22">
        <v>0</v>
      </c>
      <c r="CD24" s="22">
        <v>1132</v>
      </c>
      <c r="CE24" s="22">
        <v>1121</v>
      </c>
      <c r="CF24" s="32"/>
      <c r="CG24" s="20">
        <v>19</v>
      </c>
      <c r="CH24" s="21" t="str">
        <f t="shared" si="16"/>
        <v>金 武 町</v>
      </c>
      <c r="CI24" s="22">
        <v>253533</v>
      </c>
      <c r="CJ24" s="22">
        <v>1414385</v>
      </c>
      <c r="CK24" s="22">
        <v>1394858</v>
      </c>
      <c r="CL24" s="22">
        <v>20442157</v>
      </c>
      <c r="CM24" s="22">
        <v>20203373</v>
      </c>
      <c r="CN24" s="22">
        <v>5247553</v>
      </c>
      <c r="CO24" s="22">
        <v>313</v>
      </c>
      <c r="CP24" s="22">
        <v>6363</v>
      </c>
      <c r="CQ24" s="22">
        <v>6188</v>
      </c>
      <c r="CR24" s="52"/>
      <c r="CS24" s="20">
        <v>19</v>
      </c>
      <c r="CT24" s="21" t="str">
        <f t="shared" si="17"/>
        <v>金 武 町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18"/>
      <c r="DE24" s="20">
        <v>19</v>
      </c>
      <c r="DF24" s="21" t="str">
        <f t="shared" si="18"/>
        <v>金 武 町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18"/>
      <c r="DQ24" s="20">
        <v>19</v>
      </c>
      <c r="DR24" s="21" t="str">
        <f t="shared" si="19"/>
        <v>金 武 町</v>
      </c>
      <c r="DS24" s="22">
        <v>353</v>
      </c>
      <c r="DT24" s="22">
        <v>7714</v>
      </c>
      <c r="DU24" s="22">
        <v>7714</v>
      </c>
      <c r="DV24" s="22">
        <v>410</v>
      </c>
      <c r="DW24" s="22">
        <v>410</v>
      </c>
      <c r="DX24" s="22">
        <v>410</v>
      </c>
      <c r="DY24" s="22">
        <v>7</v>
      </c>
      <c r="DZ24" s="22">
        <v>7</v>
      </c>
      <c r="EA24" s="22">
        <v>7</v>
      </c>
      <c r="EB24" s="18"/>
      <c r="EC24" s="20">
        <v>19</v>
      </c>
      <c r="ED24" s="21" t="str">
        <f t="shared" si="20"/>
        <v>金 武 町</v>
      </c>
      <c r="EE24" s="22">
        <v>1367330</v>
      </c>
      <c r="EF24" s="22">
        <v>707046</v>
      </c>
      <c r="EG24" s="22">
        <v>541602</v>
      </c>
      <c r="EH24" s="22">
        <v>5222</v>
      </c>
      <c r="EI24" s="22">
        <v>3970</v>
      </c>
      <c r="EJ24" s="22">
        <v>3970</v>
      </c>
      <c r="EK24" s="22">
        <v>229</v>
      </c>
      <c r="EL24" s="22">
        <v>681</v>
      </c>
      <c r="EM24" s="22">
        <v>547</v>
      </c>
      <c r="EO24" s="20">
        <v>19</v>
      </c>
      <c r="EP24" s="21" t="str">
        <f t="shared" si="21"/>
        <v>金 武 町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FA24" s="20">
        <v>19</v>
      </c>
      <c r="FB24" s="21" t="str">
        <f t="shared" si="22"/>
        <v>金 武 町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M24" s="20">
        <v>19</v>
      </c>
      <c r="FN24" s="21" t="str">
        <f t="shared" si="23"/>
        <v>金 武 町</v>
      </c>
      <c r="FO24" s="22">
        <v>178092</v>
      </c>
      <c r="FP24" s="22">
        <v>559959</v>
      </c>
      <c r="FQ24" s="22">
        <v>456943</v>
      </c>
      <c r="FR24" s="22">
        <v>10310</v>
      </c>
      <c r="FS24" s="22">
        <v>8189</v>
      </c>
      <c r="FT24" s="22">
        <v>8028</v>
      </c>
      <c r="FU24" s="22">
        <v>261</v>
      </c>
      <c r="FV24" s="22">
        <v>916</v>
      </c>
      <c r="FW24" s="22">
        <v>703</v>
      </c>
      <c r="FY24" s="20">
        <v>19</v>
      </c>
      <c r="FZ24" s="21" t="str">
        <f t="shared" si="24"/>
        <v>金 武 町</v>
      </c>
      <c r="GA24" s="22">
        <v>0</v>
      </c>
      <c r="GB24" s="22">
        <v>0</v>
      </c>
      <c r="GC24" s="22">
        <v>0</v>
      </c>
      <c r="GD24" s="22">
        <v>0</v>
      </c>
      <c r="GE24" s="22">
        <v>0</v>
      </c>
      <c r="GF24" s="22">
        <v>0</v>
      </c>
      <c r="GG24" s="22">
        <v>0</v>
      </c>
      <c r="GH24" s="22">
        <v>0</v>
      </c>
      <c r="GI24" s="22">
        <v>0</v>
      </c>
      <c r="GK24" s="20">
        <v>19</v>
      </c>
      <c r="GL24" s="21" t="str">
        <f t="shared" si="25"/>
        <v>金 武 町</v>
      </c>
      <c r="GM24" s="22">
        <v>0</v>
      </c>
      <c r="GN24" s="22">
        <v>0</v>
      </c>
      <c r="GO24" s="22">
        <v>0</v>
      </c>
      <c r="GP24" s="22">
        <v>0</v>
      </c>
      <c r="GQ24" s="22">
        <v>0</v>
      </c>
      <c r="GR24" s="22">
        <v>0</v>
      </c>
      <c r="GS24" s="22">
        <v>0</v>
      </c>
      <c r="GT24" s="22">
        <v>0</v>
      </c>
      <c r="GU24" s="22">
        <v>0</v>
      </c>
      <c r="GW24" s="20">
        <v>19</v>
      </c>
      <c r="GX24" s="21" t="str">
        <f t="shared" si="26"/>
        <v>金 武 町</v>
      </c>
      <c r="GY24" s="22">
        <v>0</v>
      </c>
      <c r="GZ24" s="22">
        <v>0</v>
      </c>
      <c r="HA24" s="22">
        <v>0</v>
      </c>
      <c r="HB24" s="22">
        <v>0</v>
      </c>
      <c r="HC24" s="22">
        <v>0</v>
      </c>
      <c r="HD24" s="22">
        <v>0</v>
      </c>
      <c r="HE24" s="22">
        <v>0</v>
      </c>
      <c r="HF24" s="22">
        <v>0</v>
      </c>
      <c r="HG24" s="22">
        <v>0</v>
      </c>
      <c r="HI24" s="20">
        <v>19</v>
      </c>
      <c r="HJ24" s="21" t="str">
        <f t="shared" si="27"/>
        <v>金 武 町</v>
      </c>
      <c r="HK24" s="22">
        <v>0</v>
      </c>
      <c r="HL24" s="22">
        <v>0</v>
      </c>
      <c r="HM24" s="22">
        <v>0</v>
      </c>
      <c r="HN24" s="22">
        <v>0</v>
      </c>
      <c r="HO24" s="22">
        <v>0</v>
      </c>
      <c r="HP24" s="22">
        <v>0</v>
      </c>
      <c r="HQ24" s="22">
        <v>0</v>
      </c>
      <c r="HR24" s="22">
        <v>0</v>
      </c>
      <c r="HS24" s="22">
        <v>0</v>
      </c>
      <c r="HU24" s="19">
        <f t="shared" si="1"/>
        <v>2724052</v>
      </c>
      <c r="HV24" s="8">
        <f t="shared" si="2"/>
        <v>6949627</v>
      </c>
      <c r="HW24" s="8">
        <f t="shared" si="3"/>
        <v>5909380</v>
      </c>
      <c r="HX24" s="8">
        <f t="shared" si="4"/>
        <v>20649530</v>
      </c>
      <c r="HY24" s="8">
        <f t="shared" si="5"/>
        <v>20374853</v>
      </c>
      <c r="HZ24" s="8">
        <f t="shared" si="6"/>
        <v>5418809</v>
      </c>
      <c r="IA24" s="8">
        <f t="shared" si="7"/>
        <v>2159</v>
      </c>
      <c r="IB24" s="8">
        <f t="shared" si="8"/>
        <v>14639</v>
      </c>
      <c r="IC24" s="8">
        <f t="shared" si="9"/>
        <v>12757</v>
      </c>
    </row>
    <row r="25" spans="1:237" s="8" customFormat="1" ht="15" customHeight="1">
      <c r="A25" s="20">
        <v>20</v>
      </c>
      <c r="B25" s="21" t="s">
        <v>90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8"/>
      <c r="M25" s="20">
        <v>20</v>
      </c>
      <c r="N25" s="21" t="str">
        <f t="shared" si="10"/>
        <v>伊 江 村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32"/>
      <c r="Y25" s="20">
        <v>20</v>
      </c>
      <c r="Z25" s="21" t="str">
        <f t="shared" si="11"/>
        <v>伊 江 村</v>
      </c>
      <c r="AA25" s="22">
        <v>205119</v>
      </c>
      <c r="AB25" s="22">
        <v>10321804</v>
      </c>
      <c r="AC25" s="22">
        <v>8830642</v>
      </c>
      <c r="AD25" s="22">
        <v>439242</v>
      </c>
      <c r="AE25" s="22">
        <v>375951</v>
      </c>
      <c r="AF25" s="22">
        <v>375867</v>
      </c>
      <c r="AG25" s="22">
        <v>390</v>
      </c>
      <c r="AH25" s="22">
        <v>9706</v>
      </c>
      <c r="AI25" s="22">
        <v>8013</v>
      </c>
      <c r="AJ25" s="52"/>
      <c r="AK25" s="20">
        <v>20</v>
      </c>
      <c r="AL25" s="21" t="str">
        <f t="shared" si="12"/>
        <v>伊 江 村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32"/>
      <c r="AW25" s="20">
        <v>20</v>
      </c>
      <c r="AX25" s="21" t="str">
        <f t="shared" si="13"/>
        <v>伊 江 村</v>
      </c>
      <c r="AY25" s="22">
        <v>0</v>
      </c>
      <c r="AZ25" s="22">
        <v>371828</v>
      </c>
      <c r="BA25" s="22">
        <v>360241</v>
      </c>
      <c r="BB25" s="22">
        <v>3686951</v>
      </c>
      <c r="BC25" s="22">
        <v>3572616</v>
      </c>
      <c r="BD25" s="22">
        <v>412016</v>
      </c>
      <c r="BE25" s="22">
        <v>0</v>
      </c>
      <c r="BF25" s="22">
        <v>1979</v>
      </c>
      <c r="BG25" s="22">
        <v>1893</v>
      </c>
      <c r="BH25" s="32"/>
      <c r="BI25" s="20">
        <v>20</v>
      </c>
      <c r="BJ25" s="21" t="str">
        <f t="shared" si="14"/>
        <v>伊 江 村</v>
      </c>
      <c r="BK25" s="22">
        <v>0</v>
      </c>
      <c r="BL25" s="22">
        <v>657318</v>
      </c>
      <c r="BM25" s="22">
        <v>656615</v>
      </c>
      <c r="BN25" s="22">
        <v>5806333</v>
      </c>
      <c r="BO25" s="22">
        <v>5801086</v>
      </c>
      <c r="BP25" s="22">
        <v>1341513</v>
      </c>
      <c r="BQ25" s="22">
        <v>0</v>
      </c>
      <c r="BR25" s="22">
        <v>1672</v>
      </c>
      <c r="BS25" s="22">
        <v>1651</v>
      </c>
      <c r="BT25" s="32"/>
      <c r="BU25" s="20">
        <v>20</v>
      </c>
      <c r="BV25" s="21" t="str">
        <f t="shared" si="15"/>
        <v>伊 江 村</v>
      </c>
      <c r="BW25" s="22">
        <v>0</v>
      </c>
      <c r="BX25" s="22">
        <v>104273</v>
      </c>
      <c r="BY25" s="22">
        <v>104273</v>
      </c>
      <c r="BZ25" s="22">
        <v>773824</v>
      </c>
      <c r="CA25" s="22">
        <v>773824</v>
      </c>
      <c r="CB25" s="22">
        <v>462265</v>
      </c>
      <c r="CC25" s="22">
        <v>0</v>
      </c>
      <c r="CD25" s="22">
        <v>166</v>
      </c>
      <c r="CE25" s="22">
        <v>166</v>
      </c>
      <c r="CF25" s="32"/>
      <c r="CG25" s="20">
        <v>20</v>
      </c>
      <c r="CH25" s="21" t="str">
        <f t="shared" si="16"/>
        <v>伊 江 村</v>
      </c>
      <c r="CI25" s="22">
        <v>63034</v>
      </c>
      <c r="CJ25" s="22">
        <v>1133419</v>
      </c>
      <c r="CK25" s="22">
        <v>1121129</v>
      </c>
      <c r="CL25" s="22">
        <v>10267108</v>
      </c>
      <c r="CM25" s="22">
        <v>10147526</v>
      </c>
      <c r="CN25" s="22">
        <v>2215794</v>
      </c>
      <c r="CO25" s="22">
        <v>116</v>
      </c>
      <c r="CP25" s="22">
        <v>3817</v>
      </c>
      <c r="CQ25" s="22">
        <v>3710</v>
      </c>
      <c r="CR25" s="52"/>
      <c r="CS25" s="20">
        <v>20</v>
      </c>
      <c r="CT25" s="21" t="str">
        <f t="shared" si="17"/>
        <v>伊 江 村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18"/>
      <c r="DE25" s="20">
        <v>20</v>
      </c>
      <c r="DF25" s="21" t="str">
        <f t="shared" si="18"/>
        <v>伊 江 村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18"/>
      <c r="DQ25" s="20">
        <v>20</v>
      </c>
      <c r="DR25" s="21" t="str">
        <f t="shared" si="19"/>
        <v>伊 江 村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18"/>
      <c r="EC25" s="20">
        <v>20</v>
      </c>
      <c r="ED25" s="21" t="str">
        <f t="shared" si="20"/>
        <v>伊 江 村</v>
      </c>
      <c r="EE25" s="22">
        <v>0</v>
      </c>
      <c r="EF25" s="22">
        <v>0</v>
      </c>
      <c r="EG25" s="22">
        <v>0</v>
      </c>
      <c r="EH25" s="22">
        <v>0</v>
      </c>
      <c r="EI25" s="22">
        <v>0</v>
      </c>
      <c r="EJ25" s="22">
        <v>0</v>
      </c>
      <c r="EK25" s="22">
        <v>0</v>
      </c>
      <c r="EL25" s="22">
        <v>0</v>
      </c>
      <c r="EM25" s="22">
        <v>0</v>
      </c>
      <c r="EO25" s="20">
        <v>20</v>
      </c>
      <c r="EP25" s="21" t="str">
        <f t="shared" si="21"/>
        <v>伊 江 村</v>
      </c>
      <c r="EQ25" s="22">
        <v>0</v>
      </c>
      <c r="ER25" s="22">
        <v>0</v>
      </c>
      <c r="ES25" s="22">
        <v>0</v>
      </c>
      <c r="ET25" s="22">
        <v>0</v>
      </c>
      <c r="EU25" s="22">
        <v>0</v>
      </c>
      <c r="EV25" s="22">
        <v>0</v>
      </c>
      <c r="EW25" s="22">
        <v>0</v>
      </c>
      <c r="EX25" s="22">
        <v>0</v>
      </c>
      <c r="EY25" s="22">
        <v>0</v>
      </c>
      <c r="FA25" s="20">
        <v>20</v>
      </c>
      <c r="FB25" s="21" t="str">
        <f t="shared" si="22"/>
        <v>伊 江 村</v>
      </c>
      <c r="FC25" s="22">
        <v>0</v>
      </c>
      <c r="FD25" s="22">
        <v>0</v>
      </c>
      <c r="FE25" s="22">
        <v>0</v>
      </c>
      <c r="FF25" s="22">
        <v>0</v>
      </c>
      <c r="FG25" s="22">
        <v>0</v>
      </c>
      <c r="FH25" s="22">
        <v>0</v>
      </c>
      <c r="FI25" s="22">
        <v>0</v>
      </c>
      <c r="FJ25" s="22">
        <v>0</v>
      </c>
      <c r="FK25" s="22">
        <v>0</v>
      </c>
      <c r="FM25" s="20">
        <v>20</v>
      </c>
      <c r="FN25" s="21" t="str">
        <f t="shared" si="23"/>
        <v>伊 江 村</v>
      </c>
      <c r="FO25" s="22">
        <v>1013572</v>
      </c>
      <c r="FP25" s="22">
        <v>3787686</v>
      </c>
      <c r="FQ25" s="22">
        <v>2800520</v>
      </c>
      <c r="FR25" s="22">
        <v>45153</v>
      </c>
      <c r="FS25" s="22">
        <v>33276</v>
      </c>
      <c r="FT25" s="22">
        <v>33276</v>
      </c>
      <c r="FU25" s="22">
        <v>552</v>
      </c>
      <c r="FV25" s="22">
        <v>3182</v>
      </c>
      <c r="FW25" s="22">
        <v>2331</v>
      </c>
      <c r="FY25" s="20">
        <v>20</v>
      </c>
      <c r="FZ25" s="21" t="str">
        <f t="shared" si="24"/>
        <v>伊 江 村</v>
      </c>
      <c r="GA25" s="22">
        <v>0</v>
      </c>
      <c r="GB25" s="22">
        <v>0</v>
      </c>
      <c r="GC25" s="22">
        <v>0</v>
      </c>
      <c r="GD25" s="22">
        <v>0</v>
      </c>
      <c r="GE25" s="22">
        <v>0</v>
      </c>
      <c r="GF25" s="22">
        <v>0</v>
      </c>
      <c r="GG25" s="22">
        <v>0</v>
      </c>
      <c r="GH25" s="22">
        <v>0</v>
      </c>
      <c r="GI25" s="22">
        <v>0</v>
      </c>
      <c r="GK25" s="20">
        <v>20</v>
      </c>
      <c r="GL25" s="21" t="str">
        <f t="shared" si="25"/>
        <v>伊 江 村</v>
      </c>
      <c r="GM25" s="22">
        <v>0</v>
      </c>
      <c r="GN25" s="22">
        <v>0</v>
      </c>
      <c r="GO25" s="22">
        <v>0</v>
      </c>
      <c r="GP25" s="22">
        <v>0</v>
      </c>
      <c r="GQ25" s="22">
        <v>0</v>
      </c>
      <c r="GR25" s="22">
        <v>0</v>
      </c>
      <c r="GS25" s="22">
        <v>0</v>
      </c>
      <c r="GT25" s="22">
        <v>0</v>
      </c>
      <c r="GU25" s="22">
        <v>0</v>
      </c>
      <c r="GW25" s="20">
        <v>20</v>
      </c>
      <c r="GX25" s="21" t="str">
        <f t="shared" si="26"/>
        <v>伊 江 村</v>
      </c>
      <c r="GY25" s="22">
        <v>0</v>
      </c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I25" s="20">
        <v>20</v>
      </c>
      <c r="HJ25" s="21" t="str">
        <f t="shared" si="27"/>
        <v>伊 江 村</v>
      </c>
      <c r="HK25" s="22">
        <v>0</v>
      </c>
      <c r="HL25" s="22">
        <v>0</v>
      </c>
      <c r="HM25" s="22">
        <v>0</v>
      </c>
      <c r="HN25" s="22">
        <v>0</v>
      </c>
      <c r="HO25" s="22">
        <v>0</v>
      </c>
      <c r="HP25" s="22">
        <v>0</v>
      </c>
      <c r="HQ25" s="22">
        <v>0</v>
      </c>
      <c r="HR25" s="22">
        <v>0</v>
      </c>
      <c r="HS25" s="22">
        <v>0</v>
      </c>
      <c r="HU25" s="19">
        <f t="shared" si="1"/>
        <v>1281725</v>
      </c>
      <c r="HV25" s="8">
        <f t="shared" si="2"/>
        <v>15242909</v>
      </c>
      <c r="HW25" s="8">
        <f t="shared" si="3"/>
        <v>12752291</v>
      </c>
      <c r="HX25" s="8">
        <f t="shared" si="4"/>
        <v>10751503</v>
      </c>
      <c r="HY25" s="8">
        <f t="shared" si="5"/>
        <v>10556753</v>
      </c>
      <c r="HZ25" s="8">
        <f t="shared" si="6"/>
        <v>2624937</v>
      </c>
      <c r="IA25" s="8">
        <f t="shared" si="7"/>
        <v>1058</v>
      </c>
      <c r="IB25" s="8">
        <f t="shared" si="8"/>
        <v>16705</v>
      </c>
      <c r="IC25" s="8">
        <f t="shared" si="9"/>
        <v>14054</v>
      </c>
    </row>
    <row r="26" spans="1:237" s="8" customFormat="1" ht="15" customHeight="1">
      <c r="A26" s="20">
        <v>21</v>
      </c>
      <c r="B26" s="21" t="s">
        <v>91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8"/>
      <c r="M26" s="20">
        <v>21</v>
      </c>
      <c r="N26" s="21" t="str">
        <f t="shared" si="10"/>
        <v>読 谷 村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32"/>
      <c r="Y26" s="20">
        <v>21</v>
      </c>
      <c r="Z26" s="21" t="str">
        <f t="shared" si="11"/>
        <v>読 谷 村</v>
      </c>
      <c r="AA26" s="22">
        <v>149034</v>
      </c>
      <c r="AB26" s="22">
        <v>5715608</v>
      </c>
      <c r="AC26" s="22">
        <v>4555917</v>
      </c>
      <c r="AD26" s="22">
        <v>258866</v>
      </c>
      <c r="AE26" s="22">
        <v>206695</v>
      </c>
      <c r="AF26" s="22">
        <v>206695</v>
      </c>
      <c r="AG26" s="22">
        <v>397</v>
      </c>
      <c r="AH26" s="22">
        <v>8270</v>
      </c>
      <c r="AI26" s="22">
        <v>6363</v>
      </c>
      <c r="AJ26" s="52"/>
      <c r="AK26" s="20">
        <v>21</v>
      </c>
      <c r="AL26" s="21" t="str">
        <f t="shared" si="12"/>
        <v>読 谷 村</v>
      </c>
      <c r="AM26" s="22">
        <v>4079</v>
      </c>
      <c r="AN26" s="22">
        <v>123016</v>
      </c>
      <c r="AO26" s="22">
        <v>122449</v>
      </c>
      <c r="AP26" s="22">
        <v>866519</v>
      </c>
      <c r="AQ26" s="22">
        <v>864736</v>
      </c>
      <c r="AR26" s="22">
        <v>618680</v>
      </c>
      <c r="AS26" s="22">
        <v>18</v>
      </c>
      <c r="AT26" s="22">
        <v>321</v>
      </c>
      <c r="AU26" s="22">
        <v>314</v>
      </c>
      <c r="AV26" s="32"/>
      <c r="AW26" s="20">
        <v>21</v>
      </c>
      <c r="AX26" s="21" t="str">
        <f t="shared" si="13"/>
        <v>読 谷 村</v>
      </c>
      <c r="AY26" s="22">
        <v>0</v>
      </c>
      <c r="AZ26" s="22">
        <v>2191462</v>
      </c>
      <c r="BA26" s="22">
        <v>2186034</v>
      </c>
      <c r="BB26" s="22">
        <v>51615856</v>
      </c>
      <c r="BC26" s="22">
        <v>51509627</v>
      </c>
      <c r="BD26" s="22">
        <v>6260784</v>
      </c>
      <c r="BE26" s="22">
        <v>0</v>
      </c>
      <c r="BF26" s="22">
        <v>10468</v>
      </c>
      <c r="BG26" s="22">
        <v>10378</v>
      </c>
      <c r="BH26" s="32"/>
      <c r="BI26" s="20">
        <v>21</v>
      </c>
      <c r="BJ26" s="21" t="str">
        <f t="shared" si="14"/>
        <v>読 谷 村</v>
      </c>
      <c r="BK26" s="22">
        <v>0</v>
      </c>
      <c r="BL26" s="22">
        <v>1465734</v>
      </c>
      <c r="BM26" s="22">
        <v>1465128</v>
      </c>
      <c r="BN26" s="22">
        <v>33266774</v>
      </c>
      <c r="BO26" s="22">
        <v>33254579</v>
      </c>
      <c r="BP26" s="22">
        <v>8034988</v>
      </c>
      <c r="BQ26" s="22">
        <v>0</v>
      </c>
      <c r="BR26" s="22">
        <v>7766</v>
      </c>
      <c r="BS26" s="22">
        <v>7745</v>
      </c>
      <c r="BT26" s="32"/>
      <c r="BU26" s="20">
        <v>21</v>
      </c>
      <c r="BV26" s="21" t="str">
        <f t="shared" si="15"/>
        <v>読 谷 村</v>
      </c>
      <c r="BW26" s="22">
        <v>0</v>
      </c>
      <c r="BX26" s="22">
        <v>732061</v>
      </c>
      <c r="BY26" s="22">
        <v>731353</v>
      </c>
      <c r="BZ26" s="22">
        <v>13019948</v>
      </c>
      <c r="CA26" s="22">
        <v>13017669</v>
      </c>
      <c r="CB26" s="22">
        <v>8035102</v>
      </c>
      <c r="CC26" s="22">
        <v>0</v>
      </c>
      <c r="CD26" s="22">
        <v>1465</v>
      </c>
      <c r="CE26" s="22">
        <v>1457</v>
      </c>
      <c r="CF26" s="32"/>
      <c r="CG26" s="20">
        <v>21</v>
      </c>
      <c r="CH26" s="21" t="str">
        <f t="shared" si="16"/>
        <v>読 谷 村</v>
      </c>
      <c r="CI26" s="22">
        <v>296629</v>
      </c>
      <c r="CJ26" s="22">
        <v>4389257</v>
      </c>
      <c r="CK26" s="22">
        <v>4382515</v>
      </c>
      <c r="CL26" s="22">
        <v>97902578</v>
      </c>
      <c r="CM26" s="22">
        <v>97781875</v>
      </c>
      <c r="CN26" s="22">
        <v>22330874</v>
      </c>
      <c r="CO26" s="22">
        <v>476</v>
      </c>
      <c r="CP26" s="22">
        <v>19699</v>
      </c>
      <c r="CQ26" s="22">
        <v>19580</v>
      </c>
      <c r="CR26" s="52"/>
      <c r="CS26" s="20">
        <v>21</v>
      </c>
      <c r="CT26" s="21" t="str">
        <f t="shared" si="17"/>
        <v>読 谷 村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18"/>
      <c r="DE26" s="20">
        <v>21</v>
      </c>
      <c r="DF26" s="21" t="str">
        <f t="shared" si="18"/>
        <v>読 谷 村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18"/>
      <c r="DQ26" s="20">
        <v>21</v>
      </c>
      <c r="DR26" s="21" t="str">
        <f t="shared" si="19"/>
        <v>読 谷 村</v>
      </c>
      <c r="DS26" s="22">
        <v>5928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21</v>
      </c>
      <c r="DZ26" s="22">
        <v>0</v>
      </c>
      <c r="EA26" s="22">
        <v>0</v>
      </c>
      <c r="EB26" s="18"/>
      <c r="EC26" s="20">
        <v>21</v>
      </c>
      <c r="ED26" s="21" t="str">
        <f t="shared" si="20"/>
        <v>読 谷 村</v>
      </c>
      <c r="EE26" s="22">
        <v>280526</v>
      </c>
      <c r="EF26" s="22">
        <v>276308</v>
      </c>
      <c r="EG26" s="22">
        <v>197921</v>
      </c>
      <c r="EH26" s="22">
        <v>6044</v>
      </c>
      <c r="EI26" s="22">
        <v>4322</v>
      </c>
      <c r="EJ26" s="22">
        <v>4322</v>
      </c>
      <c r="EK26" s="22">
        <v>117</v>
      </c>
      <c r="EL26" s="22">
        <v>217</v>
      </c>
      <c r="EM26" s="22">
        <v>150</v>
      </c>
      <c r="EO26" s="20">
        <v>21</v>
      </c>
      <c r="EP26" s="21" t="str">
        <f t="shared" si="21"/>
        <v>読 谷 村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FA26" s="20">
        <v>21</v>
      </c>
      <c r="FB26" s="21" t="str">
        <f t="shared" si="22"/>
        <v>読 谷 村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M26" s="20">
        <v>21</v>
      </c>
      <c r="FN26" s="21" t="str">
        <f t="shared" si="23"/>
        <v>読 谷 村</v>
      </c>
      <c r="FO26" s="22">
        <v>395452</v>
      </c>
      <c r="FP26" s="22">
        <v>1720517</v>
      </c>
      <c r="FQ26" s="22">
        <v>1380775</v>
      </c>
      <c r="FR26" s="22">
        <v>40195</v>
      </c>
      <c r="FS26" s="22">
        <v>31870</v>
      </c>
      <c r="FT26" s="22">
        <v>31870</v>
      </c>
      <c r="FU26" s="22">
        <v>543</v>
      </c>
      <c r="FV26" s="22">
        <v>3439</v>
      </c>
      <c r="FW26" s="22">
        <v>2344</v>
      </c>
      <c r="FY26" s="20">
        <v>21</v>
      </c>
      <c r="FZ26" s="21" t="str">
        <f t="shared" si="24"/>
        <v>読 谷 村</v>
      </c>
      <c r="GA26" s="22">
        <v>6203</v>
      </c>
      <c r="GB26" s="22">
        <v>478121</v>
      </c>
      <c r="GC26" s="22">
        <v>478025</v>
      </c>
      <c r="GD26" s="22">
        <v>2506309</v>
      </c>
      <c r="GE26" s="22">
        <v>2506018</v>
      </c>
      <c r="GF26" s="22">
        <v>1439812</v>
      </c>
      <c r="GG26" s="22">
        <v>8</v>
      </c>
      <c r="GH26" s="22">
        <v>435</v>
      </c>
      <c r="GI26" s="22">
        <v>433</v>
      </c>
      <c r="GK26" s="20">
        <v>21</v>
      </c>
      <c r="GL26" s="21" t="str">
        <f t="shared" si="25"/>
        <v>読 谷 村</v>
      </c>
      <c r="GM26" s="22">
        <v>0</v>
      </c>
      <c r="GN26" s="22">
        <v>0</v>
      </c>
      <c r="GO26" s="22">
        <v>0</v>
      </c>
      <c r="GP26" s="22">
        <v>0</v>
      </c>
      <c r="GQ26" s="22">
        <v>0</v>
      </c>
      <c r="GR26" s="22">
        <v>0</v>
      </c>
      <c r="GS26" s="22">
        <v>0</v>
      </c>
      <c r="GT26" s="22">
        <v>0</v>
      </c>
      <c r="GU26" s="22">
        <v>0</v>
      </c>
      <c r="GW26" s="20">
        <v>21</v>
      </c>
      <c r="GX26" s="21" t="str">
        <f t="shared" si="26"/>
        <v>読 谷 村</v>
      </c>
      <c r="GY26" s="22">
        <v>0</v>
      </c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I26" s="20">
        <v>21</v>
      </c>
      <c r="HJ26" s="21" t="str">
        <f t="shared" si="27"/>
        <v>読 谷 村</v>
      </c>
      <c r="HK26" s="22">
        <v>0</v>
      </c>
      <c r="HL26" s="22">
        <v>0</v>
      </c>
      <c r="HM26" s="22">
        <v>0</v>
      </c>
      <c r="HN26" s="22">
        <v>0</v>
      </c>
      <c r="HO26" s="22">
        <v>0</v>
      </c>
      <c r="HP26" s="22">
        <v>0</v>
      </c>
      <c r="HQ26" s="22">
        <v>0</v>
      </c>
      <c r="HR26" s="22">
        <v>0</v>
      </c>
      <c r="HS26" s="22">
        <v>0</v>
      </c>
      <c r="HU26" s="19">
        <f t="shared" si="1"/>
        <v>1137851</v>
      </c>
      <c r="HV26" s="8">
        <f t="shared" si="2"/>
        <v>12702827</v>
      </c>
      <c r="HW26" s="8">
        <f t="shared" si="3"/>
        <v>11117602</v>
      </c>
      <c r="HX26" s="8">
        <f t="shared" si="4"/>
        <v>101580511</v>
      </c>
      <c r="HY26" s="8">
        <f t="shared" si="5"/>
        <v>101395516</v>
      </c>
      <c r="HZ26" s="8">
        <f t="shared" si="6"/>
        <v>24632253</v>
      </c>
      <c r="IA26" s="8">
        <f t="shared" si="7"/>
        <v>1580</v>
      </c>
      <c r="IB26" s="8">
        <f t="shared" si="8"/>
        <v>32381</v>
      </c>
      <c r="IC26" s="8">
        <f t="shared" si="9"/>
        <v>29184</v>
      </c>
    </row>
    <row r="27" spans="1:237" s="8" customFormat="1" ht="15" customHeight="1">
      <c r="A27" s="20">
        <v>22</v>
      </c>
      <c r="B27" s="21" t="s">
        <v>92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18"/>
      <c r="M27" s="20">
        <v>22</v>
      </c>
      <c r="N27" s="21" t="str">
        <f t="shared" si="10"/>
        <v>嘉手納町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32"/>
      <c r="Y27" s="20">
        <v>22</v>
      </c>
      <c r="Z27" s="21" t="str">
        <f t="shared" si="11"/>
        <v>嘉手納町</v>
      </c>
      <c r="AA27" s="22">
        <v>115455</v>
      </c>
      <c r="AB27" s="22">
        <v>24369</v>
      </c>
      <c r="AC27" s="22">
        <v>18946</v>
      </c>
      <c r="AD27" s="22">
        <v>1316</v>
      </c>
      <c r="AE27" s="22">
        <v>1023</v>
      </c>
      <c r="AF27" s="22">
        <v>1023</v>
      </c>
      <c r="AG27" s="22">
        <v>19</v>
      </c>
      <c r="AH27" s="22">
        <v>54</v>
      </c>
      <c r="AI27" s="22">
        <v>41</v>
      </c>
      <c r="AJ27" s="52"/>
      <c r="AK27" s="20">
        <v>22</v>
      </c>
      <c r="AL27" s="21" t="str">
        <f t="shared" si="12"/>
        <v>嘉手納町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32"/>
      <c r="AW27" s="20">
        <v>22</v>
      </c>
      <c r="AX27" s="21" t="str">
        <f t="shared" si="13"/>
        <v>嘉手納町</v>
      </c>
      <c r="AY27" s="22">
        <v>0</v>
      </c>
      <c r="AZ27" s="22">
        <v>701421</v>
      </c>
      <c r="BA27" s="22">
        <v>699685</v>
      </c>
      <c r="BB27" s="22">
        <v>28129929</v>
      </c>
      <c r="BC27" s="22">
        <v>28070610</v>
      </c>
      <c r="BD27" s="22">
        <v>3170295</v>
      </c>
      <c r="BE27" s="22">
        <v>0</v>
      </c>
      <c r="BF27" s="22">
        <v>3307</v>
      </c>
      <c r="BG27" s="22">
        <v>3245</v>
      </c>
      <c r="BH27" s="32"/>
      <c r="BI27" s="20">
        <v>22</v>
      </c>
      <c r="BJ27" s="21" t="str">
        <f t="shared" si="14"/>
        <v>嘉手納町</v>
      </c>
      <c r="BK27" s="22">
        <v>0</v>
      </c>
      <c r="BL27" s="22">
        <v>204315</v>
      </c>
      <c r="BM27" s="22">
        <v>204116</v>
      </c>
      <c r="BN27" s="22">
        <v>7494592</v>
      </c>
      <c r="BO27" s="22">
        <v>7487570</v>
      </c>
      <c r="BP27" s="22">
        <v>1625007</v>
      </c>
      <c r="BQ27" s="22">
        <v>0</v>
      </c>
      <c r="BR27" s="22">
        <v>1687</v>
      </c>
      <c r="BS27" s="22">
        <v>1658</v>
      </c>
      <c r="BT27" s="32"/>
      <c r="BU27" s="20">
        <v>22</v>
      </c>
      <c r="BV27" s="21" t="str">
        <f t="shared" si="15"/>
        <v>嘉手納町</v>
      </c>
      <c r="BW27" s="22">
        <v>0</v>
      </c>
      <c r="BX27" s="22">
        <v>195984</v>
      </c>
      <c r="BY27" s="22">
        <v>195958</v>
      </c>
      <c r="BZ27" s="22">
        <v>7239800</v>
      </c>
      <c r="CA27" s="22">
        <v>7238798</v>
      </c>
      <c r="CB27" s="22">
        <v>4239627</v>
      </c>
      <c r="CC27" s="22">
        <v>0</v>
      </c>
      <c r="CD27" s="22">
        <v>606</v>
      </c>
      <c r="CE27" s="22">
        <v>602</v>
      </c>
      <c r="CF27" s="32"/>
      <c r="CG27" s="20">
        <v>22</v>
      </c>
      <c r="CH27" s="21" t="str">
        <f t="shared" si="16"/>
        <v>嘉手納町</v>
      </c>
      <c r="CI27" s="22">
        <v>151544</v>
      </c>
      <c r="CJ27" s="22">
        <v>1101720</v>
      </c>
      <c r="CK27" s="22">
        <v>1099759</v>
      </c>
      <c r="CL27" s="22">
        <v>42864321</v>
      </c>
      <c r="CM27" s="22">
        <v>42796978</v>
      </c>
      <c r="CN27" s="22">
        <v>9034929</v>
      </c>
      <c r="CO27" s="22">
        <v>407</v>
      </c>
      <c r="CP27" s="22">
        <v>5600</v>
      </c>
      <c r="CQ27" s="22">
        <v>5505</v>
      </c>
      <c r="CR27" s="52"/>
      <c r="CS27" s="20">
        <v>22</v>
      </c>
      <c r="CT27" s="21" t="str">
        <f t="shared" si="17"/>
        <v>嘉手納町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18"/>
      <c r="DE27" s="20">
        <v>22</v>
      </c>
      <c r="DF27" s="21" t="str">
        <f t="shared" si="18"/>
        <v>嘉手納町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18"/>
      <c r="DQ27" s="20">
        <v>22</v>
      </c>
      <c r="DR27" s="21" t="str">
        <f t="shared" si="19"/>
        <v>嘉手納町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18"/>
      <c r="EC27" s="20">
        <v>22</v>
      </c>
      <c r="ED27" s="21" t="str">
        <f t="shared" si="20"/>
        <v>嘉手納町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0</v>
      </c>
      <c r="EO27" s="20">
        <v>22</v>
      </c>
      <c r="EP27" s="21" t="str">
        <f t="shared" si="21"/>
        <v>嘉手納町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FA27" s="20">
        <v>22</v>
      </c>
      <c r="FB27" s="21" t="str">
        <f t="shared" si="22"/>
        <v>嘉手納町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M27" s="20">
        <v>22</v>
      </c>
      <c r="FN27" s="21" t="str">
        <f t="shared" si="23"/>
        <v>嘉手納町</v>
      </c>
      <c r="FO27" s="22">
        <v>47926</v>
      </c>
      <c r="FP27" s="22">
        <v>59050</v>
      </c>
      <c r="FQ27" s="22">
        <v>51221</v>
      </c>
      <c r="FR27" s="22">
        <v>3455</v>
      </c>
      <c r="FS27" s="22">
        <v>3009</v>
      </c>
      <c r="FT27" s="22">
        <v>3009</v>
      </c>
      <c r="FU27" s="22">
        <v>74</v>
      </c>
      <c r="FV27" s="22">
        <v>95</v>
      </c>
      <c r="FW27" s="22">
        <v>78</v>
      </c>
      <c r="FY27" s="20">
        <v>22</v>
      </c>
      <c r="FZ27" s="21" t="str">
        <f t="shared" si="24"/>
        <v>嘉手納町</v>
      </c>
      <c r="GA27" s="22">
        <v>0</v>
      </c>
      <c r="GB27" s="22">
        <v>0</v>
      </c>
      <c r="GC27" s="22">
        <v>0</v>
      </c>
      <c r="GD27" s="22">
        <v>0</v>
      </c>
      <c r="GE27" s="22">
        <v>0</v>
      </c>
      <c r="GF27" s="22">
        <v>0</v>
      </c>
      <c r="GG27" s="22">
        <v>0</v>
      </c>
      <c r="GH27" s="22">
        <v>0</v>
      </c>
      <c r="GI27" s="22">
        <v>0</v>
      </c>
      <c r="GK27" s="20">
        <v>22</v>
      </c>
      <c r="GL27" s="21" t="str">
        <f t="shared" si="25"/>
        <v>嘉手納町</v>
      </c>
      <c r="GM27" s="22">
        <v>0</v>
      </c>
      <c r="GN27" s="22">
        <v>0</v>
      </c>
      <c r="GO27" s="22">
        <v>0</v>
      </c>
      <c r="GP27" s="22">
        <v>0</v>
      </c>
      <c r="GQ27" s="22">
        <v>0</v>
      </c>
      <c r="GR27" s="22">
        <v>0</v>
      </c>
      <c r="GS27" s="22">
        <v>0</v>
      </c>
      <c r="GT27" s="22">
        <v>0</v>
      </c>
      <c r="GU27" s="22">
        <v>0</v>
      </c>
      <c r="GW27" s="20">
        <v>22</v>
      </c>
      <c r="GX27" s="21" t="str">
        <f t="shared" si="26"/>
        <v>嘉手納町</v>
      </c>
      <c r="GY27" s="22">
        <v>0</v>
      </c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I27" s="20">
        <v>22</v>
      </c>
      <c r="HJ27" s="21" t="str">
        <f t="shared" si="27"/>
        <v>嘉手納町</v>
      </c>
      <c r="HK27" s="22">
        <v>0</v>
      </c>
      <c r="HL27" s="22">
        <v>0</v>
      </c>
      <c r="HM27" s="22">
        <v>0</v>
      </c>
      <c r="HN27" s="22">
        <v>0</v>
      </c>
      <c r="HO27" s="22">
        <v>0</v>
      </c>
      <c r="HP27" s="22">
        <v>0</v>
      </c>
      <c r="HQ27" s="22">
        <v>0</v>
      </c>
      <c r="HR27" s="22">
        <v>0</v>
      </c>
      <c r="HS27" s="22">
        <v>0</v>
      </c>
      <c r="HU27" s="19">
        <f t="shared" si="1"/>
        <v>314925</v>
      </c>
      <c r="HV27" s="8">
        <f t="shared" si="2"/>
        <v>1185139</v>
      </c>
      <c r="HW27" s="8">
        <f t="shared" si="3"/>
        <v>1169926</v>
      </c>
      <c r="HX27" s="8">
        <f t="shared" si="4"/>
        <v>42869092</v>
      </c>
      <c r="HY27" s="8">
        <f t="shared" si="5"/>
        <v>42801010</v>
      </c>
      <c r="HZ27" s="8">
        <f t="shared" si="6"/>
        <v>9038961</v>
      </c>
      <c r="IA27" s="8">
        <f t="shared" si="7"/>
        <v>500</v>
      </c>
      <c r="IB27" s="8">
        <f t="shared" si="8"/>
        <v>5749</v>
      </c>
      <c r="IC27" s="8">
        <f t="shared" si="9"/>
        <v>5624</v>
      </c>
    </row>
    <row r="28" spans="1:237" s="8" customFormat="1" ht="15" customHeight="1">
      <c r="A28" s="23">
        <v>23</v>
      </c>
      <c r="B28" s="21" t="s">
        <v>93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8"/>
      <c r="M28" s="23">
        <v>23</v>
      </c>
      <c r="N28" s="21" t="str">
        <f t="shared" si="10"/>
        <v>北 谷 町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32"/>
      <c r="Y28" s="23">
        <v>23</v>
      </c>
      <c r="Z28" s="21" t="str">
        <f t="shared" si="11"/>
        <v>北 谷 町</v>
      </c>
      <c r="AA28" s="22">
        <v>0</v>
      </c>
      <c r="AB28" s="22">
        <v>116093</v>
      </c>
      <c r="AC28" s="22">
        <v>99420</v>
      </c>
      <c r="AD28" s="22">
        <v>5872</v>
      </c>
      <c r="AE28" s="22">
        <v>5028</v>
      </c>
      <c r="AF28" s="22">
        <v>5025</v>
      </c>
      <c r="AG28" s="22">
        <v>0</v>
      </c>
      <c r="AH28" s="22">
        <v>169</v>
      </c>
      <c r="AI28" s="22">
        <v>141</v>
      </c>
      <c r="AJ28" s="52"/>
      <c r="AK28" s="23">
        <v>23</v>
      </c>
      <c r="AL28" s="21" t="str">
        <f t="shared" si="12"/>
        <v>北 谷 町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32"/>
      <c r="AW28" s="23">
        <v>23</v>
      </c>
      <c r="AX28" s="21" t="str">
        <f t="shared" si="13"/>
        <v>北 谷 町</v>
      </c>
      <c r="AY28" s="22">
        <v>0</v>
      </c>
      <c r="AZ28" s="22">
        <v>1485166</v>
      </c>
      <c r="BA28" s="22">
        <v>1483753</v>
      </c>
      <c r="BB28" s="22">
        <v>63587932</v>
      </c>
      <c r="BC28" s="22">
        <v>63546798</v>
      </c>
      <c r="BD28" s="22">
        <v>7870188</v>
      </c>
      <c r="BE28" s="22">
        <v>0</v>
      </c>
      <c r="BF28" s="22">
        <v>6725</v>
      </c>
      <c r="BG28" s="22">
        <v>6670</v>
      </c>
      <c r="BH28" s="32"/>
      <c r="BI28" s="23">
        <v>23</v>
      </c>
      <c r="BJ28" s="21" t="str">
        <f t="shared" si="14"/>
        <v>北 谷 町</v>
      </c>
      <c r="BK28" s="22">
        <v>0</v>
      </c>
      <c r="BL28" s="22">
        <v>404221</v>
      </c>
      <c r="BM28" s="22">
        <v>404098</v>
      </c>
      <c r="BN28" s="22">
        <v>16368849</v>
      </c>
      <c r="BO28" s="22">
        <v>16364416</v>
      </c>
      <c r="BP28" s="22">
        <v>4079409</v>
      </c>
      <c r="BQ28" s="22">
        <v>0</v>
      </c>
      <c r="BR28" s="22">
        <v>3451</v>
      </c>
      <c r="BS28" s="22">
        <v>3428</v>
      </c>
      <c r="BT28" s="32"/>
      <c r="BU28" s="23">
        <v>23</v>
      </c>
      <c r="BV28" s="21" t="str">
        <f t="shared" si="15"/>
        <v>北 谷 町</v>
      </c>
      <c r="BW28" s="22">
        <v>0</v>
      </c>
      <c r="BX28" s="22">
        <v>766032</v>
      </c>
      <c r="BY28" s="22">
        <v>765973</v>
      </c>
      <c r="BZ28" s="22">
        <v>43440167</v>
      </c>
      <c r="CA28" s="22">
        <v>43439111</v>
      </c>
      <c r="CB28" s="22">
        <v>25473114</v>
      </c>
      <c r="CC28" s="22">
        <v>0</v>
      </c>
      <c r="CD28" s="22">
        <v>1436</v>
      </c>
      <c r="CE28" s="22">
        <v>1430</v>
      </c>
      <c r="CF28" s="32"/>
      <c r="CG28" s="23">
        <v>23</v>
      </c>
      <c r="CH28" s="21" t="str">
        <f t="shared" si="16"/>
        <v>北 谷 町</v>
      </c>
      <c r="CI28" s="22">
        <v>69072</v>
      </c>
      <c r="CJ28" s="22">
        <v>2655419</v>
      </c>
      <c r="CK28" s="22">
        <v>2653824</v>
      </c>
      <c r="CL28" s="22">
        <v>123396948</v>
      </c>
      <c r="CM28" s="22">
        <v>123350325</v>
      </c>
      <c r="CN28" s="22">
        <v>37422711</v>
      </c>
      <c r="CO28" s="22">
        <v>56</v>
      </c>
      <c r="CP28" s="22">
        <v>11612</v>
      </c>
      <c r="CQ28" s="22">
        <v>11528</v>
      </c>
      <c r="CR28" s="52"/>
      <c r="CS28" s="23">
        <v>23</v>
      </c>
      <c r="CT28" s="21" t="str">
        <f t="shared" si="17"/>
        <v>北 谷 町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18"/>
      <c r="DE28" s="23">
        <v>23</v>
      </c>
      <c r="DF28" s="21" t="str">
        <f t="shared" si="18"/>
        <v>北 谷 町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18"/>
      <c r="DQ28" s="23">
        <v>23</v>
      </c>
      <c r="DR28" s="21" t="str">
        <f t="shared" si="19"/>
        <v>北 谷 町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18"/>
      <c r="EC28" s="23">
        <v>23</v>
      </c>
      <c r="ED28" s="21" t="str">
        <f t="shared" si="20"/>
        <v>北 谷 町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0</v>
      </c>
      <c r="EO28" s="23">
        <v>23</v>
      </c>
      <c r="EP28" s="21" t="str">
        <f t="shared" si="21"/>
        <v>北 谷 町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FA28" s="23">
        <v>23</v>
      </c>
      <c r="FB28" s="21" t="str">
        <f t="shared" si="22"/>
        <v>北 谷 町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M28" s="23">
        <v>23</v>
      </c>
      <c r="FN28" s="21" t="str">
        <f t="shared" si="23"/>
        <v>北 谷 町</v>
      </c>
      <c r="FO28" s="22">
        <v>66770</v>
      </c>
      <c r="FP28" s="22">
        <v>416583</v>
      </c>
      <c r="FQ28" s="22">
        <v>347728</v>
      </c>
      <c r="FR28" s="22">
        <v>16645</v>
      </c>
      <c r="FS28" s="22">
        <v>13891</v>
      </c>
      <c r="FT28" s="22">
        <v>13888</v>
      </c>
      <c r="FU28" s="22">
        <v>106</v>
      </c>
      <c r="FV28" s="22">
        <v>818</v>
      </c>
      <c r="FW28" s="22">
        <v>606</v>
      </c>
      <c r="FY28" s="23">
        <v>23</v>
      </c>
      <c r="FZ28" s="21" t="str">
        <f t="shared" si="24"/>
        <v>北 谷 町</v>
      </c>
      <c r="GA28" s="22">
        <v>0</v>
      </c>
      <c r="GB28" s="22">
        <v>0</v>
      </c>
      <c r="GC28" s="22">
        <v>0</v>
      </c>
      <c r="GD28" s="22">
        <v>0</v>
      </c>
      <c r="GE28" s="22">
        <v>0</v>
      </c>
      <c r="GF28" s="22">
        <v>0</v>
      </c>
      <c r="GG28" s="22">
        <v>0</v>
      </c>
      <c r="GH28" s="22">
        <v>0</v>
      </c>
      <c r="GI28" s="22">
        <v>0</v>
      </c>
      <c r="GK28" s="23">
        <v>23</v>
      </c>
      <c r="GL28" s="21" t="str">
        <f t="shared" si="25"/>
        <v>北 谷 町</v>
      </c>
      <c r="GM28" s="22">
        <v>0</v>
      </c>
      <c r="GN28" s="22">
        <v>0</v>
      </c>
      <c r="GO28" s="22">
        <v>0</v>
      </c>
      <c r="GP28" s="22">
        <v>0</v>
      </c>
      <c r="GQ28" s="22">
        <v>0</v>
      </c>
      <c r="GR28" s="22">
        <v>0</v>
      </c>
      <c r="GS28" s="22">
        <v>0</v>
      </c>
      <c r="GT28" s="22">
        <v>0</v>
      </c>
      <c r="GU28" s="22">
        <v>0</v>
      </c>
      <c r="GW28" s="23">
        <v>23</v>
      </c>
      <c r="GX28" s="21" t="str">
        <f t="shared" si="26"/>
        <v>北 谷 町</v>
      </c>
      <c r="GY28" s="22">
        <v>0</v>
      </c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I28" s="23">
        <v>23</v>
      </c>
      <c r="HJ28" s="21" t="str">
        <f t="shared" si="27"/>
        <v>北 谷 町</v>
      </c>
      <c r="HK28" s="22">
        <v>0</v>
      </c>
      <c r="HL28" s="22">
        <v>0</v>
      </c>
      <c r="HM28" s="22">
        <v>0</v>
      </c>
      <c r="HN28" s="22">
        <v>0</v>
      </c>
      <c r="HO28" s="22">
        <v>0</v>
      </c>
      <c r="HP28" s="22">
        <v>0</v>
      </c>
      <c r="HQ28" s="22">
        <v>0</v>
      </c>
      <c r="HR28" s="22">
        <v>0</v>
      </c>
      <c r="HS28" s="22">
        <v>0</v>
      </c>
      <c r="HU28" s="19">
        <f t="shared" si="1"/>
        <v>135842</v>
      </c>
      <c r="HV28" s="8">
        <f t="shared" si="2"/>
        <v>3188095</v>
      </c>
      <c r="HW28" s="8">
        <f t="shared" si="3"/>
        <v>3100972</v>
      </c>
      <c r="HX28" s="8">
        <f t="shared" si="4"/>
        <v>123419465</v>
      </c>
      <c r="HY28" s="8">
        <f t="shared" si="5"/>
        <v>123369244</v>
      </c>
      <c r="HZ28" s="8">
        <f t="shared" si="6"/>
        <v>37441624</v>
      </c>
      <c r="IA28" s="8">
        <f t="shared" si="7"/>
        <v>162</v>
      </c>
      <c r="IB28" s="8">
        <f t="shared" si="8"/>
        <v>12599</v>
      </c>
      <c r="IC28" s="8">
        <f t="shared" si="9"/>
        <v>12275</v>
      </c>
    </row>
    <row r="29" spans="1:237" s="8" customFormat="1" ht="15" customHeight="1">
      <c r="A29" s="20">
        <v>24</v>
      </c>
      <c r="B29" s="21" t="s">
        <v>94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8"/>
      <c r="M29" s="20">
        <v>24</v>
      </c>
      <c r="N29" s="21" t="str">
        <f t="shared" si="10"/>
        <v>北中城村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32"/>
      <c r="Y29" s="20">
        <v>24</v>
      </c>
      <c r="Z29" s="21" t="str">
        <f t="shared" si="11"/>
        <v>北中城村</v>
      </c>
      <c r="AA29" s="22">
        <v>94379</v>
      </c>
      <c r="AB29" s="22">
        <v>1738440</v>
      </c>
      <c r="AC29" s="22">
        <v>1299880</v>
      </c>
      <c r="AD29" s="22">
        <v>67166</v>
      </c>
      <c r="AE29" s="22">
        <v>50856</v>
      </c>
      <c r="AF29" s="22">
        <v>50856</v>
      </c>
      <c r="AG29" s="22">
        <v>172</v>
      </c>
      <c r="AH29" s="22">
        <v>2700</v>
      </c>
      <c r="AI29" s="22">
        <v>1907</v>
      </c>
      <c r="AJ29" s="52"/>
      <c r="AK29" s="20">
        <v>24</v>
      </c>
      <c r="AL29" s="21" t="str">
        <f t="shared" si="12"/>
        <v>北中城村</v>
      </c>
      <c r="AM29" s="22">
        <v>16790</v>
      </c>
      <c r="AN29" s="22">
        <v>158606</v>
      </c>
      <c r="AO29" s="22">
        <v>158431</v>
      </c>
      <c r="AP29" s="22">
        <v>1726750</v>
      </c>
      <c r="AQ29" s="22">
        <v>1725448</v>
      </c>
      <c r="AR29" s="22">
        <v>437467</v>
      </c>
      <c r="AS29" s="22">
        <v>55</v>
      </c>
      <c r="AT29" s="22">
        <v>431</v>
      </c>
      <c r="AU29" s="22">
        <v>429</v>
      </c>
      <c r="AV29" s="32"/>
      <c r="AW29" s="20">
        <v>24</v>
      </c>
      <c r="AX29" s="21" t="str">
        <f t="shared" si="13"/>
        <v>北中城村</v>
      </c>
      <c r="AY29" s="22">
        <v>0</v>
      </c>
      <c r="AZ29" s="22">
        <v>945965</v>
      </c>
      <c r="BA29" s="22">
        <v>943501</v>
      </c>
      <c r="BB29" s="22">
        <v>25176566</v>
      </c>
      <c r="BC29" s="22">
        <v>25128013</v>
      </c>
      <c r="BD29" s="22">
        <v>3258291</v>
      </c>
      <c r="BE29" s="22">
        <v>0</v>
      </c>
      <c r="BF29" s="22">
        <v>4669</v>
      </c>
      <c r="BG29" s="22">
        <v>4605</v>
      </c>
      <c r="BH29" s="32"/>
      <c r="BI29" s="20">
        <v>24</v>
      </c>
      <c r="BJ29" s="21" t="str">
        <f t="shared" si="14"/>
        <v>北中城村</v>
      </c>
      <c r="BK29" s="22">
        <v>0</v>
      </c>
      <c r="BL29" s="22">
        <v>644251</v>
      </c>
      <c r="BM29" s="22">
        <v>643886</v>
      </c>
      <c r="BN29" s="22">
        <v>15663042</v>
      </c>
      <c r="BO29" s="22">
        <v>15655149</v>
      </c>
      <c r="BP29" s="22">
        <v>4117344</v>
      </c>
      <c r="BQ29" s="22">
        <v>0</v>
      </c>
      <c r="BR29" s="22">
        <v>3387</v>
      </c>
      <c r="BS29" s="22">
        <v>3357</v>
      </c>
      <c r="BT29" s="32"/>
      <c r="BU29" s="20">
        <v>24</v>
      </c>
      <c r="BV29" s="21" t="str">
        <f t="shared" si="15"/>
        <v>北中城村</v>
      </c>
      <c r="BW29" s="22">
        <v>0</v>
      </c>
      <c r="BX29" s="22">
        <v>267303</v>
      </c>
      <c r="BY29" s="22">
        <v>267303</v>
      </c>
      <c r="BZ29" s="22">
        <v>5845925</v>
      </c>
      <c r="CA29" s="22">
        <v>5845925</v>
      </c>
      <c r="CB29" s="22">
        <v>3760119</v>
      </c>
      <c r="CC29" s="22">
        <v>0</v>
      </c>
      <c r="CD29" s="22">
        <v>476</v>
      </c>
      <c r="CE29" s="22">
        <v>476</v>
      </c>
      <c r="CF29" s="32"/>
      <c r="CG29" s="20">
        <v>24</v>
      </c>
      <c r="CH29" s="21" t="str">
        <f t="shared" si="16"/>
        <v>北中城村</v>
      </c>
      <c r="CI29" s="22">
        <v>269777</v>
      </c>
      <c r="CJ29" s="22">
        <v>1857519</v>
      </c>
      <c r="CK29" s="22">
        <v>1854690</v>
      </c>
      <c r="CL29" s="22">
        <v>46685533</v>
      </c>
      <c r="CM29" s="22">
        <v>46629087</v>
      </c>
      <c r="CN29" s="22">
        <v>11135754</v>
      </c>
      <c r="CO29" s="22">
        <v>413</v>
      </c>
      <c r="CP29" s="22">
        <v>8532</v>
      </c>
      <c r="CQ29" s="22">
        <v>8438</v>
      </c>
      <c r="CR29" s="52"/>
      <c r="CS29" s="20">
        <v>24</v>
      </c>
      <c r="CT29" s="21" t="str">
        <f t="shared" si="17"/>
        <v>北中城村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18"/>
      <c r="DE29" s="20">
        <v>24</v>
      </c>
      <c r="DF29" s="21" t="str">
        <f t="shared" si="18"/>
        <v>北中城村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18"/>
      <c r="DQ29" s="20">
        <v>24</v>
      </c>
      <c r="DR29" s="21" t="str">
        <f t="shared" si="19"/>
        <v>北中城村</v>
      </c>
      <c r="DS29" s="22">
        <v>29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1</v>
      </c>
      <c r="DZ29" s="22">
        <v>0</v>
      </c>
      <c r="EA29" s="22">
        <v>0</v>
      </c>
      <c r="EB29" s="18"/>
      <c r="EC29" s="20">
        <v>24</v>
      </c>
      <c r="ED29" s="21" t="str">
        <f t="shared" si="20"/>
        <v>北中城村</v>
      </c>
      <c r="EE29" s="22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2">
        <v>0</v>
      </c>
      <c r="EO29" s="20">
        <v>24</v>
      </c>
      <c r="EP29" s="21" t="str">
        <f t="shared" si="21"/>
        <v>北中城村</v>
      </c>
      <c r="EQ29" s="22">
        <v>0</v>
      </c>
      <c r="ER29" s="22">
        <v>0</v>
      </c>
      <c r="ES29" s="22">
        <v>0</v>
      </c>
      <c r="ET29" s="22">
        <v>0</v>
      </c>
      <c r="EU29" s="22">
        <v>0</v>
      </c>
      <c r="EV29" s="22">
        <v>0</v>
      </c>
      <c r="EW29" s="22">
        <v>0</v>
      </c>
      <c r="EX29" s="22">
        <v>0</v>
      </c>
      <c r="EY29" s="22">
        <v>0</v>
      </c>
      <c r="FA29" s="20">
        <v>24</v>
      </c>
      <c r="FB29" s="21" t="str">
        <f t="shared" si="22"/>
        <v>北中城村</v>
      </c>
      <c r="FC29" s="22">
        <v>0</v>
      </c>
      <c r="FD29" s="22">
        <v>0</v>
      </c>
      <c r="FE29" s="22">
        <v>0</v>
      </c>
      <c r="FF29" s="22">
        <v>0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M29" s="20">
        <v>24</v>
      </c>
      <c r="FN29" s="21" t="str">
        <f t="shared" si="23"/>
        <v>北中城村</v>
      </c>
      <c r="FO29" s="22">
        <v>226054</v>
      </c>
      <c r="FP29" s="22">
        <v>1929065</v>
      </c>
      <c r="FQ29" s="22">
        <v>1430515</v>
      </c>
      <c r="FR29" s="22">
        <v>30202</v>
      </c>
      <c r="FS29" s="22">
        <v>22586</v>
      </c>
      <c r="FT29" s="22">
        <v>22586</v>
      </c>
      <c r="FU29" s="22">
        <v>463</v>
      </c>
      <c r="FV29" s="22">
        <v>3949</v>
      </c>
      <c r="FW29" s="22">
        <v>2838</v>
      </c>
      <c r="FY29" s="20">
        <v>24</v>
      </c>
      <c r="FZ29" s="21" t="str">
        <f t="shared" si="24"/>
        <v>北中城村</v>
      </c>
      <c r="GA29" s="22">
        <v>1001</v>
      </c>
      <c r="GB29" s="22">
        <v>211867</v>
      </c>
      <c r="GC29" s="22">
        <v>211768</v>
      </c>
      <c r="GD29" s="22">
        <v>940688</v>
      </c>
      <c r="GE29" s="22">
        <v>940248</v>
      </c>
      <c r="GF29" s="22">
        <v>476556</v>
      </c>
      <c r="GG29" s="22">
        <v>1</v>
      </c>
      <c r="GH29" s="22">
        <v>333</v>
      </c>
      <c r="GI29" s="22">
        <v>332</v>
      </c>
      <c r="GK29" s="20">
        <v>24</v>
      </c>
      <c r="GL29" s="21" t="str">
        <f t="shared" si="25"/>
        <v>北中城村</v>
      </c>
      <c r="GM29" s="22">
        <v>0</v>
      </c>
      <c r="GN29" s="22">
        <v>0</v>
      </c>
      <c r="GO29" s="22">
        <v>0</v>
      </c>
      <c r="GP29" s="22">
        <v>0</v>
      </c>
      <c r="GQ29" s="22">
        <v>0</v>
      </c>
      <c r="GR29" s="22">
        <v>0</v>
      </c>
      <c r="GS29" s="22">
        <v>0</v>
      </c>
      <c r="GT29" s="22">
        <v>0</v>
      </c>
      <c r="GU29" s="22">
        <v>0</v>
      </c>
      <c r="GW29" s="20">
        <v>24</v>
      </c>
      <c r="GX29" s="21" t="str">
        <f t="shared" si="26"/>
        <v>北中城村</v>
      </c>
      <c r="GY29" s="22">
        <v>0</v>
      </c>
      <c r="GZ29" s="22">
        <v>0</v>
      </c>
      <c r="HA29" s="22">
        <v>0</v>
      </c>
      <c r="HB29" s="22">
        <v>0</v>
      </c>
      <c r="HC29" s="22">
        <v>0</v>
      </c>
      <c r="HD29" s="22">
        <v>0</v>
      </c>
      <c r="HE29" s="22">
        <v>0</v>
      </c>
      <c r="HF29" s="22">
        <v>0</v>
      </c>
      <c r="HG29" s="22">
        <v>0</v>
      </c>
      <c r="HI29" s="20">
        <v>24</v>
      </c>
      <c r="HJ29" s="21" t="str">
        <f t="shared" si="27"/>
        <v>北中城村</v>
      </c>
      <c r="HK29" s="22">
        <v>0</v>
      </c>
      <c r="HL29" s="22">
        <v>0</v>
      </c>
      <c r="HM29" s="22">
        <v>0</v>
      </c>
      <c r="HN29" s="22">
        <v>0</v>
      </c>
      <c r="HO29" s="22">
        <v>0</v>
      </c>
      <c r="HP29" s="22">
        <v>0</v>
      </c>
      <c r="HQ29" s="22">
        <v>0</v>
      </c>
      <c r="HR29" s="22">
        <v>0</v>
      </c>
      <c r="HS29" s="22">
        <v>0</v>
      </c>
      <c r="HU29" s="19">
        <f t="shared" si="1"/>
        <v>608030</v>
      </c>
      <c r="HV29" s="8">
        <f t="shared" si="2"/>
        <v>5895497</v>
      </c>
      <c r="HW29" s="8">
        <f t="shared" si="3"/>
        <v>4955284</v>
      </c>
      <c r="HX29" s="8">
        <f t="shared" si="4"/>
        <v>49450339</v>
      </c>
      <c r="HY29" s="8">
        <f t="shared" si="5"/>
        <v>49368225</v>
      </c>
      <c r="HZ29" s="8">
        <f t="shared" si="6"/>
        <v>12123219</v>
      </c>
      <c r="IA29" s="8">
        <f t="shared" si="7"/>
        <v>1105</v>
      </c>
      <c r="IB29" s="8">
        <f t="shared" si="8"/>
        <v>15945</v>
      </c>
      <c r="IC29" s="8">
        <f t="shared" si="9"/>
        <v>13944</v>
      </c>
    </row>
    <row r="30" spans="1:237" s="8" customFormat="1" ht="15" customHeight="1">
      <c r="A30" s="20">
        <v>25</v>
      </c>
      <c r="B30" s="21" t="s">
        <v>95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18"/>
      <c r="M30" s="20">
        <v>25</v>
      </c>
      <c r="N30" s="21" t="str">
        <f t="shared" si="10"/>
        <v>中 城 村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32"/>
      <c r="Y30" s="20">
        <v>25</v>
      </c>
      <c r="Z30" s="21" t="str">
        <f t="shared" si="11"/>
        <v>中 城 村</v>
      </c>
      <c r="AA30" s="22">
        <v>217560</v>
      </c>
      <c r="AB30" s="22">
        <v>5466145</v>
      </c>
      <c r="AC30" s="22">
        <v>4001719</v>
      </c>
      <c r="AD30" s="22">
        <v>236470</v>
      </c>
      <c r="AE30" s="22">
        <v>172016</v>
      </c>
      <c r="AF30" s="22">
        <v>172016</v>
      </c>
      <c r="AG30" s="22">
        <v>392</v>
      </c>
      <c r="AH30" s="22">
        <v>7648</v>
      </c>
      <c r="AI30" s="22">
        <v>5549</v>
      </c>
      <c r="AJ30" s="52"/>
      <c r="AK30" s="20">
        <v>25</v>
      </c>
      <c r="AL30" s="21" t="str">
        <f t="shared" si="12"/>
        <v>中 城 村</v>
      </c>
      <c r="AM30" s="22">
        <v>178</v>
      </c>
      <c r="AN30" s="22">
        <v>191365</v>
      </c>
      <c r="AO30" s="22">
        <v>134312</v>
      </c>
      <c r="AP30" s="22">
        <v>1812668</v>
      </c>
      <c r="AQ30" s="22">
        <v>1276584</v>
      </c>
      <c r="AR30" s="22">
        <v>52641</v>
      </c>
      <c r="AS30" s="22">
        <v>1</v>
      </c>
      <c r="AT30" s="22">
        <v>352</v>
      </c>
      <c r="AU30" s="22">
        <v>201</v>
      </c>
      <c r="AV30" s="32"/>
      <c r="AW30" s="20">
        <v>25</v>
      </c>
      <c r="AX30" s="21" t="str">
        <f t="shared" si="13"/>
        <v>中 城 村</v>
      </c>
      <c r="AY30" s="22">
        <v>0</v>
      </c>
      <c r="AZ30" s="22">
        <v>909765</v>
      </c>
      <c r="BA30" s="22">
        <v>906215</v>
      </c>
      <c r="BB30" s="22">
        <v>25644182</v>
      </c>
      <c r="BC30" s="22">
        <v>25564505</v>
      </c>
      <c r="BD30" s="22">
        <v>3064160</v>
      </c>
      <c r="BE30" s="22">
        <v>0</v>
      </c>
      <c r="BF30" s="22">
        <v>4929</v>
      </c>
      <c r="BG30" s="22">
        <v>4863</v>
      </c>
      <c r="BH30" s="32"/>
      <c r="BI30" s="20">
        <v>25</v>
      </c>
      <c r="BJ30" s="21" t="str">
        <f t="shared" si="14"/>
        <v>中 城 村</v>
      </c>
      <c r="BK30" s="22">
        <v>0</v>
      </c>
      <c r="BL30" s="22">
        <v>646829</v>
      </c>
      <c r="BM30" s="22">
        <v>646365</v>
      </c>
      <c r="BN30" s="22">
        <v>16267190</v>
      </c>
      <c r="BO30" s="22">
        <v>16257005</v>
      </c>
      <c r="BP30" s="22">
        <v>4040971</v>
      </c>
      <c r="BQ30" s="22">
        <v>0</v>
      </c>
      <c r="BR30" s="22">
        <v>3591</v>
      </c>
      <c r="BS30" s="22">
        <v>3558</v>
      </c>
      <c r="BT30" s="32"/>
      <c r="BU30" s="20">
        <v>25</v>
      </c>
      <c r="BV30" s="21" t="str">
        <f t="shared" si="15"/>
        <v>中 城 村</v>
      </c>
      <c r="BW30" s="22">
        <v>0</v>
      </c>
      <c r="BX30" s="22">
        <v>498106</v>
      </c>
      <c r="BY30" s="22">
        <v>498080</v>
      </c>
      <c r="BZ30" s="22">
        <v>10202304</v>
      </c>
      <c r="CA30" s="22">
        <v>10201983</v>
      </c>
      <c r="CB30" s="22">
        <v>6204665</v>
      </c>
      <c r="CC30" s="22">
        <v>0</v>
      </c>
      <c r="CD30" s="22">
        <v>807</v>
      </c>
      <c r="CE30" s="22">
        <v>806</v>
      </c>
      <c r="CF30" s="32"/>
      <c r="CG30" s="20">
        <v>25</v>
      </c>
      <c r="CH30" s="21" t="str">
        <f t="shared" si="16"/>
        <v>中 城 村</v>
      </c>
      <c r="CI30" s="22">
        <v>147875</v>
      </c>
      <c r="CJ30" s="22">
        <v>2054700</v>
      </c>
      <c r="CK30" s="22">
        <v>2050660</v>
      </c>
      <c r="CL30" s="22">
        <v>52113676</v>
      </c>
      <c r="CM30" s="22">
        <v>52023493</v>
      </c>
      <c r="CN30" s="22">
        <v>13309796</v>
      </c>
      <c r="CO30" s="22">
        <v>191</v>
      </c>
      <c r="CP30" s="22">
        <v>9327</v>
      </c>
      <c r="CQ30" s="22">
        <v>9227</v>
      </c>
      <c r="CR30" s="52"/>
      <c r="CS30" s="20">
        <v>25</v>
      </c>
      <c r="CT30" s="21" t="str">
        <f t="shared" si="17"/>
        <v>中 城 村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18"/>
      <c r="DE30" s="20">
        <v>25</v>
      </c>
      <c r="DF30" s="21" t="str">
        <f t="shared" si="18"/>
        <v>中 城 村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18"/>
      <c r="DQ30" s="20">
        <v>25</v>
      </c>
      <c r="DR30" s="21" t="str">
        <f t="shared" si="19"/>
        <v>中 城 村</v>
      </c>
      <c r="DS30" s="22">
        <v>5263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10</v>
      </c>
      <c r="DZ30" s="22">
        <v>0</v>
      </c>
      <c r="EA30" s="22">
        <v>0</v>
      </c>
      <c r="EB30" s="18"/>
      <c r="EC30" s="20">
        <v>25</v>
      </c>
      <c r="ED30" s="21" t="str">
        <f t="shared" si="20"/>
        <v>中 城 村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O30" s="20">
        <v>25</v>
      </c>
      <c r="EP30" s="21" t="str">
        <f t="shared" si="21"/>
        <v>中 城 村</v>
      </c>
      <c r="EQ30" s="22">
        <v>0</v>
      </c>
      <c r="ER30" s="22">
        <v>0</v>
      </c>
      <c r="ES30" s="22">
        <v>0</v>
      </c>
      <c r="ET30" s="22">
        <v>0</v>
      </c>
      <c r="EU30" s="22">
        <v>0</v>
      </c>
      <c r="EV30" s="22">
        <v>0</v>
      </c>
      <c r="EW30" s="22">
        <v>0</v>
      </c>
      <c r="EX30" s="22">
        <v>0</v>
      </c>
      <c r="EY30" s="22">
        <v>0</v>
      </c>
      <c r="FA30" s="20">
        <v>25</v>
      </c>
      <c r="FB30" s="21" t="str">
        <f t="shared" si="22"/>
        <v>中 城 村</v>
      </c>
      <c r="FC30" s="22">
        <v>0</v>
      </c>
      <c r="FD30" s="22">
        <v>0</v>
      </c>
      <c r="FE30" s="22">
        <v>0</v>
      </c>
      <c r="FF30" s="22">
        <v>0</v>
      </c>
      <c r="FG30" s="22">
        <v>0</v>
      </c>
      <c r="FH30" s="22">
        <v>0</v>
      </c>
      <c r="FI30" s="22">
        <v>0</v>
      </c>
      <c r="FJ30" s="22">
        <v>0</v>
      </c>
      <c r="FK30" s="22">
        <v>0</v>
      </c>
      <c r="FM30" s="20">
        <v>25</v>
      </c>
      <c r="FN30" s="21" t="str">
        <f t="shared" si="23"/>
        <v>中 城 村</v>
      </c>
      <c r="FO30" s="22">
        <v>380330</v>
      </c>
      <c r="FP30" s="22">
        <v>2185317</v>
      </c>
      <c r="FQ30" s="22">
        <v>1409309</v>
      </c>
      <c r="FR30" s="22">
        <v>38340</v>
      </c>
      <c r="FS30" s="22">
        <v>24466</v>
      </c>
      <c r="FT30" s="22">
        <v>24466</v>
      </c>
      <c r="FU30" s="22">
        <v>749</v>
      </c>
      <c r="FV30" s="22">
        <v>3985</v>
      </c>
      <c r="FW30" s="22">
        <v>2426</v>
      </c>
      <c r="FY30" s="20">
        <v>25</v>
      </c>
      <c r="FZ30" s="21" t="str">
        <f t="shared" si="24"/>
        <v>中 城 村</v>
      </c>
      <c r="GA30" s="22">
        <v>267</v>
      </c>
      <c r="GB30" s="22">
        <v>695006</v>
      </c>
      <c r="GC30" s="22">
        <v>694567</v>
      </c>
      <c r="GD30" s="22">
        <v>1888335</v>
      </c>
      <c r="GE30" s="22">
        <v>1887143</v>
      </c>
      <c r="GF30" s="22">
        <v>1148670</v>
      </c>
      <c r="GG30" s="22">
        <v>2</v>
      </c>
      <c r="GH30" s="22">
        <v>716</v>
      </c>
      <c r="GI30" s="22">
        <v>712</v>
      </c>
      <c r="GK30" s="20">
        <v>25</v>
      </c>
      <c r="GL30" s="21" t="str">
        <f t="shared" si="25"/>
        <v>中 城 村</v>
      </c>
      <c r="GM30" s="22">
        <v>0</v>
      </c>
      <c r="GN30" s="22">
        <v>0</v>
      </c>
      <c r="GO30" s="22">
        <v>0</v>
      </c>
      <c r="GP30" s="22">
        <v>0</v>
      </c>
      <c r="GQ30" s="22">
        <v>0</v>
      </c>
      <c r="GR30" s="22">
        <v>0</v>
      </c>
      <c r="GS30" s="22">
        <v>0</v>
      </c>
      <c r="GT30" s="22">
        <v>0</v>
      </c>
      <c r="GU30" s="22">
        <v>0</v>
      </c>
      <c r="GW30" s="20">
        <v>25</v>
      </c>
      <c r="GX30" s="21" t="str">
        <f t="shared" si="26"/>
        <v>中 城 村</v>
      </c>
      <c r="GY30" s="22">
        <v>0</v>
      </c>
      <c r="GZ30" s="22">
        <v>0</v>
      </c>
      <c r="HA30" s="22">
        <v>0</v>
      </c>
      <c r="HB30" s="22">
        <v>0</v>
      </c>
      <c r="HC30" s="22">
        <v>0</v>
      </c>
      <c r="HD30" s="22">
        <v>0</v>
      </c>
      <c r="HE30" s="22">
        <v>0</v>
      </c>
      <c r="HF30" s="22">
        <v>0</v>
      </c>
      <c r="HG30" s="22">
        <v>0</v>
      </c>
      <c r="HI30" s="20">
        <v>25</v>
      </c>
      <c r="HJ30" s="21" t="str">
        <f t="shared" si="27"/>
        <v>中 城 村</v>
      </c>
      <c r="HK30" s="22">
        <v>0</v>
      </c>
      <c r="HL30" s="22">
        <v>0</v>
      </c>
      <c r="HM30" s="22">
        <v>0</v>
      </c>
      <c r="HN30" s="22">
        <v>0</v>
      </c>
      <c r="HO30" s="22">
        <v>0</v>
      </c>
      <c r="HP30" s="22">
        <v>0</v>
      </c>
      <c r="HQ30" s="22">
        <v>0</v>
      </c>
      <c r="HR30" s="22">
        <v>0</v>
      </c>
      <c r="HS30" s="22">
        <v>0</v>
      </c>
      <c r="HU30" s="19">
        <f t="shared" si="1"/>
        <v>751473</v>
      </c>
      <c r="HV30" s="8">
        <f t="shared" si="2"/>
        <v>10592533</v>
      </c>
      <c r="HW30" s="8">
        <f t="shared" si="3"/>
        <v>8290567</v>
      </c>
      <c r="HX30" s="8">
        <f t="shared" si="4"/>
        <v>56089489</v>
      </c>
      <c r="HY30" s="8">
        <f t="shared" si="5"/>
        <v>55383702</v>
      </c>
      <c r="HZ30" s="8">
        <f t="shared" si="6"/>
        <v>14707589</v>
      </c>
      <c r="IA30" s="8">
        <f t="shared" si="7"/>
        <v>1345</v>
      </c>
      <c r="IB30" s="8">
        <f t="shared" si="8"/>
        <v>22028</v>
      </c>
      <c r="IC30" s="8">
        <f t="shared" si="9"/>
        <v>18115</v>
      </c>
    </row>
    <row r="31" spans="1:237" s="8" customFormat="1" ht="15" customHeight="1">
      <c r="A31" s="20">
        <v>26</v>
      </c>
      <c r="B31" s="21" t="s">
        <v>96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18"/>
      <c r="M31" s="20">
        <v>26</v>
      </c>
      <c r="N31" s="21" t="str">
        <f t="shared" si="10"/>
        <v>西 原 町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32"/>
      <c r="Y31" s="20">
        <v>26</v>
      </c>
      <c r="Z31" s="21" t="str">
        <f t="shared" si="11"/>
        <v>西 原 町</v>
      </c>
      <c r="AA31" s="22">
        <v>87509</v>
      </c>
      <c r="AB31" s="22">
        <v>3380945</v>
      </c>
      <c r="AC31" s="22">
        <v>2317327</v>
      </c>
      <c r="AD31" s="22">
        <v>134139</v>
      </c>
      <c r="AE31" s="22">
        <v>92028</v>
      </c>
      <c r="AF31" s="22">
        <v>92028</v>
      </c>
      <c r="AG31" s="22">
        <v>272</v>
      </c>
      <c r="AH31" s="22">
        <v>4112</v>
      </c>
      <c r="AI31" s="22">
        <v>2730</v>
      </c>
      <c r="AJ31" s="52"/>
      <c r="AK31" s="20">
        <v>26</v>
      </c>
      <c r="AL31" s="21" t="str">
        <f t="shared" si="12"/>
        <v>西 原 町</v>
      </c>
      <c r="AM31" s="22">
        <v>16306</v>
      </c>
      <c r="AN31" s="22">
        <v>459596</v>
      </c>
      <c r="AO31" s="22">
        <v>449951</v>
      </c>
      <c r="AP31" s="22">
        <v>2483113</v>
      </c>
      <c r="AQ31" s="22">
        <v>2428776</v>
      </c>
      <c r="AR31" s="22">
        <v>681684</v>
      </c>
      <c r="AS31" s="22">
        <v>58</v>
      </c>
      <c r="AT31" s="22">
        <v>1098</v>
      </c>
      <c r="AU31" s="22">
        <v>1008</v>
      </c>
      <c r="AV31" s="32"/>
      <c r="AW31" s="20">
        <v>26</v>
      </c>
      <c r="AX31" s="21" t="str">
        <f t="shared" si="13"/>
        <v>西 原 町</v>
      </c>
      <c r="AY31" s="22">
        <v>0</v>
      </c>
      <c r="AZ31" s="22">
        <v>1478114</v>
      </c>
      <c r="BA31" s="22">
        <v>1475898</v>
      </c>
      <c r="BB31" s="22">
        <v>56712198</v>
      </c>
      <c r="BC31" s="22">
        <v>56634379</v>
      </c>
      <c r="BD31" s="22">
        <v>7335369</v>
      </c>
      <c r="BE31" s="22">
        <v>0</v>
      </c>
      <c r="BF31" s="22">
        <v>7927</v>
      </c>
      <c r="BG31" s="22">
        <v>7822</v>
      </c>
      <c r="BH31" s="32"/>
      <c r="BI31" s="20">
        <v>26</v>
      </c>
      <c r="BJ31" s="21" t="str">
        <f t="shared" si="14"/>
        <v>西 原 町</v>
      </c>
      <c r="BK31" s="22">
        <v>0</v>
      </c>
      <c r="BL31" s="22">
        <v>574426</v>
      </c>
      <c r="BM31" s="22">
        <v>574131</v>
      </c>
      <c r="BN31" s="22">
        <v>20861842</v>
      </c>
      <c r="BO31" s="22">
        <v>20851773</v>
      </c>
      <c r="BP31" s="22">
        <v>5376802</v>
      </c>
      <c r="BQ31" s="22">
        <v>0</v>
      </c>
      <c r="BR31" s="22">
        <v>4431</v>
      </c>
      <c r="BS31" s="22">
        <v>4387</v>
      </c>
      <c r="BT31" s="32"/>
      <c r="BU31" s="20">
        <v>26</v>
      </c>
      <c r="BV31" s="21" t="str">
        <f t="shared" si="15"/>
        <v>西 原 町</v>
      </c>
      <c r="BW31" s="22">
        <v>0</v>
      </c>
      <c r="BX31" s="22">
        <v>1801130</v>
      </c>
      <c r="BY31" s="22">
        <v>1801110</v>
      </c>
      <c r="BZ31" s="22">
        <v>39598658</v>
      </c>
      <c r="CA31" s="22">
        <v>39569063</v>
      </c>
      <c r="CB31" s="22">
        <v>25855411</v>
      </c>
      <c r="CC31" s="22">
        <v>0</v>
      </c>
      <c r="CD31" s="22">
        <v>1316</v>
      </c>
      <c r="CE31" s="22">
        <v>1313</v>
      </c>
      <c r="CF31" s="32"/>
      <c r="CG31" s="20">
        <v>26</v>
      </c>
      <c r="CH31" s="21" t="str">
        <f t="shared" si="16"/>
        <v>西 原 町</v>
      </c>
      <c r="CI31" s="22">
        <v>384611</v>
      </c>
      <c r="CJ31" s="22">
        <v>3853670</v>
      </c>
      <c r="CK31" s="22">
        <v>3851139</v>
      </c>
      <c r="CL31" s="22">
        <v>117172698</v>
      </c>
      <c r="CM31" s="22">
        <v>117055215</v>
      </c>
      <c r="CN31" s="22">
        <v>38567582</v>
      </c>
      <c r="CO31" s="22">
        <v>494</v>
      </c>
      <c r="CP31" s="22">
        <v>13674</v>
      </c>
      <c r="CQ31" s="22">
        <v>13522</v>
      </c>
      <c r="CR31" s="52"/>
      <c r="CS31" s="20">
        <v>26</v>
      </c>
      <c r="CT31" s="21" t="str">
        <f t="shared" si="17"/>
        <v>西 原 町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18"/>
      <c r="DE31" s="20">
        <v>26</v>
      </c>
      <c r="DF31" s="21" t="str">
        <f t="shared" si="18"/>
        <v>西 原 町</v>
      </c>
      <c r="DG31" s="22">
        <v>0</v>
      </c>
      <c r="DH31" s="22">
        <v>0</v>
      </c>
      <c r="DI31" s="22">
        <v>0</v>
      </c>
      <c r="DJ31" s="22">
        <v>0</v>
      </c>
      <c r="DK31" s="22">
        <v>0</v>
      </c>
      <c r="DL31" s="22">
        <v>0</v>
      </c>
      <c r="DM31" s="22">
        <v>0</v>
      </c>
      <c r="DN31" s="22">
        <v>0</v>
      </c>
      <c r="DO31" s="22">
        <v>0</v>
      </c>
      <c r="DP31" s="18"/>
      <c r="DQ31" s="20">
        <v>26</v>
      </c>
      <c r="DR31" s="21" t="str">
        <f t="shared" si="19"/>
        <v>西 原 町</v>
      </c>
      <c r="DS31" s="22">
        <v>2157</v>
      </c>
      <c r="DT31" s="22">
        <v>5362</v>
      </c>
      <c r="DU31" s="22">
        <v>5244</v>
      </c>
      <c r="DV31" s="22">
        <v>1009</v>
      </c>
      <c r="DW31" s="22">
        <v>944</v>
      </c>
      <c r="DX31" s="22">
        <v>620</v>
      </c>
      <c r="DY31" s="22">
        <v>34</v>
      </c>
      <c r="DZ31" s="22">
        <v>7</v>
      </c>
      <c r="EA31" s="22">
        <v>4</v>
      </c>
      <c r="EB31" s="18"/>
      <c r="EC31" s="20">
        <v>26</v>
      </c>
      <c r="ED31" s="21" t="str">
        <f t="shared" si="20"/>
        <v>西 原 町</v>
      </c>
      <c r="EE31" s="22">
        <v>0</v>
      </c>
      <c r="EF31" s="22">
        <v>0</v>
      </c>
      <c r="EG31" s="22">
        <v>0</v>
      </c>
      <c r="EH31" s="22">
        <v>0</v>
      </c>
      <c r="EI31" s="22">
        <v>0</v>
      </c>
      <c r="EJ31" s="22">
        <v>0</v>
      </c>
      <c r="EK31" s="22">
        <v>0</v>
      </c>
      <c r="EL31" s="22">
        <v>0</v>
      </c>
      <c r="EM31" s="22">
        <v>0</v>
      </c>
      <c r="EO31" s="20">
        <v>26</v>
      </c>
      <c r="EP31" s="21" t="str">
        <f t="shared" si="21"/>
        <v>西 原 町</v>
      </c>
      <c r="EQ31" s="22">
        <v>0</v>
      </c>
      <c r="ER31" s="22">
        <v>0</v>
      </c>
      <c r="ES31" s="22">
        <v>0</v>
      </c>
      <c r="ET31" s="22">
        <v>0</v>
      </c>
      <c r="EU31" s="22">
        <v>0</v>
      </c>
      <c r="EV31" s="22">
        <v>0</v>
      </c>
      <c r="EW31" s="22">
        <v>0</v>
      </c>
      <c r="EX31" s="22">
        <v>0</v>
      </c>
      <c r="EY31" s="22">
        <v>0</v>
      </c>
      <c r="FA31" s="20">
        <v>26</v>
      </c>
      <c r="FB31" s="21" t="str">
        <f t="shared" si="22"/>
        <v>西 原 町</v>
      </c>
      <c r="FC31" s="22">
        <v>0</v>
      </c>
      <c r="FD31" s="22">
        <v>0</v>
      </c>
      <c r="FE31" s="22">
        <v>0</v>
      </c>
      <c r="FF31" s="22">
        <v>0</v>
      </c>
      <c r="FG31" s="22">
        <v>0</v>
      </c>
      <c r="FH31" s="22">
        <v>0</v>
      </c>
      <c r="FI31" s="22">
        <v>0</v>
      </c>
      <c r="FJ31" s="22">
        <v>0</v>
      </c>
      <c r="FK31" s="22">
        <v>0</v>
      </c>
      <c r="FM31" s="20">
        <v>26</v>
      </c>
      <c r="FN31" s="21" t="str">
        <f t="shared" si="23"/>
        <v>西 原 町</v>
      </c>
      <c r="FO31" s="22">
        <v>551187</v>
      </c>
      <c r="FP31" s="22">
        <v>1376056</v>
      </c>
      <c r="FQ31" s="22">
        <v>1008737</v>
      </c>
      <c r="FR31" s="22">
        <v>325052</v>
      </c>
      <c r="FS31" s="22">
        <v>251510</v>
      </c>
      <c r="FT31" s="22">
        <v>161934</v>
      </c>
      <c r="FU31" s="22">
        <v>241</v>
      </c>
      <c r="FV31" s="22">
        <v>2134</v>
      </c>
      <c r="FW31" s="22">
        <v>1275</v>
      </c>
      <c r="FY31" s="20">
        <v>26</v>
      </c>
      <c r="FZ31" s="21" t="str">
        <f t="shared" si="24"/>
        <v>西 原 町</v>
      </c>
      <c r="GA31" s="22">
        <v>7026</v>
      </c>
      <c r="GB31" s="22">
        <v>343925</v>
      </c>
      <c r="GC31" s="22">
        <v>343138</v>
      </c>
      <c r="GD31" s="22">
        <v>705046</v>
      </c>
      <c r="GE31" s="22">
        <v>703433</v>
      </c>
      <c r="GF31" s="22">
        <v>422060</v>
      </c>
      <c r="GG31" s="22">
        <v>12</v>
      </c>
      <c r="GH31" s="22">
        <v>111</v>
      </c>
      <c r="GI31" s="22">
        <v>105</v>
      </c>
      <c r="GK31" s="20">
        <v>26</v>
      </c>
      <c r="GL31" s="21" t="str">
        <f t="shared" si="25"/>
        <v>西 原 町</v>
      </c>
      <c r="GM31" s="22">
        <v>0</v>
      </c>
      <c r="GN31" s="22">
        <v>0</v>
      </c>
      <c r="GO31" s="22">
        <v>0</v>
      </c>
      <c r="GP31" s="22">
        <v>0</v>
      </c>
      <c r="GQ31" s="22">
        <v>0</v>
      </c>
      <c r="GR31" s="22">
        <v>0</v>
      </c>
      <c r="GS31" s="22">
        <v>0</v>
      </c>
      <c r="GT31" s="22">
        <v>0</v>
      </c>
      <c r="GU31" s="22">
        <v>0</v>
      </c>
      <c r="GW31" s="20">
        <v>26</v>
      </c>
      <c r="GX31" s="21" t="str">
        <f t="shared" si="26"/>
        <v>西 原 町</v>
      </c>
      <c r="GY31" s="22">
        <v>0</v>
      </c>
      <c r="GZ31" s="22">
        <v>0</v>
      </c>
      <c r="HA31" s="22">
        <v>0</v>
      </c>
      <c r="HB31" s="22">
        <v>0</v>
      </c>
      <c r="HC31" s="22">
        <v>0</v>
      </c>
      <c r="HD31" s="22">
        <v>0</v>
      </c>
      <c r="HE31" s="22">
        <v>0</v>
      </c>
      <c r="HF31" s="22">
        <v>0</v>
      </c>
      <c r="HG31" s="22">
        <v>0</v>
      </c>
      <c r="HI31" s="20">
        <v>26</v>
      </c>
      <c r="HJ31" s="21" t="str">
        <f t="shared" si="27"/>
        <v>西 原 町</v>
      </c>
      <c r="HK31" s="22">
        <v>0</v>
      </c>
      <c r="HL31" s="22">
        <v>0</v>
      </c>
      <c r="HM31" s="22">
        <v>0</v>
      </c>
      <c r="HN31" s="22">
        <v>0</v>
      </c>
      <c r="HO31" s="22">
        <v>0</v>
      </c>
      <c r="HP31" s="22">
        <v>0</v>
      </c>
      <c r="HQ31" s="22">
        <v>0</v>
      </c>
      <c r="HR31" s="22">
        <v>0</v>
      </c>
      <c r="HS31" s="22">
        <v>0</v>
      </c>
      <c r="HU31" s="19">
        <f t="shared" si="1"/>
        <v>1048796</v>
      </c>
      <c r="HV31" s="8">
        <f t="shared" si="2"/>
        <v>9419554</v>
      </c>
      <c r="HW31" s="8">
        <f t="shared" si="3"/>
        <v>7975536</v>
      </c>
      <c r="HX31" s="8">
        <f t="shared" si="4"/>
        <v>120821057</v>
      </c>
      <c r="HY31" s="8">
        <f t="shared" si="5"/>
        <v>120531906</v>
      </c>
      <c r="HZ31" s="8">
        <f t="shared" si="6"/>
        <v>39925908</v>
      </c>
      <c r="IA31" s="8">
        <f t="shared" si="7"/>
        <v>1111</v>
      </c>
      <c r="IB31" s="8">
        <f t="shared" si="8"/>
        <v>21136</v>
      </c>
      <c r="IC31" s="8">
        <f t="shared" si="9"/>
        <v>18644</v>
      </c>
    </row>
    <row r="32" spans="1:237" s="8" customFormat="1" ht="15" customHeight="1">
      <c r="A32" s="20">
        <v>27</v>
      </c>
      <c r="B32" s="21" t="s">
        <v>97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18"/>
      <c r="M32" s="20">
        <v>27</v>
      </c>
      <c r="N32" s="21" t="str">
        <f t="shared" si="10"/>
        <v>与那原町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32"/>
      <c r="Y32" s="20">
        <v>27</v>
      </c>
      <c r="Z32" s="21" t="str">
        <f t="shared" si="11"/>
        <v>与那原町</v>
      </c>
      <c r="AA32" s="22">
        <v>22604</v>
      </c>
      <c r="AB32" s="22">
        <v>689273</v>
      </c>
      <c r="AC32" s="22">
        <v>408573</v>
      </c>
      <c r="AD32" s="22">
        <v>30264</v>
      </c>
      <c r="AE32" s="22">
        <v>17123</v>
      </c>
      <c r="AF32" s="22">
        <v>17123</v>
      </c>
      <c r="AG32" s="22">
        <v>90</v>
      </c>
      <c r="AH32" s="22">
        <v>891</v>
      </c>
      <c r="AI32" s="22">
        <v>537</v>
      </c>
      <c r="AJ32" s="52"/>
      <c r="AK32" s="20">
        <v>27</v>
      </c>
      <c r="AL32" s="21" t="str">
        <f t="shared" si="12"/>
        <v>与那原町</v>
      </c>
      <c r="AM32" s="22">
        <v>5853</v>
      </c>
      <c r="AN32" s="22">
        <v>130133</v>
      </c>
      <c r="AO32" s="22">
        <v>113732</v>
      </c>
      <c r="AP32" s="22">
        <v>234112</v>
      </c>
      <c r="AQ32" s="22">
        <v>205560</v>
      </c>
      <c r="AR32" s="22">
        <v>67509</v>
      </c>
      <c r="AS32" s="22">
        <v>29</v>
      </c>
      <c r="AT32" s="22">
        <v>333</v>
      </c>
      <c r="AU32" s="22">
        <v>257</v>
      </c>
      <c r="AV32" s="32"/>
      <c r="AW32" s="20">
        <v>27</v>
      </c>
      <c r="AX32" s="21" t="str">
        <f t="shared" si="13"/>
        <v>与那原町</v>
      </c>
      <c r="AY32" s="22">
        <v>0</v>
      </c>
      <c r="AZ32" s="22">
        <v>728141</v>
      </c>
      <c r="BA32" s="22">
        <v>726801</v>
      </c>
      <c r="BB32" s="22">
        <v>27234432</v>
      </c>
      <c r="BC32" s="22">
        <v>27186020</v>
      </c>
      <c r="BD32" s="22">
        <v>3772847</v>
      </c>
      <c r="BE32" s="22">
        <v>0</v>
      </c>
      <c r="BF32" s="22">
        <v>4565</v>
      </c>
      <c r="BG32" s="22">
        <v>4482</v>
      </c>
      <c r="BH32" s="32"/>
      <c r="BI32" s="20">
        <v>27</v>
      </c>
      <c r="BJ32" s="21" t="str">
        <f t="shared" si="14"/>
        <v>与那原町</v>
      </c>
      <c r="BK32" s="22">
        <v>0</v>
      </c>
      <c r="BL32" s="22">
        <v>216626</v>
      </c>
      <c r="BM32" s="22">
        <v>216492</v>
      </c>
      <c r="BN32" s="22">
        <v>7458979</v>
      </c>
      <c r="BO32" s="22">
        <v>7455726</v>
      </c>
      <c r="BP32" s="22">
        <v>2062447</v>
      </c>
      <c r="BQ32" s="22">
        <v>0</v>
      </c>
      <c r="BR32" s="22">
        <v>1659</v>
      </c>
      <c r="BS32" s="22">
        <v>1652</v>
      </c>
      <c r="BT32" s="32"/>
      <c r="BU32" s="20">
        <v>27</v>
      </c>
      <c r="BV32" s="21" t="str">
        <f t="shared" si="15"/>
        <v>与那原町</v>
      </c>
      <c r="BW32" s="22">
        <v>0</v>
      </c>
      <c r="BX32" s="22">
        <v>285622</v>
      </c>
      <c r="BY32" s="22">
        <v>285613</v>
      </c>
      <c r="BZ32" s="22">
        <v>10572938</v>
      </c>
      <c r="CA32" s="22">
        <v>10572532</v>
      </c>
      <c r="CB32" s="22">
        <v>6759410</v>
      </c>
      <c r="CC32" s="22">
        <v>0</v>
      </c>
      <c r="CD32" s="22">
        <v>561</v>
      </c>
      <c r="CE32" s="22">
        <v>558</v>
      </c>
      <c r="CF32" s="32"/>
      <c r="CG32" s="20">
        <v>27</v>
      </c>
      <c r="CH32" s="21" t="str">
        <f t="shared" si="16"/>
        <v>与那原町</v>
      </c>
      <c r="CI32" s="22">
        <v>136189</v>
      </c>
      <c r="CJ32" s="22">
        <v>1230389</v>
      </c>
      <c r="CK32" s="22">
        <v>1228906</v>
      </c>
      <c r="CL32" s="22">
        <v>45266349</v>
      </c>
      <c r="CM32" s="22">
        <v>45214278</v>
      </c>
      <c r="CN32" s="22">
        <v>12594704</v>
      </c>
      <c r="CO32" s="22">
        <v>420</v>
      </c>
      <c r="CP32" s="22">
        <v>6785</v>
      </c>
      <c r="CQ32" s="22">
        <v>6692</v>
      </c>
      <c r="CR32" s="52"/>
      <c r="CS32" s="20">
        <v>27</v>
      </c>
      <c r="CT32" s="21" t="str">
        <f t="shared" si="17"/>
        <v>与那原町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18"/>
      <c r="DE32" s="20">
        <v>27</v>
      </c>
      <c r="DF32" s="21" t="str">
        <f t="shared" si="18"/>
        <v>与那原町</v>
      </c>
      <c r="DG32" s="22">
        <v>0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18"/>
      <c r="DQ32" s="20">
        <v>27</v>
      </c>
      <c r="DR32" s="21" t="str">
        <f t="shared" si="19"/>
        <v>与那原町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0</v>
      </c>
      <c r="EA32" s="22">
        <v>0</v>
      </c>
      <c r="EB32" s="18"/>
      <c r="EC32" s="20">
        <v>27</v>
      </c>
      <c r="ED32" s="21" t="str">
        <f t="shared" si="20"/>
        <v>与那原町</v>
      </c>
      <c r="EE32" s="22">
        <v>0</v>
      </c>
      <c r="EF32" s="22">
        <v>0</v>
      </c>
      <c r="EG32" s="22">
        <v>0</v>
      </c>
      <c r="EH32" s="22">
        <v>0</v>
      </c>
      <c r="EI32" s="22">
        <v>0</v>
      </c>
      <c r="EJ32" s="22">
        <v>0</v>
      </c>
      <c r="EK32" s="22">
        <v>0</v>
      </c>
      <c r="EL32" s="22">
        <v>0</v>
      </c>
      <c r="EM32" s="22">
        <v>0</v>
      </c>
      <c r="EO32" s="20">
        <v>27</v>
      </c>
      <c r="EP32" s="21" t="str">
        <f t="shared" si="21"/>
        <v>与那原町</v>
      </c>
      <c r="EQ32" s="22">
        <v>0</v>
      </c>
      <c r="ER32" s="22">
        <v>0</v>
      </c>
      <c r="ES32" s="22">
        <v>0</v>
      </c>
      <c r="ET32" s="22">
        <v>0</v>
      </c>
      <c r="EU32" s="22">
        <v>0</v>
      </c>
      <c r="EV32" s="22">
        <v>0</v>
      </c>
      <c r="EW32" s="22">
        <v>0</v>
      </c>
      <c r="EX32" s="22">
        <v>0</v>
      </c>
      <c r="EY32" s="22">
        <v>0</v>
      </c>
      <c r="FA32" s="20">
        <v>27</v>
      </c>
      <c r="FB32" s="21" t="str">
        <f t="shared" si="22"/>
        <v>与那原町</v>
      </c>
      <c r="FC32" s="22">
        <v>0</v>
      </c>
      <c r="FD32" s="22">
        <v>0</v>
      </c>
      <c r="FE32" s="22">
        <v>0</v>
      </c>
      <c r="FF32" s="22">
        <v>0</v>
      </c>
      <c r="FG32" s="22">
        <v>0</v>
      </c>
      <c r="FH32" s="22">
        <v>0</v>
      </c>
      <c r="FI32" s="22">
        <v>0</v>
      </c>
      <c r="FJ32" s="22">
        <v>0</v>
      </c>
      <c r="FK32" s="22">
        <v>0</v>
      </c>
      <c r="FM32" s="20">
        <v>27</v>
      </c>
      <c r="FN32" s="21" t="str">
        <f t="shared" si="23"/>
        <v>与那原町</v>
      </c>
      <c r="FO32" s="22">
        <v>106161</v>
      </c>
      <c r="FP32" s="22">
        <v>757452</v>
      </c>
      <c r="FQ32" s="22">
        <v>472123</v>
      </c>
      <c r="FR32" s="22">
        <v>15805</v>
      </c>
      <c r="FS32" s="22">
        <v>9851</v>
      </c>
      <c r="FT32" s="22">
        <v>9819</v>
      </c>
      <c r="FU32" s="22">
        <v>198</v>
      </c>
      <c r="FV32" s="22">
        <v>1151</v>
      </c>
      <c r="FW32" s="22">
        <v>680</v>
      </c>
      <c r="FY32" s="20">
        <v>27</v>
      </c>
      <c r="FZ32" s="21" t="str">
        <f t="shared" si="24"/>
        <v>与那原町</v>
      </c>
      <c r="GA32" s="22">
        <v>0</v>
      </c>
      <c r="GB32" s="22">
        <v>14232</v>
      </c>
      <c r="GC32" s="22">
        <v>14232</v>
      </c>
      <c r="GD32" s="22">
        <v>29176</v>
      </c>
      <c r="GE32" s="22">
        <v>29176</v>
      </c>
      <c r="GF32" s="22">
        <v>17505</v>
      </c>
      <c r="GG32" s="22">
        <v>0</v>
      </c>
      <c r="GH32" s="22">
        <v>17</v>
      </c>
      <c r="GI32" s="22">
        <v>17</v>
      </c>
      <c r="GK32" s="20">
        <v>27</v>
      </c>
      <c r="GL32" s="21" t="str">
        <f t="shared" si="25"/>
        <v>与那原町</v>
      </c>
      <c r="GM32" s="22">
        <v>0</v>
      </c>
      <c r="GN32" s="22">
        <v>0</v>
      </c>
      <c r="GO32" s="22">
        <v>0</v>
      </c>
      <c r="GP32" s="22">
        <v>0</v>
      </c>
      <c r="GQ32" s="22">
        <v>0</v>
      </c>
      <c r="GR32" s="22">
        <v>0</v>
      </c>
      <c r="GS32" s="22">
        <v>0</v>
      </c>
      <c r="GT32" s="22">
        <v>0</v>
      </c>
      <c r="GU32" s="22">
        <v>0</v>
      </c>
      <c r="GW32" s="20">
        <v>27</v>
      </c>
      <c r="GX32" s="21" t="str">
        <f t="shared" si="26"/>
        <v>与那原町</v>
      </c>
      <c r="GY32" s="22">
        <v>0</v>
      </c>
      <c r="GZ32" s="22">
        <v>0</v>
      </c>
      <c r="HA32" s="22">
        <v>0</v>
      </c>
      <c r="HB32" s="22">
        <v>0</v>
      </c>
      <c r="HC32" s="22">
        <v>0</v>
      </c>
      <c r="HD32" s="22">
        <v>0</v>
      </c>
      <c r="HE32" s="22">
        <v>0</v>
      </c>
      <c r="HF32" s="22">
        <v>0</v>
      </c>
      <c r="HG32" s="22">
        <v>0</v>
      </c>
      <c r="HI32" s="20">
        <v>27</v>
      </c>
      <c r="HJ32" s="21" t="str">
        <f t="shared" si="27"/>
        <v>与那原町</v>
      </c>
      <c r="HK32" s="22">
        <v>0</v>
      </c>
      <c r="HL32" s="22">
        <v>0</v>
      </c>
      <c r="HM32" s="22">
        <v>0</v>
      </c>
      <c r="HN32" s="22">
        <v>0</v>
      </c>
      <c r="HO32" s="22">
        <v>0</v>
      </c>
      <c r="HP32" s="22">
        <v>0</v>
      </c>
      <c r="HQ32" s="22">
        <v>0</v>
      </c>
      <c r="HR32" s="22">
        <v>0</v>
      </c>
      <c r="HS32" s="22">
        <v>0</v>
      </c>
      <c r="HU32" s="19">
        <f t="shared" si="1"/>
        <v>270807</v>
      </c>
      <c r="HV32" s="8">
        <f t="shared" si="2"/>
        <v>2821479</v>
      </c>
      <c r="HW32" s="8">
        <f t="shared" si="3"/>
        <v>2237566</v>
      </c>
      <c r="HX32" s="8">
        <f t="shared" si="4"/>
        <v>45575706</v>
      </c>
      <c r="HY32" s="8">
        <f t="shared" si="5"/>
        <v>45475988</v>
      </c>
      <c r="HZ32" s="8">
        <f t="shared" si="6"/>
        <v>12706660</v>
      </c>
      <c r="IA32" s="8">
        <f t="shared" si="7"/>
        <v>737</v>
      </c>
      <c r="IB32" s="8">
        <f t="shared" si="8"/>
        <v>9177</v>
      </c>
      <c r="IC32" s="8">
        <f t="shared" si="9"/>
        <v>8183</v>
      </c>
    </row>
    <row r="33" spans="1:237" s="8" customFormat="1" ht="15" customHeight="1">
      <c r="A33" s="20">
        <v>28</v>
      </c>
      <c r="B33" s="21" t="s">
        <v>98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8"/>
      <c r="M33" s="20">
        <v>28</v>
      </c>
      <c r="N33" s="21" t="str">
        <f t="shared" si="10"/>
        <v>南風原町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32"/>
      <c r="Y33" s="20">
        <v>28</v>
      </c>
      <c r="Z33" s="21" t="str">
        <f t="shared" si="11"/>
        <v>南風原町</v>
      </c>
      <c r="AA33" s="22">
        <v>51730</v>
      </c>
      <c r="AB33" s="22">
        <v>2329009</v>
      </c>
      <c r="AC33" s="22">
        <v>1876466</v>
      </c>
      <c r="AD33" s="22">
        <v>165360</v>
      </c>
      <c r="AE33" s="22">
        <v>133229</v>
      </c>
      <c r="AF33" s="22">
        <v>132468</v>
      </c>
      <c r="AG33" s="22">
        <v>153</v>
      </c>
      <c r="AH33" s="22">
        <v>2764</v>
      </c>
      <c r="AI33" s="22">
        <v>2093</v>
      </c>
      <c r="AJ33" s="52"/>
      <c r="AK33" s="20">
        <v>28</v>
      </c>
      <c r="AL33" s="21" t="str">
        <f t="shared" si="12"/>
        <v>南風原町</v>
      </c>
      <c r="AM33" s="22">
        <v>26803</v>
      </c>
      <c r="AN33" s="22">
        <v>563158</v>
      </c>
      <c r="AO33" s="22">
        <v>538322</v>
      </c>
      <c r="AP33" s="22">
        <v>1373779</v>
      </c>
      <c r="AQ33" s="22">
        <v>1313178</v>
      </c>
      <c r="AR33" s="22">
        <v>433734</v>
      </c>
      <c r="AS33" s="22">
        <v>49</v>
      </c>
      <c r="AT33" s="22">
        <v>1184</v>
      </c>
      <c r="AU33" s="22">
        <v>1015</v>
      </c>
      <c r="AV33" s="32"/>
      <c r="AW33" s="20">
        <v>28</v>
      </c>
      <c r="AX33" s="21" t="str">
        <f t="shared" si="13"/>
        <v>南風原町</v>
      </c>
      <c r="AY33" s="22">
        <v>0</v>
      </c>
      <c r="AZ33" s="22">
        <v>1477582</v>
      </c>
      <c r="BA33" s="22">
        <v>1476423</v>
      </c>
      <c r="BB33" s="22">
        <v>62909059</v>
      </c>
      <c r="BC33" s="22">
        <v>62863107</v>
      </c>
      <c r="BD33" s="22">
        <v>8586616</v>
      </c>
      <c r="BE33" s="22">
        <v>0</v>
      </c>
      <c r="BF33" s="22">
        <v>7960</v>
      </c>
      <c r="BG33" s="22">
        <v>7881</v>
      </c>
      <c r="BH33" s="32"/>
      <c r="BI33" s="20">
        <v>28</v>
      </c>
      <c r="BJ33" s="21" t="str">
        <f t="shared" si="14"/>
        <v>南風原町</v>
      </c>
      <c r="BK33" s="22">
        <v>0</v>
      </c>
      <c r="BL33" s="22">
        <v>603625</v>
      </c>
      <c r="BM33" s="22">
        <v>603344</v>
      </c>
      <c r="BN33" s="22">
        <v>23816420</v>
      </c>
      <c r="BO33" s="22">
        <v>23806596</v>
      </c>
      <c r="BP33" s="22">
        <v>6371009</v>
      </c>
      <c r="BQ33" s="22">
        <v>0</v>
      </c>
      <c r="BR33" s="22">
        <v>4525</v>
      </c>
      <c r="BS33" s="22">
        <v>4489</v>
      </c>
      <c r="BT33" s="32"/>
      <c r="BU33" s="20">
        <v>28</v>
      </c>
      <c r="BV33" s="21" t="str">
        <f t="shared" si="15"/>
        <v>南風原町</v>
      </c>
      <c r="BW33" s="22">
        <v>0</v>
      </c>
      <c r="BX33" s="22">
        <v>779325</v>
      </c>
      <c r="BY33" s="22">
        <v>779226</v>
      </c>
      <c r="BZ33" s="22">
        <v>34690867</v>
      </c>
      <c r="CA33" s="22">
        <v>34689653</v>
      </c>
      <c r="CB33" s="22">
        <v>22467366</v>
      </c>
      <c r="CC33" s="22">
        <v>0</v>
      </c>
      <c r="CD33" s="22">
        <v>1548</v>
      </c>
      <c r="CE33" s="22">
        <v>1541</v>
      </c>
      <c r="CF33" s="32"/>
      <c r="CG33" s="20">
        <v>28</v>
      </c>
      <c r="CH33" s="21" t="str">
        <f t="shared" si="16"/>
        <v>南風原町</v>
      </c>
      <c r="CI33" s="22">
        <v>363559</v>
      </c>
      <c r="CJ33" s="22">
        <v>2860532</v>
      </c>
      <c r="CK33" s="22">
        <v>2858993</v>
      </c>
      <c r="CL33" s="22">
        <v>121416346</v>
      </c>
      <c r="CM33" s="22">
        <v>121359356</v>
      </c>
      <c r="CN33" s="22">
        <v>37424991</v>
      </c>
      <c r="CO33" s="22">
        <v>515</v>
      </c>
      <c r="CP33" s="22">
        <v>14033</v>
      </c>
      <c r="CQ33" s="22">
        <v>13911</v>
      </c>
      <c r="CR33" s="52"/>
      <c r="CS33" s="20">
        <v>28</v>
      </c>
      <c r="CT33" s="21" t="str">
        <f t="shared" si="17"/>
        <v>南風原町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18"/>
      <c r="DE33" s="20">
        <v>28</v>
      </c>
      <c r="DF33" s="21" t="str">
        <f t="shared" si="18"/>
        <v>南風原町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18"/>
      <c r="DQ33" s="20">
        <v>28</v>
      </c>
      <c r="DR33" s="21" t="str">
        <f t="shared" si="19"/>
        <v>南風原町</v>
      </c>
      <c r="DS33" s="22">
        <v>25360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16</v>
      </c>
      <c r="DZ33" s="22">
        <v>0</v>
      </c>
      <c r="EA33" s="22">
        <v>0</v>
      </c>
      <c r="EB33" s="18"/>
      <c r="EC33" s="20">
        <v>28</v>
      </c>
      <c r="ED33" s="21" t="str">
        <f t="shared" si="20"/>
        <v>南風原町</v>
      </c>
      <c r="EE33" s="22">
        <v>0</v>
      </c>
      <c r="EF33" s="22">
        <v>0</v>
      </c>
      <c r="EG33" s="22">
        <v>0</v>
      </c>
      <c r="EH33" s="22">
        <v>0</v>
      </c>
      <c r="EI33" s="22">
        <v>0</v>
      </c>
      <c r="EJ33" s="22">
        <v>0</v>
      </c>
      <c r="EK33" s="22">
        <v>0</v>
      </c>
      <c r="EL33" s="22">
        <v>0</v>
      </c>
      <c r="EM33" s="22">
        <v>0</v>
      </c>
      <c r="EO33" s="20">
        <v>28</v>
      </c>
      <c r="EP33" s="21" t="str">
        <f t="shared" si="21"/>
        <v>南風原町</v>
      </c>
      <c r="EQ33" s="22">
        <v>0</v>
      </c>
      <c r="ER33" s="22">
        <v>0</v>
      </c>
      <c r="ES33" s="22">
        <v>0</v>
      </c>
      <c r="ET33" s="22">
        <v>0</v>
      </c>
      <c r="EU33" s="22">
        <v>0</v>
      </c>
      <c r="EV33" s="22">
        <v>0</v>
      </c>
      <c r="EW33" s="22">
        <v>0</v>
      </c>
      <c r="EX33" s="22">
        <v>0</v>
      </c>
      <c r="EY33" s="22">
        <v>0</v>
      </c>
      <c r="FA33" s="20">
        <v>28</v>
      </c>
      <c r="FB33" s="21" t="str">
        <f t="shared" si="22"/>
        <v>南風原町</v>
      </c>
      <c r="FC33" s="22">
        <v>0</v>
      </c>
      <c r="FD33" s="22">
        <v>0</v>
      </c>
      <c r="FE33" s="22">
        <v>0</v>
      </c>
      <c r="FF33" s="22">
        <v>0</v>
      </c>
      <c r="FG33" s="22">
        <v>0</v>
      </c>
      <c r="FH33" s="22">
        <v>0</v>
      </c>
      <c r="FI33" s="22">
        <v>0</v>
      </c>
      <c r="FJ33" s="22">
        <v>0</v>
      </c>
      <c r="FK33" s="22">
        <v>0</v>
      </c>
      <c r="FM33" s="20">
        <v>28</v>
      </c>
      <c r="FN33" s="21" t="str">
        <f t="shared" si="23"/>
        <v>南風原町</v>
      </c>
      <c r="FO33" s="22">
        <v>161901</v>
      </c>
      <c r="FP33" s="22">
        <v>648095</v>
      </c>
      <c r="FQ33" s="22">
        <v>386216</v>
      </c>
      <c r="FR33" s="22">
        <v>43683</v>
      </c>
      <c r="FS33" s="22">
        <v>28125</v>
      </c>
      <c r="FT33" s="22">
        <v>19663</v>
      </c>
      <c r="FU33" s="22">
        <v>249</v>
      </c>
      <c r="FV33" s="22">
        <v>927</v>
      </c>
      <c r="FW33" s="22">
        <v>577</v>
      </c>
      <c r="FY33" s="20">
        <v>28</v>
      </c>
      <c r="FZ33" s="21" t="str">
        <f t="shared" si="24"/>
        <v>南風原町</v>
      </c>
      <c r="GA33" s="22">
        <v>0</v>
      </c>
      <c r="GB33" s="22">
        <v>0</v>
      </c>
      <c r="GC33" s="22">
        <v>0</v>
      </c>
      <c r="GD33" s="22">
        <v>0</v>
      </c>
      <c r="GE33" s="22">
        <v>0</v>
      </c>
      <c r="GF33" s="22">
        <v>0</v>
      </c>
      <c r="GG33" s="22">
        <v>0</v>
      </c>
      <c r="GH33" s="22">
        <v>0</v>
      </c>
      <c r="GI33" s="22">
        <v>0</v>
      </c>
      <c r="GK33" s="20">
        <v>28</v>
      </c>
      <c r="GL33" s="21" t="str">
        <f t="shared" si="25"/>
        <v>南風原町</v>
      </c>
      <c r="GM33" s="22">
        <v>0</v>
      </c>
      <c r="GN33" s="22">
        <v>0</v>
      </c>
      <c r="GO33" s="22">
        <v>0</v>
      </c>
      <c r="GP33" s="22">
        <v>0</v>
      </c>
      <c r="GQ33" s="22">
        <v>0</v>
      </c>
      <c r="GR33" s="22">
        <v>0</v>
      </c>
      <c r="GS33" s="22">
        <v>0</v>
      </c>
      <c r="GT33" s="22">
        <v>0</v>
      </c>
      <c r="GU33" s="22">
        <v>0</v>
      </c>
      <c r="GW33" s="20">
        <v>28</v>
      </c>
      <c r="GX33" s="21" t="str">
        <f t="shared" si="26"/>
        <v>南風原町</v>
      </c>
      <c r="GY33" s="22">
        <v>0</v>
      </c>
      <c r="GZ33" s="22">
        <v>0</v>
      </c>
      <c r="HA33" s="22">
        <v>0</v>
      </c>
      <c r="HB33" s="22">
        <v>0</v>
      </c>
      <c r="HC33" s="22">
        <v>0</v>
      </c>
      <c r="HD33" s="22">
        <v>0</v>
      </c>
      <c r="HE33" s="22">
        <v>0</v>
      </c>
      <c r="HF33" s="22">
        <v>0</v>
      </c>
      <c r="HG33" s="22">
        <v>0</v>
      </c>
      <c r="HI33" s="20">
        <v>28</v>
      </c>
      <c r="HJ33" s="21" t="str">
        <f t="shared" si="27"/>
        <v>南風原町</v>
      </c>
      <c r="HK33" s="22">
        <v>0</v>
      </c>
      <c r="HL33" s="22">
        <v>0</v>
      </c>
      <c r="HM33" s="22">
        <v>0</v>
      </c>
      <c r="HN33" s="22">
        <v>0</v>
      </c>
      <c r="HO33" s="22">
        <v>0</v>
      </c>
      <c r="HP33" s="22">
        <v>0</v>
      </c>
      <c r="HQ33" s="22">
        <v>0</v>
      </c>
      <c r="HR33" s="22">
        <v>0</v>
      </c>
      <c r="HS33" s="22">
        <v>0</v>
      </c>
      <c r="HU33" s="19">
        <f t="shared" si="1"/>
        <v>629353</v>
      </c>
      <c r="HV33" s="8">
        <f t="shared" si="2"/>
        <v>6400794</v>
      </c>
      <c r="HW33" s="8">
        <f t="shared" si="3"/>
        <v>5659997</v>
      </c>
      <c r="HX33" s="8">
        <f t="shared" si="4"/>
        <v>122999168</v>
      </c>
      <c r="HY33" s="8">
        <f t="shared" si="5"/>
        <v>122833888</v>
      </c>
      <c r="HZ33" s="8">
        <f t="shared" si="6"/>
        <v>38010856</v>
      </c>
      <c r="IA33" s="8">
        <f t="shared" si="7"/>
        <v>982</v>
      </c>
      <c r="IB33" s="8">
        <f t="shared" si="8"/>
        <v>18908</v>
      </c>
      <c r="IC33" s="8">
        <f t="shared" si="9"/>
        <v>17596</v>
      </c>
    </row>
    <row r="34" spans="1:237" s="8" customFormat="1" ht="15" customHeight="1">
      <c r="A34" s="20">
        <v>29</v>
      </c>
      <c r="B34" s="21" t="s">
        <v>99</v>
      </c>
      <c r="C34" s="22">
        <v>270</v>
      </c>
      <c r="D34" s="22">
        <v>101013</v>
      </c>
      <c r="E34" s="22">
        <v>79556</v>
      </c>
      <c r="F34" s="22">
        <v>3433</v>
      </c>
      <c r="G34" s="22">
        <v>2719</v>
      </c>
      <c r="H34" s="22">
        <v>2719</v>
      </c>
      <c r="I34" s="22">
        <v>6</v>
      </c>
      <c r="J34" s="22">
        <v>386</v>
      </c>
      <c r="K34" s="22">
        <v>298</v>
      </c>
      <c r="L34" s="18"/>
      <c r="M34" s="20">
        <v>29</v>
      </c>
      <c r="N34" s="21" t="str">
        <f t="shared" si="10"/>
        <v>渡嘉敷村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32"/>
      <c r="Y34" s="20">
        <v>29</v>
      </c>
      <c r="Z34" s="21" t="str">
        <f t="shared" si="11"/>
        <v>渡嘉敷村</v>
      </c>
      <c r="AA34" s="22">
        <v>21515</v>
      </c>
      <c r="AB34" s="22">
        <v>409297</v>
      </c>
      <c r="AC34" s="22">
        <v>242004</v>
      </c>
      <c r="AD34" s="22">
        <v>13025</v>
      </c>
      <c r="AE34" s="22">
        <v>8166</v>
      </c>
      <c r="AF34" s="22">
        <v>8166</v>
      </c>
      <c r="AG34" s="22">
        <v>110</v>
      </c>
      <c r="AH34" s="22">
        <v>1335</v>
      </c>
      <c r="AI34" s="22">
        <v>684</v>
      </c>
      <c r="AJ34" s="52"/>
      <c r="AK34" s="20">
        <v>29</v>
      </c>
      <c r="AL34" s="21" t="str">
        <f t="shared" si="12"/>
        <v>渡嘉敷村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32"/>
      <c r="AW34" s="20">
        <v>29</v>
      </c>
      <c r="AX34" s="21" t="str">
        <f t="shared" si="13"/>
        <v>渡嘉敷村</v>
      </c>
      <c r="AY34" s="22">
        <v>0</v>
      </c>
      <c r="AZ34" s="22">
        <v>45650</v>
      </c>
      <c r="BA34" s="22">
        <v>34744</v>
      </c>
      <c r="BB34" s="22">
        <v>363811</v>
      </c>
      <c r="BC34" s="22">
        <v>276020</v>
      </c>
      <c r="BD34" s="22">
        <v>22331</v>
      </c>
      <c r="BE34" s="22">
        <v>0</v>
      </c>
      <c r="BF34" s="22">
        <v>233</v>
      </c>
      <c r="BG34" s="22">
        <v>175</v>
      </c>
      <c r="BH34" s="32"/>
      <c r="BI34" s="20">
        <v>29</v>
      </c>
      <c r="BJ34" s="21" t="str">
        <f t="shared" si="14"/>
        <v>渡嘉敷村</v>
      </c>
      <c r="BK34" s="22">
        <v>0</v>
      </c>
      <c r="BL34" s="22">
        <v>26165</v>
      </c>
      <c r="BM34" s="22">
        <v>24244</v>
      </c>
      <c r="BN34" s="22">
        <v>207458</v>
      </c>
      <c r="BO34" s="22">
        <v>191931</v>
      </c>
      <c r="BP34" s="22">
        <v>31142</v>
      </c>
      <c r="BQ34" s="22">
        <v>0</v>
      </c>
      <c r="BR34" s="22">
        <v>209</v>
      </c>
      <c r="BS34" s="22">
        <v>171</v>
      </c>
      <c r="BT34" s="32"/>
      <c r="BU34" s="20">
        <v>29</v>
      </c>
      <c r="BV34" s="21" t="str">
        <f t="shared" si="15"/>
        <v>渡嘉敷村</v>
      </c>
      <c r="BW34" s="22">
        <v>0</v>
      </c>
      <c r="BX34" s="22">
        <v>66632</v>
      </c>
      <c r="BY34" s="22">
        <v>57707</v>
      </c>
      <c r="BZ34" s="22">
        <v>415105</v>
      </c>
      <c r="CA34" s="22">
        <v>410044</v>
      </c>
      <c r="CB34" s="22">
        <v>187535</v>
      </c>
      <c r="CC34" s="22">
        <v>0</v>
      </c>
      <c r="CD34" s="22">
        <v>319</v>
      </c>
      <c r="CE34" s="22">
        <v>259</v>
      </c>
      <c r="CF34" s="32"/>
      <c r="CG34" s="20">
        <v>29</v>
      </c>
      <c r="CH34" s="21" t="str">
        <f t="shared" si="16"/>
        <v>渡嘉敷村</v>
      </c>
      <c r="CI34" s="22">
        <v>14805</v>
      </c>
      <c r="CJ34" s="22">
        <v>138447</v>
      </c>
      <c r="CK34" s="22">
        <v>116695</v>
      </c>
      <c r="CL34" s="22">
        <v>986374</v>
      </c>
      <c r="CM34" s="22">
        <v>877995</v>
      </c>
      <c r="CN34" s="22">
        <v>241008</v>
      </c>
      <c r="CO34" s="22">
        <v>44</v>
      </c>
      <c r="CP34" s="22">
        <v>761</v>
      </c>
      <c r="CQ34" s="22">
        <v>605</v>
      </c>
      <c r="CR34" s="52"/>
      <c r="CS34" s="20">
        <v>29</v>
      </c>
      <c r="CT34" s="21" t="str">
        <f t="shared" si="17"/>
        <v>渡嘉敷村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18"/>
      <c r="DE34" s="20">
        <v>29</v>
      </c>
      <c r="DF34" s="21" t="str">
        <f t="shared" si="18"/>
        <v>渡嘉敷村</v>
      </c>
      <c r="DG34" s="22">
        <v>0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0</v>
      </c>
      <c r="DN34" s="22">
        <v>0</v>
      </c>
      <c r="DO34" s="22">
        <v>0</v>
      </c>
      <c r="DP34" s="18"/>
      <c r="DQ34" s="20">
        <v>29</v>
      </c>
      <c r="DR34" s="21" t="str">
        <f t="shared" si="19"/>
        <v>渡嘉敷村</v>
      </c>
      <c r="DS34" s="22">
        <v>0</v>
      </c>
      <c r="DT34" s="22">
        <v>0</v>
      </c>
      <c r="DU34" s="22">
        <v>0</v>
      </c>
      <c r="DV34" s="22">
        <v>0</v>
      </c>
      <c r="DW34" s="22">
        <v>0</v>
      </c>
      <c r="DX34" s="22">
        <v>0</v>
      </c>
      <c r="DY34" s="22">
        <v>0</v>
      </c>
      <c r="DZ34" s="22">
        <v>0</v>
      </c>
      <c r="EA34" s="22">
        <v>0</v>
      </c>
      <c r="EB34" s="18"/>
      <c r="EC34" s="20">
        <v>29</v>
      </c>
      <c r="ED34" s="21" t="str">
        <f t="shared" si="20"/>
        <v>渡嘉敷村</v>
      </c>
      <c r="EE34" s="22">
        <v>5666065</v>
      </c>
      <c r="EF34" s="22">
        <v>611213</v>
      </c>
      <c r="EG34" s="22">
        <v>495518</v>
      </c>
      <c r="EH34" s="22">
        <v>5806</v>
      </c>
      <c r="EI34" s="22">
        <v>4710</v>
      </c>
      <c r="EJ34" s="22">
        <v>4710</v>
      </c>
      <c r="EK34" s="22">
        <v>157</v>
      </c>
      <c r="EL34" s="22">
        <v>396</v>
      </c>
      <c r="EM34" s="22">
        <v>310</v>
      </c>
      <c r="EO34" s="20">
        <v>29</v>
      </c>
      <c r="EP34" s="21" t="str">
        <f t="shared" si="21"/>
        <v>渡嘉敷村</v>
      </c>
      <c r="EQ34" s="22">
        <v>0</v>
      </c>
      <c r="ER34" s="22">
        <v>0</v>
      </c>
      <c r="ES34" s="22">
        <v>0</v>
      </c>
      <c r="ET34" s="22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FA34" s="20">
        <v>29</v>
      </c>
      <c r="FB34" s="21" t="str">
        <f t="shared" si="22"/>
        <v>渡嘉敷村</v>
      </c>
      <c r="FC34" s="22">
        <v>0</v>
      </c>
      <c r="FD34" s="22">
        <v>0</v>
      </c>
      <c r="FE34" s="22">
        <v>0</v>
      </c>
      <c r="FF34" s="22">
        <v>0</v>
      </c>
      <c r="FG34" s="22">
        <v>0</v>
      </c>
      <c r="FH34" s="22">
        <v>0</v>
      </c>
      <c r="FI34" s="22">
        <v>0</v>
      </c>
      <c r="FJ34" s="22">
        <v>0</v>
      </c>
      <c r="FK34" s="22">
        <v>0</v>
      </c>
      <c r="FM34" s="20">
        <v>29</v>
      </c>
      <c r="FN34" s="21" t="str">
        <f t="shared" si="23"/>
        <v>渡嘉敷村</v>
      </c>
      <c r="FO34" s="22">
        <v>2800091</v>
      </c>
      <c r="FP34" s="22">
        <v>1845970</v>
      </c>
      <c r="FQ34" s="22">
        <v>1433191</v>
      </c>
      <c r="FR34" s="22">
        <v>17655</v>
      </c>
      <c r="FS34" s="22">
        <v>13701</v>
      </c>
      <c r="FT34" s="22">
        <v>13701</v>
      </c>
      <c r="FU34" s="22">
        <v>352</v>
      </c>
      <c r="FV34" s="22">
        <v>2027</v>
      </c>
      <c r="FW34" s="22">
        <v>1348</v>
      </c>
      <c r="FY34" s="20">
        <v>29</v>
      </c>
      <c r="FZ34" s="21" t="str">
        <f t="shared" si="24"/>
        <v>渡嘉敷村</v>
      </c>
      <c r="GA34" s="22">
        <v>0</v>
      </c>
      <c r="GB34" s="22">
        <v>0</v>
      </c>
      <c r="GC34" s="22">
        <v>0</v>
      </c>
      <c r="GD34" s="22">
        <v>0</v>
      </c>
      <c r="GE34" s="22">
        <v>0</v>
      </c>
      <c r="GF34" s="22">
        <v>0</v>
      </c>
      <c r="GG34" s="22">
        <v>0</v>
      </c>
      <c r="GH34" s="22">
        <v>0</v>
      </c>
      <c r="GI34" s="22">
        <v>0</v>
      </c>
      <c r="GK34" s="20">
        <v>29</v>
      </c>
      <c r="GL34" s="21" t="str">
        <f t="shared" si="25"/>
        <v>渡嘉敷村</v>
      </c>
      <c r="GM34" s="22">
        <v>0</v>
      </c>
      <c r="GN34" s="22">
        <v>0</v>
      </c>
      <c r="GO34" s="22">
        <v>0</v>
      </c>
      <c r="GP34" s="22">
        <v>0</v>
      </c>
      <c r="GQ34" s="22">
        <v>0</v>
      </c>
      <c r="GR34" s="22">
        <v>0</v>
      </c>
      <c r="GS34" s="22">
        <v>0</v>
      </c>
      <c r="GT34" s="22">
        <v>0</v>
      </c>
      <c r="GU34" s="22">
        <v>0</v>
      </c>
      <c r="GW34" s="20">
        <v>29</v>
      </c>
      <c r="GX34" s="21" t="str">
        <f t="shared" si="26"/>
        <v>渡嘉敷村</v>
      </c>
      <c r="GY34" s="22">
        <v>0</v>
      </c>
      <c r="GZ34" s="22">
        <v>0</v>
      </c>
      <c r="HA34" s="22">
        <v>0</v>
      </c>
      <c r="HB34" s="22">
        <v>0</v>
      </c>
      <c r="HC34" s="22">
        <v>0</v>
      </c>
      <c r="HD34" s="22">
        <v>0</v>
      </c>
      <c r="HE34" s="22">
        <v>0</v>
      </c>
      <c r="HF34" s="22">
        <v>0</v>
      </c>
      <c r="HG34" s="22">
        <v>0</v>
      </c>
      <c r="HI34" s="20">
        <v>29</v>
      </c>
      <c r="HJ34" s="21" t="str">
        <f t="shared" si="27"/>
        <v>渡嘉敷村</v>
      </c>
      <c r="HK34" s="22">
        <v>0</v>
      </c>
      <c r="HL34" s="22">
        <v>0</v>
      </c>
      <c r="HM34" s="22">
        <v>0</v>
      </c>
      <c r="HN34" s="22">
        <v>0</v>
      </c>
      <c r="HO34" s="22">
        <v>0</v>
      </c>
      <c r="HP34" s="22">
        <v>0</v>
      </c>
      <c r="HQ34" s="22">
        <v>0</v>
      </c>
      <c r="HR34" s="22">
        <v>0</v>
      </c>
      <c r="HS34" s="22">
        <v>0</v>
      </c>
      <c r="HU34" s="19">
        <f t="shared" si="1"/>
        <v>8502746</v>
      </c>
      <c r="HV34" s="8">
        <f t="shared" si="2"/>
        <v>3105940</v>
      </c>
      <c r="HW34" s="8">
        <f t="shared" si="3"/>
        <v>2366964</v>
      </c>
      <c r="HX34" s="8">
        <f t="shared" si="4"/>
        <v>1026293</v>
      </c>
      <c r="HY34" s="8">
        <f t="shared" si="5"/>
        <v>907291</v>
      </c>
      <c r="HZ34" s="8">
        <f t="shared" si="6"/>
        <v>270304</v>
      </c>
      <c r="IA34" s="8">
        <f t="shared" si="7"/>
        <v>669</v>
      </c>
      <c r="IB34" s="8">
        <f t="shared" si="8"/>
        <v>4905</v>
      </c>
      <c r="IC34" s="8">
        <f t="shared" si="9"/>
        <v>3245</v>
      </c>
    </row>
    <row r="35" spans="1:237" s="8" customFormat="1" ht="15" customHeight="1">
      <c r="A35" s="24">
        <v>30</v>
      </c>
      <c r="B35" s="25" t="s">
        <v>100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18"/>
      <c r="M35" s="20">
        <v>30</v>
      </c>
      <c r="N35" s="21" t="str">
        <f t="shared" si="10"/>
        <v>座間味村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32"/>
      <c r="Y35" s="20">
        <v>30</v>
      </c>
      <c r="Z35" s="21" t="str">
        <f t="shared" si="11"/>
        <v>座間味村</v>
      </c>
      <c r="AA35" s="22">
        <v>67986</v>
      </c>
      <c r="AB35" s="22">
        <v>1063524</v>
      </c>
      <c r="AC35" s="22">
        <v>722623</v>
      </c>
      <c r="AD35" s="22">
        <v>41826</v>
      </c>
      <c r="AE35" s="22">
        <v>28412</v>
      </c>
      <c r="AF35" s="22">
        <v>27173</v>
      </c>
      <c r="AG35" s="26">
        <v>415</v>
      </c>
      <c r="AH35" s="26">
        <v>4639</v>
      </c>
      <c r="AI35" s="26">
        <v>2903</v>
      </c>
      <c r="AJ35" s="52"/>
      <c r="AK35" s="20">
        <v>30</v>
      </c>
      <c r="AL35" s="21" t="str">
        <f t="shared" si="12"/>
        <v>座間味村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6">
        <v>0</v>
      </c>
      <c r="AT35" s="26">
        <v>0</v>
      </c>
      <c r="AU35" s="26">
        <v>0</v>
      </c>
      <c r="AV35" s="32"/>
      <c r="AW35" s="20">
        <v>30</v>
      </c>
      <c r="AX35" s="21" t="str">
        <f t="shared" si="13"/>
        <v>座間味村</v>
      </c>
      <c r="AY35" s="22">
        <v>0</v>
      </c>
      <c r="AZ35" s="22">
        <v>80077</v>
      </c>
      <c r="BA35" s="22">
        <v>56780</v>
      </c>
      <c r="BB35" s="22">
        <v>561875</v>
      </c>
      <c r="BC35" s="22">
        <v>431229</v>
      </c>
      <c r="BD35" s="22">
        <v>43172</v>
      </c>
      <c r="BE35" s="26">
        <v>0</v>
      </c>
      <c r="BF35" s="26">
        <v>425</v>
      </c>
      <c r="BG35" s="26">
        <v>292</v>
      </c>
      <c r="BH35" s="32"/>
      <c r="BI35" s="20">
        <v>30</v>
      </c>
      <c r="BJ35" s="21" t="str">
        <f t="shared" si="14"/>
        <v>座間味村</v>
      </c>
      <c r="BK35" s="22">
        <v>0</v>
      </c>
      <c r="BL35" s="22">
        <v>71838</v>
      </c>
      <c r="BM35" s="22">
        <v>64721</v>
      </c>
      <c r="BN35" s="22">
        <v>485186</v>
      </c>
      <c r="BO35" s="22">
        <v>454589</v>
      </c>
      <c r="BP35" s="22">
        <v>92529</v>
      </c>
      <c r="BQ35" s="26">
        <v>0</v>
      </c>
      <c r="BR35" s="26">
        <v>367</v>
      </c>
      <c r="BS35" s="26">
        <v>284</v>
      </c>
      <c r="BT35" s="32"/>
      <c r="BU35" s="20">
        <v>30</v>
      </c>
      <c r="BV35" s="21" t="str">
        <f t="shared" si="15"/>
        <v>座間味村</v>
      </c>
      <c r="BW35" s="22">
        <v>0</v>
      </c>
      <c r="BX35" s="22">
        <v>1563</v>
      </c>
      <c r="BY35" s="22">
        <v>1563</v>
      </c>
      <c r="BZ35" s="22">
        <v>14007</v>
      </c>
      <c r="CA35" s="22">
        <v>14007</v>
      </c>
      <c r="CB35" s="22">
        <v>8403</v>
      </c>
      <c r="CC35" s="26">
        <v>0</v>
      </c>
      <c r="CD35" s="26">
        <v>6</v>
      </c>
      <c r="CE35" s="26">
        <v>6</v>
      </c>
      <c r="CF35" s="32"/>
      <c r="CG35" s="20">
        <v>30</v>
      </c>
      <c r="CH35" s="21" t="str">
        <f t="shared" si="16"/>
        <v>座間味村</v>
      </c>
      <c r="CI35" s="22">
        <v>11629</v>
      </c>
      <c r="CJ35" s="22">
        <v>153478</v>
      </c>
      <c r="CK35" s="22">
        <v>123064</v>
      </c>
      <c r="CL35" s="22">
        <v>1061068</v>
      </c>
      <c r="CM35" s="22">
        <v>899825</v>
      </c>
      <c r="CN35" s="22">
        <v>144104</v>
      </c>
      <c r="CO35" s="26">
        <v>76</v>
      </c>
      <c r="CP35" s="26">
        <v>798</v>
      </c>
      <c r="CQ35" s="26">
        <v>582</v>
      </c>
      <c r="CR35" s="52"/>
      <c r="CS35" s="20">
        <v>30</v>
      </c>
      <c r="CT35" s="21" t="str">
        <f t="shared" si="17"/>
        <v>座間味村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6">
        <v>0</v>
      </c>
      <c r="DB35" s="26">
        <v>0</v>
      </c>
      <c r="DC35" s="26">
        <v>0</v>
      </c>
      <c r="DD35" s="18"/>
      <c r="DE35" s="20">
        <v>30</v>
      </c>
      <c r="DF35" s="21" t="str">
        <f t="shared" si="18"/>
        <v>座間味村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6">
        <v>0</v>
      </c>
      <c r="DN35" s="26">
        <v>0</v>
      </c>
      <c r="DO35" s="26">
        <v>0</v>
      </c>
      <c r="DP35" s="18"/>
      <c r="DQ35" s="20">
        <v>30</v>
      </c>
      <c r="DR35" s="21" t="str">
        <f t="shared" si="19"/>
        <v>座間味村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6">
        <v>0</v>
      </c>
      <c r="DZ35" s="26">
        <v>0</v>
      </c>
      <c r="EA35" s="26">
        <v>0</v>
      </c>
      <c r="EB35" s="18"/>
      <c r="EC35" s="20">
        <v>30</v>
      </c>
      <c r="ED35" s="21" t="str">
        <f t="shared" si="20"/>
        <v>座間味村</v>
      </c>
      <c r="EE35" s="22">
        <v>0</v>
      </c>
      <c r="EF35" s="22">
        <v>0</v>
      </c>
      <c r="EG35" s="22">
        <v>0</v>
      </c>
      <c r="EH35" s="22">
        <v>0</v>
      </c>
      <c r="EI35" s="22">
        <v>0</v>
      </c>
      <c r="EJ35" s="22">
        <v>0</v>
      </c>
      <c r="EK35" s="26">
        <v>0</v>
      </c>
      <c r="EL35" s="26">
        <v>0</v>
      </c>
      <c r="EM35" s="26">
        <v>0</v>
      </c>
      <c r="EO35" s="20">
        <v>30</v>
      </c>
      <c r="EP35" s="21" t="str">
        <f t="shared" si="21"/>
        <v>座間味村</v>
      </c>
      <c r="EQ35" s="22">
        <v>0</v>
      </c>
      <c r="ER35" s="22">
        <v>0</v>
      </c>
      <c r="ES35" s="22">
        <v>0</v>
      </c>
      <c r="ET35" s="22">
        <v>0</v>
      </c>
      <c r="EU35" s="22">
        <v>0</v>
      </c>
      <c r="EV35" s="22">
        <v>0</v>
      </c>
      <c r="EW35" s="26">
        <v>0</v>
      </c>
      <c r="EX35" s="26">
        <v>0</v>
      </c>
      <c r="EY35" s="26">
        <v>0</v>
      </c>
      <c r="FA35" s="20">
        <v>30</v>
      </c>
      <c r="FB35" s="21" t="str">
        <f t="shared" si="22"/>
        <v>座間味村</v>
      </c>
      <c r="FC35" s="22">
        <v>0</v>
      </c>
      <c r="FD35" s="22">
        <v>0</v>
      </c>
      <c r="FE35" s="22">
        <v>0</v>
      </c>
      <c r="FF35" s="22">
        <v>0</v>
      </c>
      <c r="FG35" s="22">
        <v>0</v>
      </c>
      <c r="FH35" s="22">
        <v>0</v>
      </c>
      <c r="FI35" s="26">
        <v>0</v>
      </c>
      <c r="FJ35" s="26">
        <v>0</v>
      </c>
      <c r="FK35" s="26">
        <v>0</v>
      </c>
      <c r="FM35" s="20">
        <v>30</v>
      </c>
      <c r="FN35" s="21" t="str">
        <f t="shared" si="23"/>
        <v>座間味村</v>
      </c>
      <c r="FO35" s="22">
        <v>8355992</v>
      </c>
      <c r="FP35" s="22">
        <v>1256116</v>
      </c>
      <c r="FQ35" s="22">
        <v>873975</v>
      </c>
      <c r="FR35" s="22">
        <v>12601</v>
      </c>
      <c r="FS35" s="22">
        <v>8772</v>
      </c>
      <c r="FT35" s="22">
        <v>8622</v>
      </c>
      <c r="FU35" s="26">
        <v>573</v>
      </c>
      <c r="FV35" s="26">
        <v>1165</v>
      </c>
      <c r="FW35" s="26">
        <v>766</v>
      </c>
      <c r="FY35" s="20">
        <v>30</v>
      </c>
      <c r="FZ35" s="21" t="str">
        <f t="shared" si="24"/>
        <v>座間味村</v>
      </c>
      <c r="GA35" s="22">
        <v>0</v>
      </c>
      <c r="GB35" s="22">
        <v>0</v>
      </c>
      <c r="GC35" s="22">
        <v>0</v>
      </c>
      <c r="GD35" s="22">
        <v>0</v>
      </c>
      <c r="GE35" s="22">
        <v>0</v>
      </c>
      <c r="GF35" s="22">
        <v>0</v>
      </c>
      <c r="GG35" s="26">
        <v>0</v>
      </c>
      <c r="GH35" s="26">
        <v>0</v>
      </c>
      <c r="GI35" s="26">
        <v>0</v>
      </c>
      <c r="GK35" s="20">
        <v>30</v>
      </c>
      <c r="GL35" s="21" t="str">
        <f t="shared" si="25"/>
        <v>座間味村</v>
      </c>
      <c r="GM35" s="22">
        <v>0</v>
      </c>
      <c r="GN35" s="22">
        <v>0</v>
      </c>
      <c r="GO35" s="22">
        <v>0</v>
      </c>
      <c r="GP35" s="22">
        <v>0</v>
      </c>
      <c r="GQ35" s="22">
        <v>0</v>
      </c>
      <c r="GR35" s="22">
        <v>0</v>
      </c>
      <c r="GS35" s="26">
        <v>0</v>
      </c>
      <c r="GT35" s="26">
        <v>0</v>
      </c>
      <c r="GU35" s="26">
        <v>0</v>
      </c>
      <c r="GW35" s="20">
        <v>30</v>
      </c>
      <c r="GX35" s="21" t="str">
        <f t="shared" si="26"/>
        <v>座間味村</v>
      </c>
      <c r="GY35" s="22">
        <v>0</v>
      </c>
      <c r="GZ35" s="22">
        <v>0</v>
      </c>
      <c r="HA35" s="22">
        <v>0</v>
      </c>
      <c r="HB35" s="22">
        <v>0</v>
      </c>
      <c r="HC35" s="22">
        <v>0</v>
      </c>
      <c r="HD35" s="22">
        <v>0</v>
      </c>
      <c r="HE35" s="26">
        <v>0</v>
      </c>
      <c r="HF35" s="26">
        <v>0</v>
      </c>
      <c r="HG35" s="26">
        <v>0</v>
      </c>
      <c r="HI35" s="20">
        <v>30</v>
      </c>
      <c r="HJ35" s="21" t="str">
        <f t="shared" si="27"/>
        <v>座間味村</v>
      </c>
      <c r="HK35" s="22">
        <v>0</v>
      </c>
      <c r="HL35" s="22">
        <v>0</v>
      </c>
      <c r="HM35" s="22">
        <v>0</v>
      </c>
      <c r="HN35" s="22">
        <v>0</v>
      </c>
      <c r="HO35" s="22">
        <v>0</v>
      </c>
      <c r="HP35" s="22">
        <v>0</v>
      </c>
      <c r="HQ35" s="26">
        <v>0</v>
      </c>
      <c r="HR35" s="26">
        <v>0</v>
      </c>
      <c r="HS35" s="26">
        <v>0</v>
      </c>
      <c r="HU35" s="19">
        <f t="shared" si="1"/>
        <v>8435607</v>
      </c>
      <c r="HV35" s="8">
        <f t="shared" si="2"/>
        <v>2473118</v>
      </c>
      <c r="HW35" s="8">
        <f t="shared" si="3"/>
        <v>1719662</v>
      </c>
      <c r="HX35" s="8">
        <f t="shared" si="4"/>
        <v>1115495</v>
      </c>
      <c r="HY35" s="8">
        <f t="shared" si="5"/>
        <v>937009</v>
      </c>
      <c r="HZ35" s="8">
        <f t="shared" si="6"/>
        <v>179899</v>
      </c>
      <c r="IA35" s="8">
        <f t="shared" si="7"/>
        <v>1064</v>
      </c>
      <c r="IB35" s="8">
        <f t="shared" si="8"/>
        <v>6602</v>
      </c>
      <c r="IC35" s="8">
        <f t="shared" si="9"/>
        <v>4251</v>
      </c>
    </row>
    <row r="36" spans="1:237" s="8" customFormat="1" ht="15" customHeight="1">
      <c r="A36" s="24">
        <v>31</v>
      </c>
      <c r="B36" s="25" t="s">
        <v>101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18"/>
      <c r="M36" s="20">
        <v>31</v>
      </c>
      <c r="N36" s="21" t="str">
        <f>B36</f>
        <v>粟 国 村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32"/>
      <c r="Y36" s="20">
        <v>31</v>
      </c>
      <c r="Z36" s="21" t="str">
        <f>N36</f>
        <v>粟 国 村</v>
      </c>
      <c r="AA36" s="22">
        <v>16105</v>
      </c>
      <c r="AB36" s="22">
        <v>3056755</v>
      </c>
      <c r="AC36" s="22">
        <v>1239862</v>
      </c>
      <c r="AD36" s="22">
        <v>94644</v>
      </c>
      <c r="AE36" s="22">
        <v>39483</v>
      </c>
      <c r="AF36" s="22">
        <v>39481</v>
      </c>
      <c r="AG36" s="26">
        <v>121</v>
      </c>
      <c r="AH36" s="26">
        <v>7774</v>
      </c>
      <c r="AI36" s="26">
        <v>2606</v>
      </c>
      <c r="AJ36" s="52"/>
      <c r="AK36" s="20">
        <v>31</v>
      </c>
      <c r="AL36" s="21" t="str">
        <f>Z36</f>
        <v>粟 国 村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6">
        <v>0</v>
      </c>
      <c r="AT36" s="26">
        <v>0</v>
      </c>
      <c r="AU36" s="26">
        <v>0</v>
      </c>
      <c r="AV36" s="32"/>
      <c r="AW36" s="20">
        <v>31</v>
      </c>
      <c r="AX36" s="21" t="str">
        <f>AL36</f>
        <v>粟 国 村</v>
      </c>
      <c r="AY36" s="22">
        <v>0</v>
      </c>
      <c r="AZ36" s="22">
        <v>184091</v>
      </c>
      <c r="BA36" s="22">
        <v>55792</v>
      </c>
      <c r="BB36" s="22">
        <v>260274</v>
      </c>
      <c r="BC36" s="22">
        <v>79437</v>
      </c>
      <c r="BD36" s="22">
        <v>10614</v>
      </c>
      <c r="BE36" s="26">
        <v>0</v>
      </c>
      <c r="BF36" s="26">
        <v>956</v>
      </c>
      <c r="BG36" s="26">
        <v>284</v>
      </c>
      <c r="BH36" s="32"/>
      <c r="BI36" s="20">
        <v>31</v>
      </c>
      <c r="BJ36" s="21" t="str">
        <f>AX36</f>
        <v>粟 国 村</v>
      </c>
      <c r="BK36" s="22">
        <v>0</v>
      </c>
      <c r="BL36" s="22">
        <v>180610</v>
      </c>
      <c r="BM36" s="22">
        <v>94036</v>
      </c>
      <c r="BN36" s="22">
        <v>254118</v>
      </c>
      <c r="BO36" s="22">
        <v>133118</v>
      </c>
      <c r="BP36" s="22">
        <v>35554</v>
      </c>
      <c r="BQ36" s="26">
        <v>0</v>
      </c>
      <c r="BR36" s="26">
        <v>818</v>
      </c>
      <c r="BS36" s="26">
        <v>265</v>
      </c>
      <c r="BT36" s="32"/>
      <c r="BU36" s="20">
        <v>31</v>
      </c>
      <c r="BV36" s="21" t="str">
        <f>BJ36</f>
        <v>粟 国 村</v>
      </c>
      <c r="BW36" s="22">
        <v>0</v>
      </c>
      <c r="BX36" s="22">
        <v>4057</v>
      </c>
      <c r="BY36" s="22">
        <v>3286</v>
      </c>
      <c r="BZ36" s="22">
        <v>5442</v>
      </c>
      <c r="CA36" s="22">
        <v>4755</v>
      </c>
      <c r="CB36" s="22">
        <v>2853</v>
      </c>
      <c r="CC36" s="26">
        <v>0</v>
      </c>
      <c r="CD36" s="26">
        <v>8</v>
      </c>
      <c r="CE36" s="26">
        <v>5</v>
      </c>
      <c r="CF36" s="32"/>
      <c r="CG36" s="20">
        <v>31</v>
      </c>
      <c r="CH36" s="21" t="str">
        <f>BV36</f>
        <v>粟 国 村</v>
      </c>
      <c r="CI36" s="22">
        <v>792</v>
      </c>
      <c r="CJ36" s="22">
        <v>368758</v>
      </c>
      <c r="CK36" s="22">
        <v>153114</v>
      </c>
      <c r="CL36" s="22">
        <v>519834</v>
      </c>
      <c r="CM36" s="22">
        <v>217310</v>
      </c>
      <c r="CN36" s="22">
        <v>49021</v>
      </c>
      <c r="CO36" s="26">
        <v>3</v>
      </c>
      <c r="CP36" s="26">
        <v>1782</v>
      </c>
      <c r="CQ36" s="26">
        <v>554</v>
      </c>
      <c r="CR36" s="52"/>
      <c r="CS36" s="20">
        <v>31</v>
      </c>
      <c r="CT36" s="21" t="str">
        <f>CH36</f>
        <v>粟 国 村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6">
        <v>0</v>
      </c>
      <c r="DB36" s="26">
        <v>0</v>
      </c>
      <c r="DC36" s="26">
        <v>0</v>
      </c>
      <c r="DD36" s="18"/>
      <c r="DE36" s="20">
        <v>31</v>
      </c>
      <c r="DF36" s="21" t="str">
        <f>CT36</f>
        <v>粟 国 村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6">
        <v>0</v>
      </c>
      <c r="DN36" s="26">
        <v>0</v>
      </c>
      <c r="DO36" s="26">
        <v>0</v>
      </c>
      <c r="DP36" s="18"/>
      <c r="DQ36" s="20">
        <v>31</v>
      </c>
      <c r="DR36" s="21" t="str">
        <f>DF36</f>
        <v>粟 国 村</v>
      </c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6">
        <v>0</v>
      </c>
      <c r="DZ36" s="26">
        <v>0</v>
      </c>
      <c r="EA36" s="26">
        <v>0</v>
      </c>
      <c r="EB36" s="18"/>
      <c r="EC36" s="20">
        <v>31</v>
      </c>
      <c r="ED36" s="21" t="str">
        <f>DR36</f>
        <v>粟 国 村</v>
      </c>
      <c r="EE36" s="22">
        <v>0</v>
      </c>
      <c r="EF36" s="22">
        <v>0</v>
      </c>
      <c r="EG36" s="22">
        <v>0</v>
      </c>
      <c r="EH36" s="22">
        <v>0</v>
      </c>
      <c r="EI36" s="22">
        <v>0</v>
      </c>
      <c r="EJ36" s="22">
        <v>0</v>
      </c>
      <c r="EK36" s="26">
        <v>0</v>
      </c>
      <c r="EL36" s="26">
        <v>0</v>
      </c>
      <c r="EM36" s="26">
        <v>0</v>
      </c>
      <c r="EO36" s="20">
        <v>31</v>
      </c>
      <c r="EP36" s="21" t="str">
        <f>ED36</f>
        <v>粟 国 村</v>
      </c>
      <c r="EQ36" s="22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6">
        <v>0</v>
      </c>
      <c r="EX36" s="26">
        <v>0</v>
      </c>
      <c r="EY36" s="26">
        <v>0</v>
      </c>
      <c r="FA36" s="20">
        <v>31</v>
      </c>
      <c r="FB36" s="21" t="str">
        <f>EP36</f>
        <v>粟 国 村</v>
      </c>
      <c r="FC36" s="22">
        <v>0</v>
      </c>
      <c r="FD36" s="22">
        <v>0</v>
      </c>
      <c r="FE36" s="22">
        <v>0</v>
      </c>
      <c r="FF36" s="22">
        <v>0</v>
      </c>
      <c r="FG36" s="22">
        <v>0</v>
      </c>
      <c r="FH36" s="22">
        <v>0</v>
      </c>
      <c r="FI36" s="26">
        <v>0</v>
      </c>
      <c r="FJ36" s="26">
        <v>0</v>
      </c>
      <c r="FK36" s="26">
        <v>0</v>
      </c>
      <c r="FM36" s="20">
        <v>31</v>
      </c>
      <c r="FN36" s="21" t="str">
        <f>FB36</f>
        <v>粟 国 村</v>
      </c>
      <c r="FO36" s="22">
        <v>14055</v>
      </c>
      <c r="FP36" s="22">
        <v>2417701</v>
      </c>
      <c r="FQ36" s="22">
        <v>968672</v>
      </c>
      <c r="FR36" s="22">
        <v>7252</v>
      </c>
      <c r="FS36" s="22">
        <v>2905</v>
      </c>
      <c r="FT36" s="22">
        <v>2904</v>
      </c>
      <c r="FU36" s="26">
        <v>123</v>
      </c>
      <c r="FV36" s="26">
        <v>8666</v>
      </c>
      <c r="FW36" s="26">
        <v>3028</v>
      </c>
      <c r="FY36" s="20">
        <v>31</v>
      </c>
      <c r="FZ36" s="21" t="str">
        <f>FN36</f>
        <v>粟 国 村</v>
      </c>
      <c r="GA36" s="22">
        <v>0</v>
      </c>
      <c r="GB36" s="22">
        <v>0</v>
      </c>
      <c r="GC36" s="22">
        <v>0</v>
      </c>
      <c r="GD36" s="22">
        <v>0</v>
      </c>
      <c r="GE36" s="22">
        <v>0</v>
      </c>
      <c r="GF36" s="22">
        <v>0</v>
      </c>
      <c r="GG36" s="26">
        <v>0</v>
      </c>
      <c r="GH36" s="26">
        <v>0</v>
      </c>
      <c r="GI36" s="26">
        <v>0</v>
      </c>
      <c r="GK36" s="20">
        <v>31</v>
      </c>
      <c r="GL36" s="21" t="str">
        <f>FZ36</f>
        <v>粟 国 村</v>
      </c>
      <c r="GM36" s="22">
        <v>0</v>
      </c>
      <c r="GN36" s="22">
        <v>0</v>
      </c>
      <c r="GO36" s="22">
        <v>0</v>
      </c>
      <c r="GP36" s="22">
        <v>0</v>
      </c>
      <c r="GQ36" s="22">
        <v>0</v>
      </c>
      <c r="GR36" s="22">
        <v>0</v>
      </c>
      <c r="GS36" s="26">
        <v>0</v>
      </c>
      <c r="GT36" s="26">
        <v>0</v>
      </c>
      <c r="GU36" s="26">
        <v>0</v>
      </c>
      <c r="GW36" s="20">
        <v>31</v>
      </c>
      <c r="GX36" s="21" t="str">
        <f>GL36</f>
        <v>粟 国 村</v>
      </c>
      <c r="GY36" s="22">
        <v>0</v>
      </c>
      <c r="GZ36" s="22">
        <v>0</v>
      </c>
      <c r="HA36" s="22">
        <v>0</v>
      </c>
      <c r="HB36" s="22">
        <v>0</v>
      </c>
      <c r="HC36" s="22">
        <v>0</v>
      </c>
      <c r="HD36" s="22">
        <v>0</v>
      </c>
      <c r="HE36" s="26">
        <v>0</v>
      </c>
      <c r="HF36" s="26">
        <v>0</v>
      </c>
      <c r="HG36" s="26">
        <v>0</v>
      </c>
      <c r="HI36" s="20">
        <v>31</v>
      </c>
      <c r="HJ36" s="21" t="str">
        <f>GX36</f>
        <v>粟 国 村</v>
      </c>
      <c r="HK36" s="22">
        <v>0</v>
      </c>
      <c r="HL36" s="22">
        <v>0</v>
      </c>
      <c r="HM36" s="22">
        <v>0</v>
      </c>
      <c r="HN36" s="22">
        <v>0</v>
      </c>
      <c r="HO36" s="22">
        <v>0</v>
      </c>
      <c r="HP36" s="22">
        <v>0</v>
      </c>
      <c r="HQ36" s="26">
        <v>0</v>
      </c>
      <c r="HR36" s="26">
        <v>0</v>
      </c>
      <c r="HS36" s="26">
        <v>0</v>
      </c>
      <c r="HU36" s="19">
        <f t="shared" si="1"/>
        <v>30952</v>
      </c>
      <c r="HV36" s="8">
        <f t="shared" si="2"/>
        <v>5843214</v>
      </c>
      <c r="HW36" s="8">
        <f t="shared" si="3"/>
        <v>2361648</v>
      </c>
      <c r="HX36" s="8">
        <f t="shared" si="4"/>
        <v>621730</v>
      </c>
      <c r="HY36" s="8">
        <f t="shared" si="5"/>
        <v>259698</v>
      </c>
      <c r="HZ36" s="8">
        <f t="shared" si="6"/>
        <v>91406</v>
      </c>
      <c r="IA36" s="8">
        <f t="shared" si="7"/>
        <v>247</v>
      </c>
      <c r="IB36" s="8">
        <f t="shared" si="8"/>
        <v>18222</v>
      </c>
      <c r="IC36" s="8">
        <f t="shared" si="9"/>
        <v>6188</v>
      </c>
    </row>
    <row r="37" spans="1:237" s="8" customFormat="1" ht="15" customHeight="1">
      <c r="A37" s="24">
        <v>30</v>
      </c>
      <c r="B37" s="25" t="s">
        <v>102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8"/>
      <c r="M37" s="20">
        <v>32</v>
      </c>
      <c r="N37" s="21" t="str">
        <f>B37</f>
        <v>渡名喜村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32"/>
      <c r="Y37" s="20">
        <v>32</v>
      </c>
      <c r="Z37" s="21" t="str">
        <f>N37</f>
        <v>渡名喜村</v>
      </c>
      <c r="AA37" s="22">
        <v>27278</v>
      </c>
      <c r="AB37" s="22">
        <v>216686</v>
      </c>
      <c r="AC37" s="22">
        <v>56553</v>
      </c>
      <c r="AD37" s="22">
        <v>6528</v>
      </c>
      <c r="AE37" s="22">
        <v>1700</v>
      </c>
      <c r="AF37" s="22">
        <v>1697</v>
      </c>
      <c r="AG37" s="22">
        <v>11</v>
      </c>
      <c r="AH37" s="22">
        <v>1407</v>
      </c>
      <c r="AI37" s="22">
        <v>308</v>
      </c>
      <c r="AJ37" s="52"/>
      <c r="AK37" s="20">
        <v>32</v>
      </c>
      <c r="AL37" s="21" t="str">
        <f>Z37</f>
        <v>渡名喜村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32"/>
      <c r="AW37" s="20">
        <v>32</v>
      </c>
      <c r="AX37" s="21" t="str">
        <f>AL37</f>
        <v>渡名喜村</v>
      </c>
      <c r="AY37" s="22">
        <v>0</v>
      </c>
      <c r="AZ37" s="22">
        <v>50842</v>
      </c>
      <c r="BA37" s="22">
        <v>10843</v>
      </c>
      <c r="BB37" s="22">
        <v>65429</v>
      </c>
      <c r="BC37" s="22">
        <v>14052</v>
      </c>
      <c r="BD37" s="22">
        <v>1853</v>
      </c>
      <c r="BE37" s="22">
        <v>0</v>
      </c>
      <c r="BF37" s="22">
        <v>256</v>
      </c>
      <c r="BG37" s="22">
        <v>55</v>
      </c>
      <c r="BH37" s="32"/>
      <c r="BI37" s="20">
        <v>32</v>
      </c>
      <c r="BJ37" s="21" t="str">
        <f>AX37</f>
        <v>渡名喜村</v>
      </c>
      <c r="BK37" s="22">
        <v>0</v>
      </c>
      <c r="BL37" s="22">
        <v>40198</v>
      </c>
      <c r="BM37" s="22">
        <v>13718</v>
      </c>
      <c r="BN37" s="22">
        <v>51912</v>
      </c>
      <c r="BO37" s="22">
        <v>17745</v>
      </c>
      <c r="BP37" s="22">
        <v>4662</v>
      </c>
      <c r="BQ37" s="22">
        <v>0</v>
      </c>
      <c r="BR37" s="22">
        <v>215</v>
      </c>
      <c r="BS37" s="22">
        <v>52</v>
      </c>
      <c r="BT37" s="32"/>
      <c r="BU37" s="20">
        <v>32</v>
      </c>
      <c r="BV37" s="21" t="str">
        <f>BJ37</f>
        <v>渡名喜村</v>
      </c>
      <c r="BW37" s="22">
        <v>0</v>
      </c>
      <c r="BX37" s="22">
        <v>26066</v>
      </c>
      <c r="BY37" s="22">
        <v>19538</v>
      </c>
      <c r="BZ37" s="22">
        <v>33405</v>
      </c>
      <c r="CA37" s="22">
        <v>25042</v>
      </c>
      <c r="CB37" s="22">
        <v>15316</v>
      </c>
      <c r="CC37" s="22">
        <v>0</v>
      </c>
      <c r="CD37" s="22">
        <v>120</v>
      </c>
      <c r="CE37" s="22">
        <v>66</v>
      </c>
      <c r="CF37" s="32"/>
      <c r="CG37" s="20">
        <v>32</v>
      </c>
      <c r="CH37" s="21" t="str">
        <f>BV37</f>
        <v>渡名喜村</v>
      </c>
      <c r="CI37" s="22">
        <v>7725</v>
      </c>
      <c r="CJ37" s="22">
        <v>117106</v>
      </c>
      <c r="CK37" s="22">
        <v>44099</v>
      </c>
      <c r="CL37" s="22">
        <v>150746</v>
      </c>
      <c r="CM37" s="22">
        <v>56839</v>
      </c>
      <c r="CN37" s="22">
        <v>21831</v>
      </c>
      <c r="CO37" s="26">
        <v>20</v>
      </c>
      <c r="CP37" s="26">
        <v>591</v>
      </c>
      <c r="CQ37" s="26">
        <v>173</v>
      </c>
      <c r="CR37" s="52"/>
      <c r="CS37" s="20">
        <v>32</v>
      </c>
      <c r="CT37" s="21" t="str">
        <f>CH37</f>
        <v>渡名喜村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18"/>
      <c r="DE37" s="20">
        <v>32</v>
      </c>
      <c r="DF37" s="21" t="str">
        <f>CT37</f>
        <v>渡名喜村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18"/>
      <c r="DQ37" s="20">
        <v>32</v>
      </c>
      <c r="DR37" s="21" t="str">
        <f>DF37</f>
        <v>渡名喜村</v>
      </c>
      <c r="DS37" s="22">
        <v>196</v>
      </c>
      <c r="DT37" s="22">
        <v>0</v>
      </c>
      <c r="DU37" s="22">
        <v>0</v>
      </c>
      <c r="DV37" s="22">
        <v>0</v>
      </c>
      <c r="DW37" s="22">
        <v>0</v>
      </c>
      <c r="DX37" s="22">
        <v>0</v>
      </c>
      <c r="DY37" s="22">
        <v>3</v>
      </c>
      <c r="DZ37" s="22">
        <v>0</v>
      </c>
      <c r="EA37" s="22">
        <v>0</v>
      </c>
      <c r="EB37" s="18"/>
      <c r="EC37" s="20">
        <v>32</v>
      </c>
      <c r="ED37" s="21" t="str">
        <f>DR37</f>
        <v>渡名喜村</v>
      </c>
      <c r="EE37" s="22">
        <v>218661</v>
      </c>
      <c r="EF37" s="22">
        <v>200119</v>
      </c>
      <c r="EG37" s="22">
        <v>45765</v>
      </c>
      <c r="EH37" s="22">
        <v>1234</v>
      </c>
      <c r="EI37" s="22">
        <v>280</v>
      </c>
      <c r="EJ37" s="22">
        <v>280</v>
      </c>
      <c r="EK37" s="22">
        <v>6</v>
      </c>
      <c r="EL37" s="22">
        <v>182</v>
      </c>
      <c r="EM37" s="22">
        <v>42</v>
      </c>
      <c r="EO37" s="20">
        <v>32</v>
      </c>
      <c r="EP37" s="21" t="str">
        <f>ED37</f>
        <v>渡名喜村</v>
      </c>
      <c r="EQ37" s="22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FA37" s="20">
        <v>32</v>
      </c>
      <c r="FB37" s="21" t="str">
        <f>EP37</f>
        <v>渡名喜村</v>
      </c>
      <c r="FC37" s="22">
        <v>0</v>
      </c>
      <c r="FD37" s="22">
        <v>0</v>
      </c>
      <c r="FE37" s="22">
        <v>0</v>
      </c>
      <c r="FF37" s="22">
        <v>0</v>
      </c>
      <c r="FG37" s="22">
        <v>0</v>
      </c>
      <c r="FH37" s="22">
        <v>0</v>
      </c>
      <c r="FI37" s="22">
        <v>0</v>
      </c>
      <c r="FJ37" s="22">
        <v>0</v>
      </c>
      <c r="FK37" s="22">
        <v>0</v>
      </c>
      <c r="FM37" s="20">
        <v>32</v>
      </c>
      <c r="FN37" s="21" t="str">
        <f>FB37</f>
        <v>渡名喜村</v>
      </c>
      <c r="FO37" s="22">
        <v>654629</v>
      </c>
      <c r="FP37" s="22">
        <v>1674030</v>
      </c>
      <c r="FQ37" s="22">
        <v>546411</v>
      </c>
      <c r="FR37" s="22">
        <v>9852</v>
      </c>
      <c r="FS37" s="22">
        <v>3114</v>
      </c>
      <c r="FT37" s="22">
        <v>3114</v>
      </c>
      <c r="FU37" s="22">
        <v>174</v>
      </c>
      <c r="FV37" s="22">
        <v>3868</v>
      </c>
      <c r="FW37" s="22">
        <v>1023</v>
      </c>
      <c r="FY37" s="20">
        <v>32</v>
      </c>
      <c r="FZ37" s="21" t="str">
        <f>FN37</f>
        <v>渡名喜村</v>
      </c>
      <c r="GA37" s="22">
        <v>0</v>
      </c>
      <c r="GB37" s="22">
        <v>0</v>
      </c>
      <c r="GC37" s="22">
        <v>0</v>
      </c>
      <c r="GD37" s="22">
        <v>0</v>
      </c>
      <c r="GE37" s="22">
        <v>0</v>
      </c>
      <c r="GF37" s="22">
        <v>0</v>
      </c>
      <c r="GG37" s="22">
        <v>0</v>
      </c>
      <c r="GH37" s="22">
        <v>0</v>
      </c>
      <c r="GI37" s="22">
        <v>0</v>
      </c>
      <c r="GK37" s="20">
        <v>32</v>
      </c>
      <c r="GL37" s="21" t="str">
        <f>FZ37</f>
        <v>渡名喜村</v>
      </c>
      <c r="GM37" s="22">
        <v>0</v>
      </c>
      <c r="GN37" s="22">
        <v>0</v>
      </c>
      <c r="GO37" s="22">
        <v>0</v>
      </c>
      <c r="GP37" s="22">
        <v>0</v>
      </c>
      <c r="GQ37" s="22">
        <v>0</v>
      </c>
      <c r="GR37" s="22">
        <v>0</v>
      </c>
      <c r="GS37" s="22">
        <v>0</v>
      </c>
      <c r="GT37" s="22">
        <v>0</v>
      </c>
      <c r="GU37" s="22">
        <v>0</v>
      </c>
      <c r="GW37" s="20">
        <v>32</v>
      </c>
      <c r="GX37" s="21" t="str">
        <f>GL37</f>
        <v>渡名喜村</v>
      </c>
      <c r="GY37" s="22">
        <v>0</v>
      </c>
      <c r="GZ37" s="22">
        <v>0</v>
      </c>
      <c r="HA37" s="22">
        <v>0</v>
      </c>
      <c r="HB37" s="22">
        <v>0</v>
      </c>
      <c r="HC37" s="22">
        <v>0</v>
      </c>
      <c r="HD37" s="22">
        <v>0</v>
      </c>
      <c r="HE37" s="22">
        <v>0</v>
      </c>
      <c r="HF37" s="22">
        <v>0</v>
      </c>
      <c r="HG37" s="22">
        <v>0</v>
      </c>
      <c r="HI37" s="20">
        <v>32</v>
      </c>
      <c r="HJ37" s="21" t="str">
        <f>GX37</f>
        <v>渡名喜村</v>
      </c>
      <c r="HK37" s="22">
        <v>0</v>
      </c>
      <c r="HL37" s="22">
        <v>0</v>
      </c>
      <c r="HM37" s="22">
        <v>0</v>
      </c>
      <c r="HN37" s="22">
        <v>0</v>
      </c>
      <c r="HO37" s="22">
        <v>0</v>
      </c>
      <c r="HP37" s="22">
        <v>0</v>
      </c>
      <c r="HQ37" s="22">
        <v>0</v>
      </c>
      <c r="HR37" s="22">
        <v>0</v>
      </c>
      <c r="HS37" s="22">
        <v>0</v>
      </c>
      <c r="HU37" s="19">
        <f t="shared" si="1"/>
        <v>908489</v>
      </c>
      <c r="HV37" s="8">
        <f t="shared" si="2"/>
        <v>2207941</v>
      </c>
      <c r="HW37" s="8">
        <f t="shared" si="3"/>
        <v>692828</v>
      </c>
      <c r="HX37" s="8">
        <f t="shared" si="4"/>
        <v>168360</v>
      </c>
      <c r="HY37" s="8">
        <f t="shared" si="5"/>
        <v>61933</v>
      </c>
      <c r="HZ37" s="8">
        <f t="shared" si="6"/>
        <v>26922</v>
      </c>
      <c r="IA37" s="8">
        <f t="shared" si="7"/>
        <v>214</v>
      </c>
      <c r="IB37" s="8">
        <f t="shared" si="8"/>
        <v>6048</v>
      </c>
      <c r="IC37" s="8">
        <f t="shared" si="9"/>
        <v>1546</v>
      </c>
    </row>
    <row r="38" spans="1:237" s="8" customFormat="1" ht="15" customHeight="1">
      <c r="A38" s="27">
        <v>33</v>
      </c>
      <c r="B38" s="28" t="s">
        <v>103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18"/>
      <c r="M38" s="20">
        <v>33</v>
      </c>
      <c r="N38" s="28" t="str">
        <f aca="true" t="shared" si="40" ref="N38:N46">B38</f>
        <v>南大東村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32"/>
      <c r="Y38" s="20">
        <v>33</v>
      </c>
      <c r="Z38" s="28" t="str">
        <f aca="true" t="shared" si="41" ref="Z38:Z46">N38</f>
        <v>南大東村</v>
      </c>
      <c r="AA38" s="22">
        <v>578734</v>
      </c>
      <c r="AB38" s="22">
        <v>17503225</v>
      </c>
      <c r="AC38" s="22">
        <v>17368109</v>
      </c>
      <c r="AD38" s="22">
        <v>575720</v>
      </c>
      <c r="AE38" s="22">
        <v>571548</v>
      </c>
      <c r="AF38" s="22">
        <v>571548</v>
      </c>
      <c r="AG38" s="29">
        <v>576</v>
      </c>
      <c r="AH38" s="29">
        <v>2152</v>
      </c>
      <c r="AI38" s="29">
        <v>2058</v>
      </c>
      <c r="AJ38" s="52"/>
      <c r="AK38" s="20">
        <v>33</v>
      </c>
      <c r="AL38" s="28" t="str">
        <f aca="true" t="shared" si="42" ref="AL38:AL46">Z38</f>
        <v>南大東村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32"/>
      <c r="AW38" s="20">
        <v>33</v>
      </c>
      <c r="AX38" s="28" t="str">
        <f aca="true" t="shared" si="43" ref="AX38:AX46">AL38</f>
        <v>南大東村</v>
      </c>
      <c r="AY38" s="29">
        <v>0</v>
      </c>
      <c r="AZ38" s="29">
        <v>80800</v>
      </c>
      <c r="BA38" s="29">
        <v>62388</v>
      </c>
      <c r="BB38" s="29">
        <v>201160</v>
      </c>
      <c r="BC38" s="29">
        <v>145916</v>
      </c>
      <c r="BD38" s="29">
        <v>15492</v>
      </c>
      <c r="BE38" s="29">
        <v>0</v>
      </c>
      <c r="BF38" s="29">
        <v>415</v>
      </c>
      <c r="BG38" s="29">
        <v>309</v>
      </c>
      <c r="BH38" s="32"/>
      <c r="BI38" s="20">
        <v>33</v>
      </c>
      <c r="BJ38" s="28" t="str">
        <f aca="true" t="shared" si="44" ref="BJ38:BJ46">AX38</f>
        <v>南大東村</v>
      </c>
      <c r="BK38" s="29">
        <v>0</v>
      </c>
      <c r="BL38" s="29">
        <v>160894</v>
      </c>
      <c r="BM38" s="29">
        <v>148022</v>
      </c>
      <c r="BN38" s="29">
        <v>334489</v>
      </c>
      <c r="BO38" s="29">
        <v>302791</v>
      </c>
      <c r="BP38" s="29">
        <v>66034</v>
      </c>
      <c r="BQ38" s="29">
        <v>0</v>
      </c>
      <c r="BR38" s="29">
        <v>349</v>
      </c>
      <c r="BS38" s="29">
        <v>276</v>
      </c>
      <c r="BT38" s="32"/>
      <c r="BU38" s="20">
        <v>33</v>
      </c>
      <c r="BV38" s="28" t="str">
        <f aca="true" t="shared" si="45" ref="BV38:BV46">BJ38</f>
        <v>南大東村</v>
      </c>
      <c r="BW38" s="29">
        <v>0</v>
      </c>
      <c r="BX38" s="29">
        <v>116630</v>
      </c>
      <c r="BY38" s="29">
        <v>116408</v>
      </c>
      <c r="BZ38" s="29">
        <v>277519</v>
      </c>
      <c r="CA38" s="29">
        <v>276784</v>
      </c>
      <c r="CB38" s="29">
        <v>153707</v>
      </c>
      <c r="CC38" s="29">
        <v>0</v>
      </c>
      <c r="CD38" s="29">
        <v>198</v>
      </c>
      <c r="CE38" s="29">
        <v>195</v>
      </c>
      <c r="CF38" s="32"/>
      <c r="CG38" s="20">
        <v>33</v>
      </c>
      <c r="CH38" s="28" t="str">
        <f aca="true" t="shared" si="46" ref="CH38:CH46">BV38</f>
        <v>南大東村</v>
      </c>
      <c r="CI38" s="22">
        <v>97963</v>
      </c>
      <c r="CJ38" s="22">
        <v>358324</v>
      </c>
      <c r="CK38" s="22">
        <v>326818</v>
      </c>
      <c r="CL38" s="22">
        <v>813168</v>
      </c>
      <c r="CM38" s="22">
        <v>725491</v>
      </c>
      <c r="CN38" s="22">
        <v>235233</v>
      </c>
      <c r="CO38" s="29">
        <v>115</v>
      </c>
      <c r="CP38" s="29">
        <v>962</v>
      </c>
      <c r="CQ38" s="29">
        <v>780</v>
      </c>
      <c r="CR38" s="52"/>
      <c r="CS38" s="20">
        <v>33</v>
      </c>
      <c r="CT38" s="28" t="str">
        <f aca="true" t="shared" si="47" ref="CT38:CT46">CH38</f>
        <v>南大東村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9">
        <v>0</v>
      </c>
      <c r="DB38" s="29">
        <v>0</v>
      </c>
      <c r="DC38" s="29">
        <v>0</v>
      </c>
      <c r="DD38" s="18"/>
      <c r="DE38" s="20">
        <v>33</v>
      </c>
      <c r="DF38" s="28" t="str">
        <f aca="true" t="shared" si="48" ref="DF38:DF46">CT38</f>
        <v>南大東村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9">
        <v>0</v>
      </c>
      <c r="DN38" s="29">
        <v>0</v>
      </c>
      <c r="DO38" s="29">
        <v>0</v>
      </c>
      <c r="DP38" s="18"/>
      <c r="DQ38" s="20">
        <v>33</v>
      </c>
      <c r="DR38" s="28" t="str">
        <f aca="true" t="shared" si="49" ref="DR38:DR46">DF38</f>
        <v>南大東村</v>
      </c>
      <c r="DS38" s="22">
        <v>1499246</v>
      </c>
      <c r="DT38" s="22">
        <v>19836</v>
      </c>
      <c r="DU38" s="22">
        <v>11686</v>
      </c>
      <c r="DV38" s="22">
        <v>158</v>
      </c>
      <c r="DW38" s="22">
        <v>93</v>
      </c>
      <c r="DX38" s="22">
        <v>93</v>
      </c>
      <c r="DY38" s="29">
        <v>139</v>
      </c>
      <c r="DZ38" s="29">
        <v>14</v>
      </c>
      <c r="EA38" s="29">
        <v>11</v>
      </c>
      <c r="EB38" s="18"/>
      <c r="EC38" s="20">
        <v>33</v>
      </c>
      <c r="ED38" s="28" t="str">
        <f aca="true" t="shared" si="50" ref="ED38:ED46">DR38</f>
        <v>南大東村</v>
      </c>
      <c r="EE38" s="22">
        <v>0</v>
      </c>
      <c r="EF38" s="22">
        <v>0</v>
      </c>
      <c r="EG38" s="22">
        <v>0</v>
      </c>
      <c r="EH38" s="22">
        <v>0</v>
      </c>
      <c r="EI38" s="22">
        <v>0</v>
      </c>
      <c r="EJ38" s="22">
        <v>0</v>
      </c>
      <c r="EK38" s="29">
        <v>0</v>
      </c>
      <c r="EL38" s="29">
        <v>0</v>
      </c>
      <c r="EM38" s="29">
        <v>0</v>
      </c>
      <c r="EO38" s="20">
        <v>33</v>
      </c>
      <c r="EP38" s="28" t="str">
        <f aca="true" t="shared" si="51" ref="EP38:EP46">ED38</f>
        <v>南大東村</v>
      </c>
      <c r="EQ38" s="22">
        <v>0</v>
      </c>
      <c r="ER38" s="22">
        <v>0</v>
      </c>
      <c r="ES38" s="22">
        <v>0</v>
      </c>
      <c r="ET38" s="22">
        <v>0</v>
      </c>
      <c r="EU38" s="22">
        <v>0</v>
      </c>
      <c r="EV38" s="22">
        <v>0</v>
      </c>
      <c r="EW38" s="29">
        <v>0</v>
      </c>
      <c r="EX38" s="29">
        <v>0</v>
      </c>
      <c r="EY38" s="29">
        <v>0</v>
      </c>
      <c r="FA38" s="20">
        <v>33</v>
      </c>
      <c r="FB38" s="28" t="str">
        <f aca="true" t="shared" si="52" ref="FB38:FB46">EP38</f>
        <v>南大東村</v>
      </c>
      <c r="FC38" s="22">
        <v>0</v>
      </c>
      <c r="FD38" s="22">
        <v>0</v>
      </c>
      <c r="FE38" s="22">
        <v>0</v>
      </c>
      <c r="FF38" s="22">
        <v>0</v>
      </c>
      <c r="FG38" s="22">
        <v>0</v>
      </c>
      <c r="FH38" s="22">
        <v>0</v>
      </c>
      <c r="FI38" s="29">
        <v>0</v>
      </c>
      <c r="FJ38" s="29">
        <v>0</v>
      </c>
      <c r="FK38" s="29">
        <v>0</v>
      </c>
      <c r="FM38" s="20">
        <v>33</v>
      </c>
      <c r="FN38" s="28" t="str">
        <f aca="true" t="shared" si="53" ref="FN38:FN46">FB38</f>
        <v>南大東村</v>
      </c>
      <c r="FO38" s="22">
        <v>727123</v>
      </c>
      <c r="FP38" s="22">
        <v>358821</v>
      </c>
      <c r="FQ38" s="22">
        <v>221475</v>
      </c>
      <c r="FR38" s="22">
        <v>11783</v>
      </c>
      <c r="FS38" s="22">
        <v>10690</v>
      </c>
      <c r="FT38" s="22">
        <v>10690</v>
      </c>
      <c r="FU38" s="29">
        <v>100</v>
      </c>
      <c r="FV38" s="29">
        <v>589</v>
      </c>
      <c r="FW38" s="29">
        <v>187</v>
      </c>
      <c r="FY38" s="20">
        <v>33</v>
      </c>
      <c r="FZ38" s="28" t="str">
        <f aca="true" t="shared" si="54" ref="FZ38:FZ46">FN38</f>
        <v>南大東村</v>
      </c>
      <c r="GA38" s="22">
        <v>0</v>
      </c>
      <c r="GB38" s="22">
        <v>58211</v>
      </c>
      <c r="GC38" s="22">
        <v>58211</v>
      </c>
      <c r="GD38" s="22">
        <v>5691</v>
      </c>
      <c r="GE38" s="22">
        <v>5691</v>
      </c>
      <c r="GF38" s="22">
        <v>4186</v>
      </c>
      <c r="GG38" s="29">
        <v>0</v>
      </c>
      <c r="GH38" s="29">
        <v>16</v>
      </c>
      <c r="GI38" s="29">
        <v>16</v>
      </c>
      <c r="GK38" s="20">
        <v>33</v>
      </c>
      <c r="GL38" s="28" t="str">
        <f aca="true" t="shared" si="55" ref="GL38:GL46">FZ38</f>
        <v>南大東村</v>
      </c>
      <c r="GM38" s="22">
        <v>0</v>
      </c>
      <c r="GN38" s="22">
        <v>0</v>
      </c>
      <c r="GO38" s="22">
        <v>0</v>
      </c>
      <c r="GP38" s="22">
        <v>0</v>
      </c>
      <c r="GQ38" s="22">
        <v>0</v>
      </c>
      <c r="GR38" s="22">
        <v>0</v>
      </c>
      <c r="GS38" s="29">
        <v>0</v>
      </c>
      <c r="GT38" s="29">
        <v>0</v>
      </c>
      <c r="GU38" s="29">
        <v>0</v>
      </c>
      <c r="GW38" s="20">
        <v>33</v>
      </c>
      <c r="GX38" s="28" t="str">
        <f aca="true" t="shared" si="56" ref="GX38:GX46">GL38</f>
        <v>南大東村</v>
      </c>
      <c r="GY38" s="22">
        <v>0</v>
      </c>
      <c r="GZ38" s="22">
        <v>0</v>
      </c>
      <c r="HA38" s="22">
        <v>0</v>
      </c>
      <c r="HB38" s="22">
        <v>0</v>
      </c>
      <c r="HC38" s="22">
        <v>0</v>
      </c>
      <c r="HD38" s="22">
        <v>0</v>
      </c>
      <c r="HE38" s="29">
        <v>0</v>
      </c>
      <c r="HF38" s="29">
        <v>0</v>
      </c>
      <c r="HG38" s="29">
        <v>0</v>
      </c>
      <c r="HI38" s="20">
        <v>33</v>
      </c>
      <c r="HJ38" s="28" t="str">
        <f aca="true" t="shared" si="57" ref="HJ38:HJ46">GX38</f>
        <v>南大東村</v>
      </c>
      <c r="HK38" s="22">
        <v>0</v>
      </c>
      <c r="HL38" s="22">
        <v>0</v>
      </c>
      <c r="HM38" s="22">
        <v>0</v>
      </c>
      <c r="HN38" s="22">
        <v>0</v>
      </c>
      <c r="HO38" s="22">
        <v>0</v>
      </c>
      <c r="HP38" s="22">
        <v>0</v>
      </c>
      <c r="HQ38" s="29">
        <v>0</v>
      </c>
      <c r="HR38" s="29">
        <v>0</v>
      </c>
      <c r="HS38" s="29">
        <v>0</v>
      </c>
      <c r="HU38" s="19">
        <f t="shared" si="1"/>
        <v>2903066</v>
      </c>
      <c r="HV38" s="8">
        <f t="shared" si="2"/>
        <v>18298417</v>
      </c>
      <c r="HW38" s="8">
        <f t="shared" si="3"/>
        <v>17986299</v>
      </c>
      <c r="HX38" s="8">
        <f t="shared" si="4"/>
        <v>1406520</v>
      </c>
      <c r="HY38" s="8">
        <f t="shared" si="5"/>
        <v>1313513</v>
      </c>
      <c r="HZ38" s="8">
        <f t="shared" si="6"/>
        <v>821750</v>
      </c>
      <c r="IA38" s="8">
        <f t="shared" si="7"/>
        <v>930</v>
      </c>
      <c r="IB38" s="8">
        <f t="shared" si="8"/>
        <v>3733</v>
      </c>
      <c r="IC38" s="8">
        <f t="shared" si="9"/>
        <v>3052</v>
      </c>
    </row>
    <row r="39" spans="1:237" s="8" customFormat="1" ht="15" customHeight="1">
      <c r="A39" s="20">
        <v>34</v>
      </c>
      <c r="B39" s="21" t="s">
        <v>104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18"/>
      <c r="M39" s="20">
        <v>34</v>
      </c>
      <c r="N39" s="21" t="str">
        <f t="shared" si="40"/>
        <v>北大東村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32"/>
      <c r="Y39" s="20">
        <v>34</v>
      </c>
      <c r="Z39" s="21" t="str">
        <f t="shared" si="41"/>
        <v>北大東村</v>
      </c>
      <c r="AA39" s="22">
        <v>433894</v>
      </c>
      <c r="AB39" s="22">
        <v>5699126</v>
      </c>
      <c r="AC39" s="22">
        <v>5626782</v>
      </c>
      <c r="AD39" s="22">
        <v>105398</v>
      </c>
      <c r="AE39" s="22">
        <v>103990</v>
      </c>
      <c r="AF39" s="22">
        <v>103932</v>
      </c>
      <c r="AG39" s="22">
        <v>203</v>
      </c>
      <c r="AH39" s="22">
        <v>616</v>
      </c>
      <c r="AI39" s="22">
        <v>595</v>
      </c>
      <c r="AJ39" s="52"/>
      <c r="AK39" s="20">
        <v>34</v>
      </c>
      <c r="AL39" s="21" t="str">
        <f t="shared" si="42"/>
        <v>北大東村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9">
        <v>0</v>
      </c>
      <c r="AT39" s="29">
        <v>0</v>
      </c>
      <c r="AU39" s="29">
        <v>0</v>
      </c>
      <c r="AV39" s="32"/>
      <c r="AW39" s="20">
        <v>34</v>
      </c>
      <c r="AX39" s="21" t="str">
        <f t="shared" si="43"/>
        <v>北大東村</v>
      </c>
      <c r="AY39" s="29">
        <v>0</v>
      </c>
      <c r="AZ39" s="29">
        <v>32497</v>
      </c>
      <c r="BA39" s="29">
        <v>25794</v>
      </c>
      <c r="BB39" s="29">
        <v>22500</v>
      </c>
      <c r="BC39" s="29">
        <v>17490</v>
      </c>
      <c r="BD39" s="29">
        <v>2205</v>
      </c>
      <c r="BE39" s="29">
        <v>0</v>
      </c>
      <c r="BF39" s="29">
        <v>171</v>
      </c>
      <c r="BG39" s="29">
        <v>136</v>
      </c>
      <c r="BH39" s="32"/>
      <c r="BI39" s="20">
        <v>34</v>
      </c>
      <c r="BJ39" s="21" t="str">
        <f t="shared" si="44"/>
        <v>北大東村</v>
      </c>
      <c r="BK39" s="29">
        <v>0</v>
      </c>
      <c r="BL39" s="29">
        <v>99596</v>
      </c>
      <c r="BM39" s="29">
        <v>86717</v>
      </c>
      <c r="BN39" s="29">
        <v>68336</v>
      </c>
      <c r="BO39" s="29">
        <v>59377</v>
      </c>
      <c r="BP39" s="29">
        <v>14905</v>
      </c>
      <c r="BQ39" s="29">
        <v>0</v>
      </c>
      <c r="BR39" s="29">
        <v>155</v>
      </c>
      <c r="BS39" s="29">
        <v>123</v>
      </c>
      <c r="BT39" s="32"/>
      <c r="BU39" s="20">
        <v>34</v>
      </c>
      <c r="BV39" s="21" t="str">
        <f t="shared" si="45"/>
        <v>北大東村</v>
      </c>
      <c r="BW39" s="29">
        <v>0</v>
      </c>
      <c r="BX39" s="29">
        <v>36506</v>
      </c>
      <c r="BY39" s="29">
        <v>36143</v>
      </c>
      <c r="BZ39" s="29">
        <v>28103</v>
      </c>
      <c r="CA39" s="29">
        <v>27798</v>
      </c>
      <c r="CB39" s="29">
        <v>16840</v>
      </c>
      <c r="CC39" s="29">
        <v>0</v>
      </c>
      <c r="CD39" s="29">
        <v>35</v>
      </c>
      <c r="CE39" s="29">
        <v>33</v>
      </c>
      <c r="CF39" s="32"/>
      <c r="CG39" s="20">
        <v>34</v>
      </c>
      <c r="CH39" s="21" t="str">
        <f t="shared" si="46"/>
        <v>北大東村</v>
      </c>
      <c r="CI39" s="22">
        <v>81327</v>
      </c>
      <c r="CJ39" s="22">
        <v>168599</v>
      </c>
      <c r="CK39" s="22">
        <v>148654</v>
      </c>
      <c r="CL39" s="22">
        <v>118939</v>
      </c>
      <c r="CM39" s="22">
        <v>104665</v>
      </c>
      <c r="CN39" s="22">
        <v>33950</v>
      </c>
      <c r="CO39" s="22">
        <v>78</v>
      </c>
      <c r="CP39" s="22">
        <v>361</v>
      </c>
      <c r="CQ39" s="22">
        <v>292</v>
      </c>
      <c r="CR39" s="52"/>
      <c r="CS39" s="20">
        <v>34</v>
      </c>
      <c r="CT39" s="21" t="str">
        <f t="shared" si="47"/>
        <v>北大東村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18"/>
      <c r="DE39" s="20">
        <v>34</v>
      </c>
      <c r="DF39" s="21" t="str">
        <f t="shared" si="48"/>
        <v>北大東村</v>
      </c>
      <c r="DG39" s="22">
        <v>0</v>
      </c>
      <c r="DH39" s="22">
        <v>0</v>
      </c>
      <c r="DI39" s="22">
        <v>0</v>
      </c>
      <c r="DJ39" s="22">
        <v>0</v>
      </c>
      <c r="DK39" s="22">
        <v>0</v>
      </c>
      <c r="DL39" s="22">
        <v>0</v>
      </c>
      <c r="DM39" s="22">
        <v>0</v>
      </c>
      <c r="DN39" s="22">
        <v>0</v>
      </c>
      <c r="DO39" s="22">
        <v>0</v>
      </c>
      <c r="DP39" s="18"/>
      <c r="DQ39" s="20">
        <v>34</v>
      </c>
      <c r="DR39" s="21" t="str">
        <f t="shared" si="49"/>
        <v>北大東村</v>
      </c>
      <c r="DS39" s="22">
        <v>182113</v>
      </c>
      <c r="DT39" s="22">
        <v>36976</v>
      </c>
      <c r="DU39" s="22">
        <v>35209</v>
      </c>
      <c r="DV39" s="22">
        <v>330</v>
      </c>
      <c r="DW39" s="22">
        <v>314</v>
      </c>
      <c r="DX39" s="22">
        <v>314</v>
      </c>
      <c r="DY39" s="22">
        <v>22</v>
      </c>
      <c r="DZ39" s="22">
        <v>14</v>
      </c>
      <c r="EA39" s="22">
        <v>13</v>
      </c>
      <c r="EB39" s="18"/>
      <c r="EC39" s="20">
        <v>34</v>
      </c>
      <c r="ED39" s="21" t="str">
        <f t="shared" si="50"/>
        <v>北大東村</v>
      </c>
      <c r="EE39" s="22">
        <v>161741</v>
      </c>
      <c r="EF39" s="22">
        <v>0</v>
      </c>
      <c r="EG39" s="22">
        <v>0</v>
      </c>
      <c r="EH39" s="22">
        <v>0</v>
      </c>
      <c r="EI39" s="22">
        <v>0</v>
      </c>
      <c r="EJ39" s="22">
        <v>0</v>
      </c>
      <c r="EK39" s="22">
        <v>28</v>
      </c>
      <c r="EL39" s="22">
        <v>0</v>
      </c>
      <c r="EM39" s="22">
        <v>0</v>
      </c>
      <c r="EO39" s="20">
        <v>34</v>
      </c>
      <c r="EP39" s="21" t="str">
        <f t="shared" si="51"/>
        <v>北大東村</v>
      </c>
      <c r="EQ39" s="22">
        <v>0</v>
      </c>
      <c r="ER39" s="22">
        <v>0</v>
      </c>
      <c r="ES39" s="22">
        <v>0</v>
      </c>
      <c r="ET39" s="22">
        <v>0</v>
      </c>
      <c r="EU39" s="22">
        <v>0</v>
      </c>
      <c r="EV39" s="22">
        <v>0</v>
      </c>
      <c r="EW39" s="22">
        <v>0</v>
      </c>
      <c r="EX39" s="22">
        <v>0</v>
      </c>
      <c r="EY39" s="22">
        <v>0</v>
      </c>
      <c r="FA39" s="20">
        <v>34</v>
      </c>
      <c r="FB39" s="21" t="str">
        <f t="shared" si="52"/>
        <v>北大東村</v>
      </c>
      <c r="FC39" s="22">
        <v>0</v>
      </c>
      <c r="FD39" s="22">
        <v>0</v>
      </c>
      <c r="FE39" s="22">
        <v>0</v>
      </c>
      <c r="FF39" s="22">
        <v>0</v>
      </c>
      <c r="FG39" s="22">
        <v>0</v>
      </c>
      <c r="FH39" s="22">
        <v>0</v>
      </c>
      <c r="FI39" s="22">
        <v>0</v>
      </c>
      <c r="FJ39" s="22">
        <v>0</v>
      </c>
      <c r="FK39" s="22">
        <v>0</v>
      </c>
      <c r="FM39" s="20">
        <v>34</v>
      </c>
      <c r="FN39" s="21" t="str">
        <f t="shared" si="53"/>
        <v>北大東村</v>
      </c>
      <c r="FO39" s="22">
        <v>306670</v>
      </c>
      <c r="FP39" s="22">
        <v>1193498</v>
      </c>
      <c r="FQ39" s="22">
        <v>1171248</v>
      </c>
      <c r="FR39" s="22">
        <v>10851</v>
      </c>
      <c r="FS39" s="22">
        <v>10648</v>
      </c>
      <c r="FT39" s="22">
        <v>10627</v>
      </c>
      <c r="FU39" s="22">
        <v>53</v>
      </c>
      <c r="FV39" s="22">
        <v>22</v>
      </c>
      <c r="FW39" s="22">
        <v>17</v>
      </c>
      <c r="FY39" s="20">
        <v>34</v>
      </c>
      <c r="FZ39" s="21" t="str">
        <f t="shared" si="54"/>
        <v>北大東村</v>
      </c>
      <c r="GA39" s="22">
        <v>0</v>
      </c>
      <c r="GB39" s="22">
        <v>0</v>
      </c>
      <c r="GC39" s="22">
        <v>0</v>
      </c>
      <c r="GD39" s="22">
        <v>0</v>
      </c>
      <c r="GE39" s="22">
        <v>0</v>
      </c>
      <c r="GF39" s="22">
        <v>0</v>
      </c>
      <c r="GG39" s="22">
        <v>0</v>
      </c>
      <c r="GH39" s="22">
        <v>0</v>
      </c>
      <c r="GI39" s="22">
        <v>0</v>
      </c>
      <c r="GK39" s="20">
        <v>34</v>
      </c>
      <c r="GL39" s="21" t="str">
        <f t="shared" si="55"/>
        <v>北大東村</v>
      </c>
      <c r="GM39" s="22">
        <v>0</v>
      </c>
      <c r="GN39" s="22">
        <v>0</v>
      </c>
      <c r="GO39" s="22">
        <v>0</v>
      </c>
      <c r="GP39" s="22">
        <v>0</v>
      </c>
      <c r="GQ39" s="22">
        <v>0</v>
      </c>
      <c r="GR39" s="22">
        <v>0</v>
      </c>
      <c r="GS39" s="22">
        <v>0</v>
      </c>
      <c r="GT39" s="22">
        <v>0</v>
      </c>
      <c r="GU39" s="22">
        <v>0</v>
      </c>
      <c r="GW39" s="20">
        <v>34</v>
      </c>
      <c r="GX39" s="21" t="str">
        <f t="shared" si="56"/>
        <v>北大東村</v>
      </c>
      <c r="GY39" s="22">
        <v>0</v>
      </c>
      <c r="GZ39" s="22">
        <v>0</v>
      </c>
      <c r="HA39" s="22">
        <v>0</v>
      </c>
      <c r="HB39" s="22">
        <v>0</v>
      </c>
      <c r="HC39" s="22">
        <v>0</v>
      </c>
      <c r="HD39" s="22">
        <v>0</v>
      </c>
      <c r="HE39" s="22">
        <v>0</v>
      </c>
      <c r="HF39" s="22">
        <v>0</v>
      </c>
      <c r="HG39" s="22">
        <v>0</v>
      </c>
      <c r="HI39" s="20">
        <v>34</v>
      </c>
      <c r="HJ39" s="21" t="str">
        <f t="shared" si="57"/>
        <v>北大東村</v>
      </c>
      <c r="HK39" s="22">
        <v>0</v>
      </c>
      <c r="HL39" s="22">
        <v>0</v>
      </c>
      <c r="HM39" s="22">
        <v>0</v>
      </c>
      <c r="HN39" s="22">
        <v>0</v>
      </c>
      <c r="HO39" s="22">
        <v>0</v>
      </c>
      <c r="HP39" s="22">
        <v>0</v>
      </c>
      <c r="HQ39" s="22">
        <v>0</v>
      </c>
      <c r="HR39" s="22">
        <v>0</v>
      </c>
      <c r="HS39" s="22">
        <v>0</v>
      </c>
      <c r="HU39" s="19">
        <f t="shared" si="1"/>
        <v>1165745</v>
      </c>
      <c r="HV39" s="8">
        <f t="shared" si="2"/>
        <v>7098199</v>
      </c>
      <c r="HW39" s="8">
        <f t="shared" si="3"/>
        <v>6981893</v>
      </c>
      <c r="HX39" s="8">
        <f t="shared" si="4"/>
        <v>235518</v>
      </c>
      <c r="HY39" s="8">
        <f t="shared" si="5"/>
        <v>219617</v>
      </c>
      <c r="HZ39" s="8">
        <f t="shared" si="6"/>
        <v>148823</v>
      </c>
      <c r="IA39" s="8">
        <f t="shared" si="7"/>
        <v>384</v>
      </c>
      <c r="IB39" s="8">
        <f t="shared" si="8"/>
        <v>1013</v>
      </c>
      <c r="IC39" s="8">
        <f t="shared" si="9"/>
        <v>917</v>
      </c>
    </row>
    <row r="40" spans="1:237" s="8" customFormat="1" ht="15" customHeight="1">
      <c r="A40" s="20">
        <v>35</v>
      </c>
      <c r="B40" s="21" t="s">
        <v>105</v>
      </c>
      <c r="C40" s="22">
        <v>29956</v>
      </c>
      <c r="D40" s="22">
        <v>1195481</v>
      </c>
      <c r="E40" s="22">
        <v>738145</v>
      </c>
      <c r="F40" s="22">
        <v>41770</v>
      </c>
      <c r="G40" s="22">
        <v>25906</v>
      </c>
      <c r="H40" s="22">
        <v>25900</v>
      </c>
      <c r="I40" s="22">
        <v>146</v>
      </c>
      <c r="J40" s="22">
        <v>1563</v>
      </c>
      <c r="K40" s="22">
        <v>874</v>
      </c>
      <c r="L40" s="18"/>
      <c r="M40" s="20">
        <v>35</v>
      </c>
      <c r="N40" s="21" t="str">
        <f t="shared" si="40"/>
        <v>伊平屋村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32"/>
      <c r="Y40" s="20">
        <v>35</v>
      </c>
      <c r="Z40" s="21" t="str">
        <f t="shared" si="41"/>
        <v>伊平屋村</v>
      </c>
      <c r="AA40" s="22">
        <v>199954</v>
      </c>
      <c r="AB40" s="22">
        <v>2604138</v>
      </c>
      <c r="AC40" s="22">
        <v>1558630</v>
      </c>
      <c r="AD40" s="22">
        <v>83230</v>
      </c>
      <c r="AE40" s="22">
        <v>50457</v>
      </c>
      <c r="AF40" s="22">
        <v>50340</v>
      </c>
      <c r="AG40" s="22">
        <v>591</v>
      </c>
      <c r="AH40" s="22">
        <v>2939</v>
      </c>
      <c r="AI40" s="22">
        <v>1490</v>
      </c>
      <c r="AJ40" s="52"/>
      <c r="AK40" s="20">
        <v>35</v>
      </c>
      <c r="AL40" s="21" t="str">
        <f t="shared" si="42"/>
        <v>伊平屋村</v>
      </c>
      <c r="AM40" s="22">
        <v>5053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1</v>
      </c>
      <c r="AT40" s="22">
        <v>0</v>
      </c>
      <c r="AU40" s="22">
        <v>0</v>
      </c>
      <c r="AV40" s="32"/>
      <c r="AW40" s="20">
        <v>35</v>
      </c>
      <c r="AX40" s="21" t="str">
        <f t="shared" si="43"/>
        <v>伊平屋村</v>
      </c>
      <c r="AY40" s="22">
        <v>0</v>
      </c>
      <c r="AZ40" s="22">
        <v>92478</v>
      </c>
      <c r="BA40" s="22">
        <v>46900</v>
      </c>
      <c r="BB40" s="22">
        <v>130466</v>
      </c>
      <c r="BC40" s="22">
        <v>67410</v>
      </c>
      <c r="BD40" s="22">
        <v>7785</v>
      </c>
      <c r="BE40" s="29">
        <v>0</v>
      </c>
      <c r="BF40" s="29">
        <v>478</v>
      </c>
      <c r="BG40" s="29">
        <v>241</v>
      </c>
      <c r="BH40" s="32"/>
      <c r="BI40" s="20">
        <v>35</v>
      </c>
      <c r="BJ40" s="21" t="str">
        <f t="shared" si="44"/>
        <v>伊平屋村</v>
      </c>
      <c r="BK40" s="22">
        <v>0</v>
      </c>
      <c r="BL40" s="22">
        <v>108279</v>
      </c>
      <c r="BM40" s="22">
        <v>69425</v>
      </c>
      <c r="BN40" s="22">
        <v>158579</v>
      </c>
      <c r="BO40" s="22">
        <v>102753</v>
      </c>
      <c r="BP40" s="22">
        <v>23776</v>
      </c>
      <c r="BQ40" s="29">
        <v>0</v>
      </c>
      <c r="BR40" s="29">
        <v>453</v>
      </c>
      <c r="BS40" s="29">
        <v>235</v>
      </c>
      <c r="BT40" s="32"/>
      <c r="BU40" s="20">
        <v>35</v>
      </c>
      <c r="BV40" s="21" t="str">
        <f t="shared" si="45"/>
        <v>伊平屋村</v>
      </c>
      <c r="BW40" s="22">
        <v>0</v>
      </c>
      <c r="BX40" s="22">
        <v>116993</v>
      </c>
      <c r="BY40" s="22">
        <v>99241</v>
      </c>
      <c r="BZ40" s="22">
        <v>170947</v>
      </c>
      <c r="CA40" s="22">
        <v>149197</v>
      </c>
      <c r="CB40" s="22">
        <v>87973</v>
      </c>
      <c r="CC40" s="29">
        <v>0</v>
      </c>
      <c r="CD40" s="29">
        <v>361</v>
      </c>
      <c r="CE40" s="29">
        <v>262</v>
      </c>
      <c r="CF40" s="32"/>
      <c r="CG40" s="20">
        <v>35</v>
      </c>
      <c r="CH40" s="21" t="str">
        <f t="shared" si="46"/>
        <v>伊平屋村</v>
      </c>
      <c r="CI40" s="22">
        <v>77835</v>
      </c>
      <c r="CJ40" s="22">
        <v>317750</v>
      </c>
      <c r="CK40" s="22">
        <v>215566</v>
      </c>
      <c r="CL40" s="22">
        <v>459992</v>
      </c>
      <c r="CM40" s="22">
        <v>319360</v>
      </c>
      <c r="CN40" s="22">
        <v>119534</v>
      </c>
      <c r="CO40" s="22">
        <v>102</v>
      </c>
      <c r="CP40" s="22">
        <v>1292</v>
      </c>
      <c r="CQ40" s="22">
        <v>738</v>
      </c>
      <c r="CR40" s="52"/>
      <c r="CS40" s="20">
        <v>35</v>
      </c>
      <c r="CT40" s="21" t="str">
        <f t="shared" si="47"/>
        <v>伊平屋村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18"/>
      <c r="DE40" s="20">
        <v>35</v>
      </c>
      <c r="DF40" s="21" t="str">
        <f t="shared" si="48"/>
        <v>伊平屋村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v>0</v>
      </c>
      <c r="DM40" s="22">
        <v>0</v>
      </c>
      <c r="DN40" s="22">
        <v>0</v>
      </c>
      <c r="DO40" s="22">
        <v>0</v>
      </c>
      <c r="DP40" s="18"/>
      <c r="DQ40" s="20">
        <v>35</v>
      </c>
      <c r="DR40" s="21" t="str">
        <f t="shared" si="49"/>
        <v>伊平屋村</v>
      </c>
      <c r="DS40" s="22">
        <v>164115</v>
      </c>
      <c r="DT40" s="22">
        <v>176</v>
      </c>
      <c r="DU40" s="22">
        <v>176</v>
      </c>
      <c r="DV40" s="22">
        <v>2</v>
      </c>
      <c r="DW40" s="22">
        <v>2</v>
      </c>
      <c r="DX40" s="22">
        <v>2</v>
      </c>
      <c r="DY40" s="22">
        <v>23</v>
      </c>
      <c r="DZ40" s="22">
        <v>1</v>
      </c>
      <c r="EA40" s="22">
        <v>1</v>
      </c>
      <c r="EB40" s="18"/>
      <c r="EC40" s="20">
        <v>35</v>
      </c>
      <c r="ED40" s="21" t="str">
        <f t="shared" si="50"/>
        <v>伊平屋村</v>
      </c>
      <c r="EE40" s="22">
        <v>11170783</v>
      </c>
      <c r="EF40" s="22">
        <v>156547</v>
      </c>
      <c r="EG40" s="22">
        <v>145201</v>
      </c>
      <c r="EH40" s="22">
        <v>1479</v>
      </c>
      <c r="EI40" s="22">
        <v>1379</v>
      </c>
      <c r="EJ40" s="22">
        <v>1379</v>
      </c>
      <c r="EK40" s="22">
        <v>111</v>
      </c>
      <c r="EL40" s="22">
        <v>45</v>
      </c>
      <c r="EM40" s="22">
        <v>31</v>
      </c>
      <c r="EO40" s="20">
        <v>35</v>
      </c>
      <c r="EP40" s="21" t="str">
        <f t="shared" si="51"/>
        <v>伊平屋村</v>
      </c>
      <c r="EQ40" s="22">
        <v>0</v>
      </c>
      <c r="ER40" s="22">
        <v>0</v>
      </c>
      <c r="ES40" s="22">
        <v>0</v>
      </c>
      <c r="ET40" s="22">
        <v>0</v>
      </c>
      <c r="EU40" s="22">
        <v>0</v>
      </c>
      <c r="EV40" s="22">
        <v>0</v>
      </c>
      <c r="EW40" s="22">
        <v>0</v>
      </c>
      <c r="EX40" s="22">
        <v>0</v>
      </c>
      <c r="EY40" s="22">
        <v>0</v>
      </c>
      <c r="FA40" s="20">
        <v>35</v>
      </c>
      <c r="FB40" s="21" t="str">
        <f t="shared" si="52"/>
        <v>伊平屋村</v>
      </c>
      <c r="FC40" s="22">
        <v>0</v>
      </c>
      <c r="FD40" s="22">
        <v>0</v>
      </c>
      <c r="FE40" s="22">
        <v>0</v>
      </c>
      <c r="FF40" s="22">
        <v>0</v>
      </c>
      <c r="FG40" s="22">
        <v>0</v>
      </c>
      <c r="FH40" s="22">
        <v>0</v>
      </c>
      <c r="FI40" s="22">
        <v>0</v>
      </c>
      <c r="FJ40" s="22">
        <v>0</v>
      </c>
      <c r="FK40" s="22">
        <v>0</v>
      </c>
      <c r="FM40" s="20">
        <v>35</v>
      </c>
      <c r="FN40" s="21" t="str">
        <f t="shared" si="53"/>
        <v>伊平屋村</v>
      </c>
      <c r="FO40" s="22">
        <v>945331</v>
      </c>
      <c r="FP40" s="22">
        <v>1057578</v>
      </c>
      <c r="FQ40" s="22">
        <v>554080</v>
      </c>
      <c r="FR40" s="22">
        <v>10140</v>
      </c>
      <c r="FS40" s="22">
        <v>5452</v>
      </c>
      <c r="FT40" s="22">
        <v>5451</v>
      </c>
      <c r="FU40" s="22">
        <v>466</v>
      </c>
      <c r="FV40" s="22">
        <v>2097</v>
      </c>
      <c r="FW40" s="22">
        <v>907</v>
      </c>
      <c r="FY40" s="20">
        <v>35</v>
      </c>
      <c r="FZ40" s="21" t="str">
        <f t="shared" si="54"/>
        <v>伊平屋村</v>
      </c>
      <c r="GA40" s="22">
        <v>0</v>
      </c>
      <c r="GB40" s="22">
        <v>0</v>
      </c>
      <c r="GC40" s="22">
        <v>0</v>
      </c>
      <c r="GD40" s="22">
        <v>0</v>
      </c>
      <c r="GE40" s="22">
        <v>0</v>
      </c>
      <c r="GF40" s="22">
        <v>0</v>
      </c>
      <c r="GG40" s="22">
        <v>0</v>
      </c>
      <c r="GH40" s="22">
        <v>0</v>
      </c>
      <c r="GI40" s="22">
        <v>0</v>
      </c>
      <c r="GK40" s="20">
        <v>35</v>
      </c>
      <c r="GL40" s="21" t="str">
        <f t="shared" si="55"/>
        <v>伊平屋村</v>
      </c>
      <c r="GM40" s="22">
        <v>0</v>
      </c>
      <c r="GN40" s="22">
        <v>0</v>
      </c>
      <c r="GO40" s="22">
        <v>0</v>
      </c>
      <c r="GP40" s="22">
        <v>0</v>
      </c>
      <c r="GQ40" s="22">
        <v>0</v>
      </c>
      <c r="GR40" s="22">
        <v>0</v>
      </c>
      <c r="GS40" s="22">
        <v>0</v>
      </c>
      <c r="GT40" s="22">
        <v>0</v>
      </c>
      <c r="GU40" s="22">
        <v>0</v>
      </c>
      <c r="GW40" s="20">
        <v>35</v>
      </c>
      <c r="GX40" s="21" t="str">
        <f t="shared" si="56"/>
        <v>伊平屋村</v>
      </c>
      <c r="GY40" s="22">
        <v>0</v>
      </c>
      <c r="GZ40" s="22">
        <v>0</v>
      </c>
      <c r="HA40" s="22">
        <v>0</v>
      </c>
      <c r="HB40" s="22">
        <v>0</v>
      </c>
      <c r="HC40" s="22">
        <v>0</v>
      </c>
      <c r="HD40" s="22">
        <v>0</v>
      </c>
      <c r="HE40" s="22">
        <v>0</v>
      </c>
      <c r="HF40" s="22">
        <v>0</v>
      </c>
      <c r="HG40" s="22">
        <v>0</v>
      </c>
      <c r="HI40" s="20">
        <v>35</v>
      </c>
      <c r="HJ40" s="21" t="str">
        <f t="shared" si="57"/>
        <v>伊平屋村</v>
      </c>
      <c r="HK40" s="22">
        <v>0</v>
      </c>
      <c r="HL40" s="22">
        <v>0</v>
      </c>
      <c r="HM40" s="22">
        <v>0</v>
      </c>
      <c r="HN40" s="22">
        <v>0</v>
      </c>
      <c r="HO40" s="22">
        <v>0</v>
      </c>
      <c r="HP40" s="22">
        <v>0</v>
      </c>
      <c r="HQ40" s="22">
        <v>0</v>
      </c>
      <c r="HR40" s="22">
        <v>0</v>
      </c>
      <c r="HS40" s="22">
        <v>0</v>
      </c>
      <c r="HU40" s="19">
        <f t="shared" si="1"/>
        <v>12593027</v>
      </c>
      <c r="HV40" s="8">
        <f t="shared" si="2"/>
        <v>5331670</v>
      </c>
      <c r="HW40" s="8">
        <f t="shared" si="3"/>
        <v>3211798</v>
      </c>
      <c r="HX40" s="8">
        <f t="shared" si="4"/>
        <v>596613</v>
      </c>
      <c r="HY40" s="8">
        <f t="shared" si="5"/>
        <v>402556</v>
      </c>
      <c r="HZ40" s="8">
        <f t="shared" si="6"/>
        <v>202606</v>
      </c>
      <c r="IA40" s="8">
        <f t="shared" si="7"/>
        <v>1440</v>
      </c>
      <c r="IB40" s="8">
        <f t="shared" si="8"/>
        <v>7937</v>
      </c>
      <c r="IC40" s="8">
        <f t="shared" si="9"/>
        <v>4041</v>
      </c>
    </row>
    <row r="41" spans="1:237" s="8" customFormat="1" ht="15" customHeight="1">
      <c r="A41" s="20">
        <v>36</v>
      </c>
      <c r="B41" s="21" t="s">
        <v>106</v>
      </c>
      <c r="C41" s="22">
        <v>47918</v>
      </c>
      <c r="D41" s="22">
        <v>521239</v>
      </c>
      <c r="E41" s="22">
        <v>333633</v>
      </c>
      <c r="F41" s="22">
        <v>18926</v>
      </c>
      <c r="G41" s="22">
        <v>12165</v>
      </c>
      <c r="H41" s="22">
        <v>12121</v>
      </c>
      <c r="I41" s="22">
        <v>173</v>
      </c>
      <c r="J41" s="22">
        <v>793</v>
      </c>
      <c r="K41" s="22">
        <v>431</v>
      </c>
      <c r="L41" s="18"/>
      <c r="M41" s="20">
        <v>36</v>
      </c>
      <c r="N41" s="21" t="str">
        <f t="shared" si="40"/>
        <v>伊是名村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32"/>
      <c r="Y41" s="20">
        <v>36</v>
      </c>
      <c r="Z41" s="21" t="str">
        <f t="shared" si="41"/>
        <v>伊是名村</v>
      </c>
      <c r="AA41" s="22">
        <v>477992</v>
      </c>
      <c r="AB41" s="22">
        <v>5401664</v>
      </c>
      <c r="AC41" s="22">
        <v>3402477</v>
      </c>
      <c r="AD41" s="22">
        <v>191068</v>
      </c>
      <c r="AE41" s="22">
        <v>120118</v>
      </c>
      <c r="AF41" s="22">
        <v>119960</v>
      </c>
      <c r="AG41" s="22">
        <v>928</v>
      </c>
      <c r="AH41" s="22">
        <v>6650</v>
      </c>
      <c r="AI41" s="22">
        <v>3489</v>
      </c>
      <c r="AJ41" s="52"/>
      <c r="AK41" s="20">
        <v>36</v>
      </c>
      <c r="AL41" s="21" t="str">
        <f t="shared" si="42"/>
        <v>伊是名村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32"/>
      <c r="AW41" s="20">
        <v>36</v>
      </c>
      <c r="AX41" s="21" t="str">
        <f t="shared" si="43"/>
        <v>伊是名村</v>
      </c>
      <c r="AY41" s="22">
        <v>0</v>
      </c>
      <c r="AZ41" s="22">
        <v>159116</v>
      </c>
      <c r="BA41" s="22">
        <v>90601</v>
      </c>
      <c r="BB41" s="22">
        <v>338101</v>
      </c>
      <c r="BC41" s="22">
        <v>191925</v>
      </c>
      <c r="BD41" s="22">
        <v>23395</v>
      </c>
      <c r="BE41" s="22">
        <v>0</v>
      </c>
      <c r="BF41" s="22">
        <v>863</v>
      </c>
      <c r="BG41" s="22">
        <v>487</v>
      </c>
      <c r="BH41" s="32"/>
      <c r="BI41" s="20">
        <v>36</v>
      </c>
      <c r="BJ41" s="21" t="str">
        <f t="shared" si="44"/>
        <v>伊是名村</v>
      </c>
      <c r="BK41" s="22">
        <v>0</v>
      </c>
      <c r="BL41" s="22">
        <v>154019</v>
      </c>
      <c r="BM41" s="22">
        <v>109412</v>
      </c>
      <c r="BN41" s="22">
        <v>296691</v>
      </c>
      <c r="BO41" s="22">
        <v>215486</v>
      </c>
      <c r="BP41" s="22">
        <v>52693</v>
      </c>
      <c r="BQ41" s="22">
        <v>0</v>
      </c>
      <c r="BR41" s="22">
        <v>688</v>
      </c>
      <c r="BS41" s="22">
        <v>405</v>
      </c>
      <c r="BT41" s="32"/>
      <c r="BU41" s="20">
        <v>36</v>
      </c>
      <c r="BV41" s="21" t="str">
        <f t="shared" si="45"/>
        <v>伊是名村</v>
      </c>
      <c r="BW41" s="22">
        <v>0</v>
      </c>
      <c r="BX41" s="22">
        <v>96927</v>
      </c>
      <c r="BY41" s="22">
        <v>92144</v>
      </c>
      <c r="BZ41" s="22">
        <v>179390</v>
      </c>
      <c r="CA41" s="22">
        <v>170599</v>
      </c>
      <c r="CB41" s="22">
        <v>102357</v>
      </c>
      <c r="CC41" s="22">
        <v>0</v>
      </c>
      <c r="CD41" s="22">
        <v>269</v>
      </c>
      <c r="CE41" s="22">
        <v>229</v>
      </c>
      <c r="CF41" s="32"/>
      <c r="CG41" s="20">
        <v>36</v>
      </c>
      <c r="CH41" s="21" t="str">
        <f t="shared" si="46"/>
        <v>伊是名村</v>
      </c>
      <c r="CI41" s="22">
        <v>67469</v>
      </c>
      <c r="CJ41" s="22">
        <v>410062</v>
      </c>
      <c r="CK41" s="22">
        <v>292157</v>
      </c>
      <c r="CL41" s="22">
        <v>814182</v>
      </c>
      <c r="CM41" s="22">
        <v>578010</v>
      </c>
      <c r="CN41" s="22">
        <v>178445</v>
      </c>
      <c r="CO41" s="22">
        <v>117</v>
      </c>
      <c r="CP41" s="22">
        <v>1820</v>
      </c>
      <c r="CQ41" s="22">
        <v>1121</v>
      </c>
      <c r="CR41" s="52"/>
      <c r="CS41" s="20">
        <v>36</v>
      </c>
      <c r="CT41" s="21" t="str">
        <f t="shared" si="47"/>
        <v>伊是名村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18"/>
      <c r="DE41" s="20">
        <v>36</v>
      </c>
      <c r="DF41" s="21" t="str">
        <f t="shared" si="48"/>
        <v>伊是名村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18"/>
      <c r="DQ41" s="20">
        <v>36</v>
      </c>
      <c r="DR41" s="21" t="str">
        <f t="shared" si="49"/>
        <v>伊是名村</v>
      </c>
      <c r="DS41" s="22">
        <v>10919</v>
      </c>
      <c r="DT41" s="22">
        <v>33</v>
      </c>
      <c r="DU41" s="22">
        <v>0</v>
      </c>
      <c r="DV41" s="22">
        <v>1</v>
      </c>
      <c r="DW41" s="22">
        <v>0</v>
      </c>
      <c r="DX41" s="22">
        <v>0</v>
      </c>
      <c r="DY41" s="22">
        <v>35</v>
      </c>
      <c r="DZ41" s="22">
        <v>1</v>
      </c>
      <c r="EA41" s="22">
        <v>0</v>
      </c>
      <c r="EB41" s="18"/>
      <c r="EC41" s="20">
        <v>36</v>
      </c>
      <c r="ED41" s="21" t="str">
        <f t="shared" si="50"/>
        <v>伊是名村</v>
      </c>
      <c r="EE41" s="22">
        <v>2542142</v>
      </c>
      <c r="EF41" s="22">
        <v>0</v>
      </c>
      <c r="EG41" s="22">
        <v>0</v>
      </c>
      <c r="EH41" s="22">
        <v>0</v>
      </c>
      <c r="EI41" s="22">
        <v>0</v>
      </c>
      <c r="EJ41" s="22">
        <v>0</v>
      </c>
      <c r="EK41" s="22">
        <v>187</v>
      </c>
      <c r="EL41" s="22">
        <v>0</v>
      </c>
      <c r="EM41" s="22">
        <v>0</v>
      </c>
      <c r="EO41" s="20">
        <v>36</v>
      </c>
      <c r="EP41" s="21" t="str">
        <f t="shared" si="51"/>
        <v>伊是名村</v>
      </c>
      <c r="EQ41" s="22">
        <v>0</v>
      </c>
      <c r="ER41" s="22">
        <v>0</v>
      </c>
      <c r="ES41" s="22">
        <v>0</v>
      </c>
      <c r="ET41" s="22">
        <v>0</v>
      </c>
      <c r="EU41" s="22">
        <v>0</v>
      </c>
      <c r="EV41" s="22">
        <v>0</v>
      </c>
      <c r="EW41" s="22">
        <v>0</v>
      </c>
      <c r="EX41" s="22">
        <v>0</v>
      </c>
      <c r="EY41" s="22">
        <v>0</v>
      </c>
      <c r="FA41" s="20">
        <v>36</v>
      </c>
      <c r="FB41" s="21" t="str">
        <f t="shared" si="52"/>
        <v>伊是名村</v>
      </c>
      <c r="FC41" s="22">
        <v>3222</v>
      </c>
      <c r="FD41" s="22">
        <v>84289</v>
      </c>
      <c r="FE41" s="22">
        <v>48112</v>
      </c>
      <c r="FF41" s="22">
        <v>1554</v>
      </c>
      <c r="FG41" s="22">
        <v>886</v>
      </c>
      <c r="FH41" s="22">
        <v>886</v>
      </c>
      <c r="FI41" s="22">
        <v>20</v>
      </c>
      <c r="FJ41" s="22">
        <v>165</v>
      </c>
      <c r="FK41" s="22">
        <v>82</v>
      </c>
      <c r="FM41" s="20">
        <v>36</v>
      </c>
      <c r="FN41" s="21" t="str">
        <f t="shared" si="53"/>
        <v>伊是名村</v>
      </c>
      <c r="FO41" s="22">
        <v>1002820</v>
      </c>
      <c r="FP41" s="22">
        <v>930098</v>
      </c>
      <c r="FQ41" s="22">
        <v>698162</v>
      </c>
      <c r="FR41" s="22">
        <v>10296</v>
      </c>
      <c r="FS41" s="22">
        <v>7964</v>
      </c>
      <c r="FT41" s="22">
        <v>7959</v>
      </c>
      <c r="FU41" s="22">
        <v>737</v>
      </c>
      <c r="FV41" s="22">
        <v>1803</v>
      </c>
      <c r="FW41" s="22">
        <v>1281</v>
      </c>
      <c r="FY41" s="20">
        <v>36</v>
      </c>
      <c r="FZ41" s="21" t="str">
        <f t="shared" si="54"/>
        <v>伊是名村</v>
      </c>
      <c r="GA41" s="22">
        <v>0</v>
      </c>
      <c r="GB41" s="22">
        <v>0</v>
      </c>
      <c r="GC41" s="22">
        <v>0</v>
      </c>
      <c r="GD41" s="22">
        <v>0</v>
      </c>
      <c r="GE41" s="22">
        <v>0</v>
      </c>
      <c r="GF41" s="22">
        <v>0</v>
      </c>
      <c r="GG41" s="22">
        <v>0</v>
      </c>
      <c r="GH41" s="22">
        <v>0</v>
      </c>
      <c r="GI41" s="22">
        <v>0</v>
      </c>
      <c r="GK41" s="20">
        <v>36</v>
      </c>
      <c r="GL41" s="21" t="str">
        <f t="shared" si="55"/>
        <v>伊是名村</v>
      </c>
      <c r="GM41" s="22">
        <v>0</v>
      </c>
      <c r="GN41" s="22">
        <v>0</v>
      </c>
      <c r="GO41" s="22">
        <v>0</v>
      </c>
      <c r="GP41" s="22">
        <v>0</v>
      </c>
      <c r="GQ41" s="22">
        <v>0</v>
      </c>
      <c r="GR41" s="22">
        <v>0</v>
      </c>
      <c r="GS41" s="22">
        <v>0</v>
      </c>
      <c r="GT41" s="22">
        <v>0</v>
      </c>
      <c r="GU41" s="22">
        <v>0</v>
      </c>
      <c r="GW41" s="20">
        <v>36</v>
      </c>
      <c r="GX41" s="21" t="str">
        <f t="shared" si="56"/>
        <v>伊是名村</v>
      </c>
      <c r="GY41" s="22">
        <v>0</v>
      </c>
      <c r="GZ41" s="22">
        <v>0</v>
      </c>
      <c r="HA41" s="22">
        <v>0</v>
      </c>
      <c r="HB41" s="22">
        <v>0</v>
      </c>
      <c r="HC41" s="22">
        <v>0</v>
      </c>
      <c r="HD41" s="22">
        <v>0</v>
      </c>
      <c r="HE41" s="22">
        <v>0</v>
      </c>
      <c r="HF41" s="22">
        <v>0</v>
      </c>
      <c r="HG41" s="22">
        <v>0</v>
      </c>
      <c r="HI41" s="20">
        <v>36</v>
      </c>
      <c r="HJ41" s="21" t="str">
        <f t="shared" si="57"/>
        <v>伊是名村</v>
      </c>
      <c r="HK41" s="22">
        <v>0</v>
      </c>
      <c r="HL41" s="22">
        <v>0</v>
      </c>
      <c r="HM41" s="22">
        <v>0</v>
      </c>
      <c r="HN41" s="22">
        <v>0</v>
      </c>
      <c r="HO41" s="22">
        <v>0</v>
      </c>
      <c r="HP41" s="22">
        <v>0</v>
      </c>
      <c r="HQ41" s="22">
        <v>0</v>
      </c>
      <c r="HR41" s="22">
        <v>0</v>
      </c>
      <c r="HS41" s="22">
        <v>0</v>
      </c>
      <c r="HU41" s="19">
        <f t="shared" si="1"/>
        <v>4152482</v>
      </c>
      <c r="HV41" s="8">
        <f t="shared" si="2"/>
        <v>7347385</v>
      </c>
      <c r="HW41" s="8">
        <f t="shared" si="3"/>
        <v>4774541</v>
      </c>
      <c r="HX41" s="8">
        <f t="shared" si="4"/>
        <v>1036027</v>
      </c>
      <c r="HY41" s="8">
        <f t="shared" si="5"/>
        <v>719143</v>
      </c>
      <c r="HZ41" s="8">
        <f t="shared" si="6"/>
        <v>319371</v>
      </c>
      <c r="IA41" s="8">
        <f t="shared" si="7"/>
        <v>2197</v>
      </c>
      <c r="IB41" s="8">
        <f t="shared" si="8"/>
        <v>11232</v>
      </c>
      <c r="IC41" s="8">
        <f t="shared" si="9"/>
        <v>6404</v>
      </c>
    </row>
    <row r="42" spans="1:237" s="8" customFormat="1" ht="15" customHeight="1">
      <c r="A42" s="20">
        <v>37</v>
      </c>
      <c r="B42" s="21" t="s">
        <v>107</v>
      </c>
      <c r="C42" s="22">
        <v>2608</v>
      </c>
      <c r="D42" s="22">
        <v>497649</v>
      </c>
      <c r="E42" s="22">
        <v>337495</v>
      </c>
      <c r="F42" s="22">
        <v>10582</v>
      </c>
      <c r="G42" s="22">
        <v>7138</v>
      </c>
      <c r="H42" s="22">
        <v>7138</v>
      </c>
      <c r="I42" s="22">
        <v>11</v>
      </c>
      <c r="J42" s="22">
        <v>1385</v>
      </c>
      <c r="K42" s="22">
        <v>830</v>
      </c>
      <c r="L42" s="18"/>
      <c r="M42" s="20">
        <v>37</v>
      </c>
      <c r="N42" s="21" t="str">
        <f t="shared" si="40"/>
        <v>久米島町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32"/>
      <c r="Y42" s="20">
        <v>37</v>
      </c>
      <c r="Z42" s="21" t="str">
        <f t="shared" si="41"/>
        <v>久米島町</v>
      </c>
      <c r="AA42" s="22">
        <v>976080</v>
      </c>
      <c r="AB42" s="22">
        <v>21089826</v>
      </c>
      <c r="AC42" s="22">
        <v>16438838</v>
      </c>
      <c r="AD42" s="22">
        <v>603166</v>
      </c>
      <c r="AE42" s="22">
        <v>469534</v>
      </c>
      <c r="AF42" s="22">
        <v>469534</v>
      </c>
      <c r="AG42" s="22">
        <v>940</v>
      </c>
      <c r="AH42" s="22">
        <v>26656</v>
      </c>
      <c r="AI42" s="22">
        <v>18750</v>
      </c>
      <c r="AJ42" s="52"/>
      <c r="AK42" s="20">
        <v>37</v>
      </c>
      <c r="AL42" s="21" t="str">
        <f t="shared" si="42"/>
        <v>久米島町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32"/>
      <c r="AW42" s="20">
        <v>37</v>
      </c>
      <c r="AX42" s="21" t="str">
        <f t="shared" si="43"/>
        <v>久米島町</v>
      </c>
      <c r="AY42" s="22">
        <v>0</v>
      </c>
      <c r="AZ42" s="22">
        <v>586890</v>
      </c>
      <c r="BA42" s="22">
        <v>565760</v>
      </c>
      <c r="BB42" s="22">
        <v>5116446</v>
      </c>
      <c r="BC42" s="22">
        <v>4978438</v>
      </c>
      <c r="BD42" s="22">
        <v>670803</v>
      </c>
      <c r="BE42" s="22">
        <v>0</v>
      </c>
      <c r="BF42" s="22">
        <v>2960</v>
      </c>
      <c r="BG42" s="22">
        <v>2813</v>
      </c>
      <c r="BH42" s="32"/>
      <c r="BI42" s="20">
        <v>37</v>
      </c>
      <c r="BJ42" s="21" t="str">
        <f t="shared" si="44"/>
        <v>久米島町</v>
      </c>
      <c r="BK42" s="22">
        <v>0</v>
      </c>
      <c r="BL42" s="22">
        <v>777416</v>
      </c>
      <c r="BM42" s="22">
        <v>772296</v>
      </c>
      <c r="BN42" s="22">
        <v>6125424</v>
      </c>
      <c r="BO42" s="22">
        <v>6097528</v>
      </c>
      <c r="BP42" s="22">
        <v>1636478</v>
      </c>
      <c r="BQ42" s="22">
        <v>0</v>
      </c>
      <c r="BR42" s="22">
        <v>3094</v>
      </c>
      <c r="BS42" s="22">
        <v>2989</v>
      </c>
      <c r="BT42" s="32"/>
      <c r="BU42" s="20">
        <v>37</v>
      </c>
      <c r="BV42" s="21" t="str">
        <f t="shared" si="45"/>
        <v>久米島町</v>
      </c>
      <c r="BW42" s="22">
        <v>0</v>
      </c>
      <c r="BX42" s="22">
        <v>371329</v>
      </c>
      <c r="BY42" s="22">
        <v>370806</v>
      </c>
      <c r="BZ42" s="22">
        <v>2812984</v>
      </c>
      <c r="CA42" s="22">
        <v>2810929</v>
      </c>
      <c r="CB42" s="22">
        <v>1766922</v>
      </c>
      <c r="CC42" s="22">
        <v>0</v>
      </c>
      <c r="CD42" s="22">
        <v>1002</v>
      </c>
      <c r="CE42" s="22">
        <v>990</v>
      </c>
      <c r="CF42" s="32"/>
      <c r="CG42" s="20">
        <v>37</v>
      </c>
      <c r="CH42" s="21" t="str">
        <f t="shared" si="46"/>
        <v>久米島町</v>
      </c>
      <c r="CI42" s="22">
        <v>291502</v>
      </c>
      <c r="CJ42" s="22">
        <v>1735635</v>
      </c>
      <c r="CK42" s="22">
        <v>1708862</v>
      </c>
      <c r="CL42" s="22">
        <v>14054854</v>
      </c>
      <c r="CM42" s="22">
        <v>13886895</v>
      </c>
      <c r="CN42" s="22">
        <v>4074203</v>
      </c>
      <c r="CO42" s="22">
        <v>312</v>
      </c>
      <c r="CP42" s="22">
        <v>7056</v>
      </c>
      <c r="CQ42" s="22">
        <v>6792</v>
      </c>
      <c r="CR42" s="52"/>
      <c r="CS42" s="20">
        <v>37</v>
      </c>
      <c r="CT42" s="21" t="str">
        <f t="shared" si="47"/>
        <v>久米島町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18"/>
      <c r="DE42" s="20">
        <v>37</v>
      </c>
      <c r="DF42" s="21" t="str">
        <f t="shared" si="48"/>
        <v>久米島町</v>
      </c>
      <c r="DG42" s="22">
        <v>0</v>
      </c>
      <c r="DH42" s="22">
        <v>0</v>
      </c>
      <c r="DI42" s="22">
        <v>0</v>
      </c>
      <c r="DJ42" s="22">
        <v>0</v>
      </c>
      <c r="DK42" s="22">
        <v>0</v>
      </c>
      <c r="DL42" s="22">
        <v>0</v>
      </c>
      <c r="DM42" s="22">
        <v>0</v>
      </c>
      <c r="DN42" s="22">
        <v>0</v>
      </c>
      <c r="DO42" s="22">
        <v>0</v>
      </c>
      <c r="DP42" s="18"/>
      <c r="DQ42" s="20">
        <v>37</v>
      </c>
      <c r="DR42" s="21" t="str">
        <f t="shared" si="49"/>
        <v>久米島町</v>
      </c>
      <c r="DS42" s="22">
        <v>9328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57</v>
      </c>
      <c r="DZ42" s="22">
        <v>0</v>
      </c>
      <c r="EA42" s="22">
        <v>0</v>
      </c>
      <c r="EB42" s="18"/>
      <c r="EC42" s="20">
        <v>37</v>
      </c>
      <c r="ED42" s="21" t="str">
        <f t="shared" si="50"/>
        <v>久米島町</v>
      </c>
      <c r="EE42" s="22">
        <v>16926892</v>
      </c>
      <c r="EF42" s="22">
        <v>1320969</v>
      </c>
      <c r="EG42" s="22">
        <v>990003</v>
      </c>
      <c r="EH42" s="22">
        <v>6572</v>
      </c>
      <c r="EI42" s="22">
        <v>4954</v>
      </c>
      <c r="EJ42" s="22">
        <v>4954</v>
      </c>
      <c r="EK42" s="22">
        <v>708</v>
      </c>
      <c r="EL42" s="22">
        <v>825</v>
      </c>
      <c r="EM42" s="22">
        <v>560</v>
      </c>
      <c r="EO42" s="20">
        <v>37</v>
      </c>
      <c r="EP42" s="21" t="str">
        <f t="shared" si="51"/>
        <v>久米島町</v>
      </c>
      <c r="EQ42" s="22">
        <v>0</v>
      </c>
      <c r="ER42" s="22">
        <v>0</v>
      </c>
      <c r="ES42" s="22">
        <v>0</v>
      </c>
      <c r="ET42" s="22">
        <v>0</v>
      </c>
      <c r="EU42" s="22">
        <v>0</v>
      </c>
      <c r="EV42" s="22">
        <v>0</v>
      </c>
      <c r="EW42" s="22">
        <v>0</v>
      </c>
      <c r="EX42" s="22">
        <v>0</v>
      </c>
      <c r="EY42" s="22">
        <v>0</v>
      </c>
      <c r="FA42" s="20">
        <v>37</v>
      </c>
      <c r="FB42" s="21" t="str">
        <f t="shared" si="52"/>
        <v>久米島町</v>
      </c>
      <c r="FC42" s="22">
        <v>0</v>
      </c>
      <c r="FD42" s="22">
        <v>0</v>
      </c>
      <c r="FE42" s="22">
        <v>0</v>
      </c>
      <c r="FF42" s="22">
        <v>0</v>
      </c>
      <c r="FG42" s="22">
        <v>0</v>
      </c>
      <c r="FH42" s="22">
        <v>0</v>
      </c>
      <c r="FI42" s="22">
        <v>0</v>
      </c>
      <c r="FJ42" s="22">
        <v>0</v>
      </c>
      <c r="FK42" s="22">
        <v>0</v>
      </c>
      <c r="FM42" s="20">
        <v>37</v>
      </c>
      <c r="FN42" s="21" t="str">
        <f t="shared" si="53"/>
        <v>久米島町</v>
      </c>
      <c r="FO42" s="22">
        <v>4529141</v>
      </c>
      <c r="FP42" s="22">
        <v>1011024</v>
      </c>
      <c r="FQ42" s="22">
        <v>717871</v>
      </c>
      <c r="FR42" s="22">
        <v>7752</v>
      </c>
      <c r="FS42" s="22">
        <v>5740</v>
      </c>
      <c r="FT42" s="22">
        <v>5722</v>
      </c>
      <c r="FU42" s="22">
        <v>1230</v>
      </c>
      <c r="FV42" s="22">
        <v>1207</v>
      </c>
      <c r="FW42" s="22">
        <v>702</v>
      </c>
      <c r="FY42" s="20">
        <v>37</v>
      </c>
      <c r="FZ42" s="21" t="str">
        <f t="shared" si="54"/>
        <v>久米島町</v>
      </c>
      <c r="GA42" s="22">
        <v>0</v>
      </c>
      <c r="GB42" s="22">
        <v>0</v>
      </c>
      <c r="GC42" s="22">
        <v>0</v>
      </c>
      <c r="GD42" s="22">
        <v>0</v>
      </c>
      <c r="GE42" s="22">
        <v>0</v>
      </c>
      <c r="GF42" s="22">
        <v>0</v>
      </c>
      <c r="GG42" s="22">
        <v>0</v>
      </c>
      <c r="GH42" s="22">
        <v>0</v>
      </c>
      <c r="GI42" s="22">
        <v>0</v>
      </c>
      <c r="GK42" s="20">
        <v>37</v>
      </c>
      <c r="GL42" s="21" t="str">
        <f t="shared" si="55"/>
        <v>久米島町</v>
      </c>
      <c r="GM42" s="22">
        <v>0</v>
      </c>
      <c r="GN42" s="22">
        <v>0</v>
      </c>
      <c r="GO42" s="22">
        <v>0</v>
      </c>
      <c r="GP42" s="22">
        <v>0</v>
      </c>
      <c r="GQ42" s="22">
        <v>0</v>
      </c>
      <c r="GR42" s="22">
        <v>0</v>
      </c>
      <c r="GS42" s="22">
        <v>0</v>
      </c>
      <c r="GT42" s="22">
        <v>0</v>
      </c>
      <c r="GU42" s="22">
        <v>0</v>
      </c>
      <c r="GW42" s="20">
        <v>37</v>
      </c>
      <c r="GX42" s="21" t="str">
        <f t="shared" si="56"/>
        <v>久米島町</v>
      </c>
      <c r="GY42" s="22">
        <v>0</v>
      </c>
      <c r="GZ42" s="22">
        <v>0</v>
      </c>
      <c r="HA42" s="22">
        <v>0</v>
      </c>
      <c r="HB42" s="22">
        <v>0</v>
      </c>
      <c r="HC42" s="22">
        <v>0</v>
      </c>
      <c r="HD42" s="22">
        <v>0</v>
      </c>
      <c r="HE42" s="22">
        <v>0</v>
      </c>
      <c r="HF42" s="22">
        <v>0</v>
      </c>
      <c r="HG42" s="22">
        <v>0</v>
      </c>
      <c r="HI42" s="20">
        <v>37</v>
      </c>
      <c r="HJ42" s="21" t="str">
        <f t="shared" si="57"/>
        <v>久米島町</v>
      </c>
      <c r="HK42" s="22">
        <v>0</v>
      </c>
      <c r="HL42" s="22">
        <v>0</v>
      </c>
      <c r="HM42" s="22">
        <v>0</v>
      </c>
      <c r="HN42" s="22">
        <v>0</v>
      </c>
      <c r="HO42" s="22">
        <v>0</v>
      </c>
      <c r="HP42" s="22">
        <v>0</v>
      </c>
      <c r="HQ42" s="22">
        <v>0</v>
      </c>
      <c r="HR42" s="22">
        <v>0</v>
      </c>
      <c r="HS42" s="22">
        <v>0</v>
      </c>
      <c r="HU42" s="19">
        <f t="shared" si="1"/>
        <v>22735551</v>
      </c>
      <c r="HV42" s="8">
        <f t="shared" si="2"/>
        <v>25655103</v>
      </c>
      <c r="HW42" s="8">
        <f t="shared" si="3"/>
        <v>20193069</v>
      </c>
      <c r="HX42" s="8">
        <f t="shared" si="4"/>
        <v>14682926</v>
      </c>
      <c r="HY42" s="8">
        <f t="shared" si="5"/>
        <v>14374261</v>
      </c>
      <c r="HZ42" s="8">
        <f t="shared" si="6"/>
        <v>4561551</v>
      </c>
      <c r="IA42" s="8">
        <f t="shared" si="7"/>
        <v>3258</v>
      </c>
      <c r="IB42" s="8">
        <f t="shared" si="8"/>
        <v>37129</v>
      </c>
      <c r="IC42" s="8">
        <f t="shared" si="9"/>
        <v>27634</v>
      </c>
    </row>
    <row r="43" spans="1:237" s="8" customFormat="1" ht="15" customHeight="1">
      <c r="A43" s="20">
        <v>38</v>
      </c>
      <c r="B43" s="21" t="s">
        <v>108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8"/>
      <c r="M43" s="20">
        <v>38</v>
      </c>
      <c r="N43" s="21" t="str">
        <f t="shared" si="40"/>
        <v>八重瀬町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32"/>
      <c r="Y43" s="20">
        <v>38</v>
      </c>
      <c r="Z43" s="21" t="str">
        <f t="shared" si="41"/>
        <v>八重瀬町</v>
      </c>
      <c r="AA43" s="22">
        <v>206446</v>
      </c>
      <c r="AB43" s="22">
        <v>12509132</v>
      </c>
      <c r="AC43" s="22">
        <v>9422588</v>
      </c>
      <c r="AD43" s="22">
        <v>689415</v>
      </c>
      <c r="AE43" s="22">
        <v>519876</v>
      </c>
      <c r="AF43" s="22">
        <v>514726</v>
      </c>
      <c r="AG43" s="22">
        <v>810</v>
      </c>
      <c r="AH43" s="22">
        <v>12545</v>
      </c>
      <c r="AI43" s="22">
        <v>9164</v>
      </c>
      <c r="AJ43" s="52"/>
      <c r="AK43" s="20">
        <v>38</v>
      </c>
      <c r="AL43" s="21" t="str">
        <f t="shared" si="42"/>
        <v>八重瀬町</v>
      </c>
      <c r="AM43" s="22">
        <v>211806</v>
      </c>
      <c r="AN43" s="22">
        <v>202906</v>
      </c>
      <c r="AO43" s="22">
        <v>185525</v>
      </c>
      <c r="AP43" s="22">
        <v>354859</v>
      </c>
      <c r="AQ43" s="22">
        <v>325848</v>
      </c>
      <c r="AR43" s="22">
        <v>91303</v>
      </c>
      <c r="AS43" s="22">
        <v>270</v>
      </c>
      <c r="AT43" s="22">
        <v>360</v>
      </c>
      <c r="AU43" s="22">
        <v>298</v>
      </c>
      <c r="AV43" s="32"/>
      <c r="AW43" s="20">
        <v>38</v>
      </c>
      <c r="AX43" s="21" t="str">
        <f t="shared" si="43"/>
        <v>八重瀬町</v>
      </c>
      <c r="AY43" s="22">
        <v>0</v>
      </c>
      <c r="AZ43" s="22">
        <v>1434957</v>
      </c>
      <c r="BA43" s="22">
        <v>1411652</v>
      </c>
      <c r="BB43" s="22">
        <v>32866261</v>
      </c>
      <c r="BC43" s="22">
        <v>32471165</v>
      </c>
      <c r="BD43" s="22">
        <v>4396474</v>
      </c>
      <c r="BE43" s="22">
        <v>0</v>
      </c>
      <c r="BF43" s="22">
        <v>7600</v>
      </c>
      <c r="BG43" s="22">
        <v>7328</v>
      </c>
      <c r="BH43" s="32"/>
      <c r="BI43" s="20">
        <v>38</v>
      </c>
      <c r="BJ43" s="21" t="str">
        <f t="shared" si="44"/>
        <v>八重瀬町</v>
      </c>
      <c r="BK43" s="22">
        <v>0</v>
      </c>
      <c r="BL43" s="22">
        <v>1171382</v>
      </c>
      <c r="BM43" s="22">
        <v>1171225</v>
      </c>
      <c r="BN43" s="22">
        <v>23458321</v>
      </c>
      <c r="BO43" s="22">
        <v>23455417</v>
      </c>
      <c r="BP43" s="22">
        <v>6215713</v>
      </c>
      <c r="BQ43" s="22">
        <v>0</v>
      </c>
      <c r="BR43" s="22">
        <v>5366</v>
      </c>
      <c r="BS43" s="22">
        <v>5353</v>
      </c>
      <c r="BT43" s="32"/>
      <c r="BU43" s="20">
        <v>38</v>
      </c>
      <c r="BV43" s="21" t="str">
        <f t="shared" si="45"/>
        <v>八重瀬町</v>
      </c>
      <c r="BW43" s="22">
        <v>0</v>
      </c>
      <c r="BX43" s="22">
        <v>258756</v>
      </c>
      <c r="BY43" s="22">
        <v>258736</v>
      </c>
      <c r="BZ43" s="22">
        <v>6170553</v>
      </c>
      <c r="CA43" s="22">
        <v>6169914</v>
      </c>
      <c r="CB43" s="22">
        <v>3852868</v>
      </c>
      <c r="CC43" s="22">
        <v>0</v>
      </c>
      <c r="CD43" s="22">
        <v>611</v>
      </c>
      <c r="CE43" s="22">
        <v>606</v>
      </c>
      <c r="CF43" s="32"/>
      <c r="CG43" s="20">
        <v>38</v>
      </c>
      <c r="CH43" s="21" t="str">
        <f t="shared" si="46"/>
        <v>八重瀬町</v>
      </c>
      <c r="CI43" s="22">
        <v>251183</v>
      </c>
      <c r="CJ43" s="22">
        <v>2865095</v>
      </c>
      <c r="CK43" s="22">
        <v>2841613</v>
      </c>
      <c r="CL43" s="22">
        <v>62495135</v>
      </c>
      <c r="CM43" s="22">
        <v>62096496</v>
      </c>
      <c r="CN43" s="22">
        <v>14465055</v>
      </c>
      <c r="CO43" s="22">
        <v>591</v>
      </c>
      <c r="CP43" s="22">
        <v>13577</v>
      </c>
      <c r="CQ43" s="22">
        <v>13287</v>
      </c>
      <c r="CR43" s="52"/>
      <c r="CS43" s="20">
        <v>38</v>
      </c>
      <c r="CT43" s="21" t="str">
        <f t="shared" si="47"/>
        <v>八重瀬町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18"/>
      <c r="DE43" s="20">
        <v>38</v>
      </c>
      <c r="DF43" s="21" t="str">
        <f t="shared" si="48"/>
        <v>八重瀬町</v>
      </c>
      <c r="DG43" s="22">
        <v>0</v>
      </c>
      <c r="DH43" s="22">
        <v>0</v>
      </c>
      <c r="DI43" s="22">
        <v>0</v>
      </c>
      <c r="DJ43" s="22">
        <v>0</v>
      </c>
      <c r="DK43" s="22">
        <v>0</v>
      </c>
      <c r="DL43" s="22">
        <v>0</v>
      </c>
      <c r="DM43" s="22">
        <v>0</v>
      </c>
      <c r="DN43" s="22">
        <v>0</v>
      </c>
      <c r="DO43" s="22">
        <v>0</v>
      </c>
      <c r="DP43" s="18"/>
      <c r="DQ43" s="20">
        <v>38</v>
      </c>
      <c r="DR43" s="21" t="str">
        <f t="shared" si="49"/>
        <v>八重瀬町</v>
      </c>
      <c r="DS43" s="22">
        <v>6061</v>
      </c>
      <c r="DT43" s="22">
        <v>0</v>
      </c>
      <c r="DU43" s="22">
        <v>0</v>
      </c>
      <c r="DV43" s="22">
        <v>0</v>
      </c>
      <c r="DW43" s="22">
        <v>0</v>
      </c>
      <c r="DX43" s="22">
        <v>0</v>
      </c>
      <c r="DY43" s="22">
        <v>44</v>
      </c>
      <c r="DZ43" s="22">
        <v>0</v>
      </c>
      <c r="EA43" s="22">
        <v>0</v>
      </c>
      <c r="EB43" s="18"/>
      <c r="EC43" s="20">
        <v>38</v>
      </c>
      <c r="ED43" s="21" t="str">
        <f t="shared" si="50"/>
        <v>八重瀬町</v>
      </c>
      <c r="EE43" s="22">
        <v>0</v>
      </c>
      <c r="EF43" s="22">
        <v>0</v>
      </c>
      <c r="EG43" s="22">
        <v>0</v>
      </c>
      <c r="EH43" s="22">
        <v>0</v>
      </c>
      <c r="EI43" s="22">
        <v>0</v>
      </c>
      <c r="EJ43" s="22">
        <v>0</v>
      </c>
      <c r="EK43" s="22">
        <v>0</v>
      </c>
      <c r="EL43" s="22">
        <v>0</v>
      </c>
      <c r="EM43" s="22">
        <v>0</v>
      </c>
      <c r="EO43" s="20">
        <v>38</v>
      </c>
      <c r="EP43" s="21" t="str">
        <f t="shared" si="51"/>
        <v>八重瀬町</v>
      </c>
      <c r="EQ43" s="22">
        <v>0</v>
      </c>
      <c r="ER43" s="22">
        <v>0</v>
      </c>
      <c r="ES43" s="22">
        <v>0</v>
      </c>
      <c r="ET43" s="22">
        <v>0</v>
      </c>
      <c r="EU43" s="22">
        <v>0</v>
      </c>
      <c r="EV43" s="22">
        <v>0</v>
      </c>
      <c r="EW43" s="22">
        <v>0</v>
      </c>
      <c r="EX43" s="22">
        <v>0</v>
      </c>
      <c r="EY43" s="22">
        <v>0</v>
      </c>
      <c r="FA43" s="20">
        <v>38</v>
      </c>
      <c r="FB43" s="21" t="str">
        <f t="shared" si="52"/>
        <v>八重瀬町</v>
      </c>
      <c r="FC43" s="22">
        <v>0</v>
      </c>
      <c r="FD43" s="22">
        <v>0</v>
      </c>
      <c r="FE43" s="22">
        <v>0</v>
      </c>
      <c r="FF43" s="22">
        <v>0</v>
      </c>
      <c r="FG43" s="22">
        <v>0</v>
      </c>
      <c r="FH43" s="22">
        <v>0</v>
      </c>
      <c r="FI43" s="22">
        <v>0</v>
      </c>
      <c r="FJ43" s="22">
        <v>0</v>
      </c>
      <c r="FK43" s="22">
        <v>0</v>
      </c>
      <c r="FM43" s="20">
        <v>38</v>
      </c>
      <c r="FN43" s="21" t="str">
        <f t="shared" si="53"/>
        <v>八重瀬町</v>
      </c>
      <c r="FO43" s="22">
        <v>283647</v>
      </c>
      <c r="FP43" s="22">
        <v>2659253</v>
      </c>
      <c r="FQ43" s="22">
        <v>1746102</v>
      </c>
      <c r="FR43" s="22">
        <v>52696</v>
      </c>
      <c r="FS43" s="22">
        <v>34346</v>
      </c>
      <c r="FT43" s="22">
        <v>34346</v>
      </c>
      <c r="FU43" s="22">
        <v>356</v>
      </c>
      <c r="FV43" s="22">
        <v>3314</v>
      </c>
      <c r="FW43" s="22">
        <v>2106</v>
      </c>
      <c r="FY43" s="20">
        <v>38</v>
      </c>
      <c r="FZ43" s="21" t="str">
        <f t="shared" si="54"/>
        <v>八重瀬町</v>
      </c>
      <c r="GA43" s="22">
        <v>1252</v>
      </c>
      <c r="GB43" s="22">
        <v>1352699</v>
      </c>
      <c r="GC43" s="22">
        <v>1351652</v>
      </c>
      <c r="GD43" s="22">
        <v>2003046</v>
      </c>
      <c r="GE43" s="22">
        <v>2001488</v>
      </c>
      <c r="GF43" s="22">
        <v>1370167</v>
      </c>
      <c r="GG43" s="22">
        <v>7</v>
      </c>
      <c r="GH43" s="22">
        <v>717</v>
      </c>
      <c r="GI43" s="22">
        <v>697</v>
      </c>
      <c r="GK43" s="20">
        <v>38</v>
      </c>
      <c r="GL43" s="21" t="str">
        <f t="shared" si="55"/>
        <v>八重瀬町</v>
      </c>
      <c r="GM43" s="22">
        <v>0</v>
      </c>
      <c r="GN43" s="22">
        <v>0</v>
      </c>
      <c r="GO43" s="22">
        <v>0</v>
      </c>
      <c r="GP43" s="22">
        <v>0</v>
      </c>
      <c r="GQ43" s="22">
        <v>0</v>
      </c>
      <c r="GR43" s="22">
        <v>0</v>
      </c>
      <c r="GS43" s="22">
        <v>0</v>
      </c>
      <c r="GT43" s="22">
        <v>0</v>
      </c>
      <c r="GU43" s="22">
        <v>0</v>
      </c>
      <c r="GW43" s="20">
        <v>38</v>
      </c>
      <c r="GX43" s="21" t="str">
        <f t="shared" si="56"/>
        <v>八重瀬町</v>
      </c>
      <c r="GY43" s="22">
        <v>0</v>
      </c>
      <c r="GZ43" s="22">
        <v>0</v>
      </c>
      <c r="HA43" s="22">
        <v>0</v>
      </c>
      <c r="HB43" s="22">
        <v>0</v>
      </c>
      <c r="HC43" s="22">
        <v>0</v>
      </c>
      <c r="HD43" s="22">
        <v>0</v>
      </c>
      <c r="HE43" s="22">
        <v>0</v>
      </c>
      <c r="HF43" s="22">
        <v>0</v>
      </c>
      <c r="HG43" s="22">
        <v>0</v>
      </c>
      <c r="HI43" s="20">
        <v>38</v>
      </c>
      <c r="HJ43" s="21" t="str">
        <f t="shared" si="57"/>
        <v>八重瀬町</v>
      </c>
      <c r="HK43" s="22">
        <v>0</v>
      </c>
      <c r="HL43" s="22">
        <v>0</v>
      </c>
      <c r="HM43" s="22">
        <v>0</v>
      </c>
      <c r="HN43" s="22">
        <v>0</v>
      </c>
      <c r="HO43" s="22">
        <v>0</v>
      </c>
      <c r="HP43" s="22">
        <v>0</v>
      </c>
      <c r="HQ43" s="22">
        <v>0</v>
      </c>
      <c r="HR43" s="22">
        <v>0</v>
      </c>
      <c r="HS43" s="22">
        <v>0</v>
      </c>
      <c r="HU43" s="19">
        <f t="shared" si="1"/>
        <v>960395</v>
      </c>
      <c r="HV43" s="8">
        <f t="shared" si="2"/>
        <v>19589085</v>
      </c>
      <c r="HW43" s="8">
        <f t="shared" si="3"/>
        <v>15547480</v>
      </c>
      <c r="HX43" s="8">
        <f t="shared" si="4"/>
        <v>65595151</v>
      </c>
      <c r="HY43" s="8">
        <f t="shared" si="5"/>
        <v>64978054</v>
      </c>
      <c r="HZ43" s="8">
        <f t="shared" si="6"/>
        <v>16475597</v>
      </c>
      <c r="IA43" s="8">
        <f t="shared" si="7"/>
        <v>2078</v>
      </c>
      <c r="IB43" s="8">
        <f t="shared" si="8"/>
        <v>30513</v>
      </c>
      <c r="IC43" s="8">
        <f t="shared" si="9"/>
        <v>25552</v>
      </c>
    </row>
    <row r="44" spans="1:237" s="8" customFormat="1" ht="15" customHeight="1">
      <c r="A44" s="20">
        <v>39</v>
      </c>
      <c r="B44" s="21" t="s">
        <v>109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18"/>
      <c r="M44" s="20">
        <v>39</v>
      </c>
      <c r="N44" s="21" t="str">
        <f t="shared" si="40"/>
        <v>多良間村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32"/>
      <c r="Y44" s="20">
        <v>39</v>
      </c>
      <c r="Z44" s="21" t="str">
        <f t="shared" si="41"/>
        <v>多良間村</v>
      </c>
      <c r="AA44" s="22">
        <v>70219</v>
      </c>
      <c r="AB44" s="22">
        <v>10395205</v>
      </c>
      <c r="AC44" s="22">
        <v>9644661</v>
      </c>
      <c r="AD44" s="22">
        <v>333214</v>
      </c>
      <c r="AE44" s="22">
        <v>308656</v>
      </c>
      <c r="AF44" s="22">
        <v>308572</v>
      </c>
      <c r="AG44" s="22">
        <v>90</v>
      </c>
      <c r="AH44" s="22">
        <v>4231</v>
      </c>
      <c r="AI44" s="22">
        <v>3786</v>
      </c>
      <c r="AJ44" s="52"/>
      <c r="AK44" s="20">
        <v>39</v>
      </c>
      <c r="AL44" s="21" t="str">
        <f t="shared" si="42"/>
        <v>多良間村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32"/>
      <c r="AW44" s="20">
        <v>39</v>
      </c>
      <c r="AX44" s="21" t="str">
        <f t="shared" si="43"/>
        <v>多良間村</v>
      </c>
      <c r="AY44" s="22">
        <v>0</v>
      </c>
      <c r="AZ44" s="22">
        <v>83040</v>
      </c>
      <c r="BA44" s="22">
        <v>75115</v>
      </c>
      <c r="BB44" s="22">
        <v>410401</v>
      </c>
      <c r="BC44" s="22">
        <v>372711</v>
      </c>
      <c r="BD44" s="22">
        <v>39004</v>
      </c>
      <c r="BE44" s="22">
        <v>0</v>
      </c>
      <c r="BF44" s="22">
        <v>435</v>
      </c>
      <c r="BG44" s="22">
        <v>393</v>
      </c>
      <c r="BH44" s="32"/>
      <c r="BI44" s="20">
        <v>39</v>
      </c>
      <c r="BJ44" s="21" t="str">
        <f t="shared" si="44"/>
        <v>多良間村</v>
      </c>
      <c r="BK44" s="22">
        <v>0</v>
      </c>
      <c r="BL44" s="22">
        <v>130390</v>
      </c>
      <c r="BM44" s="22">
        <v>126211</v>
      </c>
      <c r="BN44" s="22">
        <v>641831</v>
      </c>
      <c r="BO44" s="22">
        <v>622114</v>
      </c>
      <c r="BP44" s="22">
        <v>129237</v>
      </c>
      <c r="BQ44" s="22">
        <v>0</v>
      </c>
      <c r="BR44" s="22">
        <v>500</v>
      </c>
      <c r="BS44" s="22">
        <v>460</v>
      </c>
      <c r="BT44" s="32"/>
      <c r="BU44" s="20">
        <v>39</v>
      </c>
      <c r="BV44" s="21" t="str">
        <f t="shared" si="45"/>
        <v>多良間村</v>
      </c>
      <c r="BW44" s="22">
        <v>0</v>
      </c>
      <c r="BX44" s="22">
        <v>70011</v>
      </c>
      <c r="BY44" s="22">
        <v>67618</v>
      </c>
      <c r="BZ44" s="22">
        <v>275718</v>
      </c>
      <c r="CA44" s="22">
        <v>274598</v>
      </c>
      <c r="CB44" s="22">
        <v>154632</v>
      </c>
      <c r="CC44" s="22">
        <v>0</v>
      </c>
      <c r="CD44" s="22">
        <v>107</v>
      </c>
      <c r="CE44" s="22">
        <v>101</v>
      </c>
      <c r="CF44" s="32"/>
      <c r="CG44" s="20">
        <v>39</v>
      </c>
      <c r="CH44" s="21" t="str">
        <f t="shared" si="46"/>
        <v>多良間村</v>
      </c>
      <c r="CI44" s="22">
        <v>22535</v>
      </c>
      <c r="CJ44" s="22">
        <v>283441</v>
      </c>
      <c r="CK44" s="22">
        <v>268944</v>
      </c>
      <c r="CL44" s="22">
        <v>1327950</v>
      </c>
      <c r="CM44" s="22">
        <v>1269423</v>
      </c>
      <c r="CN44" s="22">
        <v>322873</v>
      </c>
      <c r="CO44" s="22">
        <v>26</v>
      </c>
      <c r="CP44" s="22">
        <v>1042</v>
      </c>
      <c r="CQ44" s="22">
        <v>954</v>
      </c>
      <c r="CR44" s="52"/>
      <c r="CS44" s="20">
        <v>39</v>
      </c>
      <c r="CT44" s="21" t="str">
        <f t="shared" si="47"/>
        <v>多良間村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18"/>
      <c r="DE44" s="20">
        <v>39</v>
      </c>
      <c r="DF44" s="21" t="str">
        <f t="shared" si="48"/>
        <v>多良間村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18"/>
      <c r="DQ44" s="20">
        <v>39</v>
      </c>
      <c r="DR44" s="21" t="str">
        <f t="shared" si="49"/>
        <v>多良間村</v>
      </c>
      <c r="DS44" s="22">
        <v>0</v>
      </c>
      <c r="DT44" s="22">
        <v>0</v>
      </c>
      <c r="DU44" s="22">
        <v>0</v>
      </c>
      <c r="DV44" s="22">
        <v>0</v>
      </c>
      <c r="DW44" s="22">
        <v>0</v>
      </c>
      <c r="DX44" s="22">
        <v>0</v>
      </c>
      <c r="DY44" s="22">
        <v>0</v>
      </c>
      <c r="DZ44" s="22">
        <v>0</v>
      </c>
      <c r="EA44" s="22">
        <v>0</v>
      </c>
      <c r="EB44" s="18"/>
      <c r="EC44" s="20">
        <v>39</v>
      </c>
      <c r="ED44" s="21" t="str">
        <f t="shared" si="50"/>
        <v>多良間村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0</v>
      </c>
      <c r="EK44" s="22">
        <v>0</v>
      </c>
      <c r="EL44" s="22">
        <v>0</v>
      </c>
      <c r="EM44" s="22">
        <v>0</v>
      </c>
      <c r="EO44" s="20">
        <v>39</v>
      </c>
      <c r="EP44" s="21" t="str">
        <f t="shared" si="51"/>
        <v>多良間村</v>
      </c>
      <c r="EQ44" s="22">
        <v>0</v>
      </c>
      <c r="ER44" s="22">
        <v>0</v>
      </c>
      <c r="ES44" s="22">
        <v>0</v>
      </c>
      <c r="ET44" s="22">
        <v>0</v>
      </c>
      <c r="EU44" s="22">
        <v>0</v>
      </c>
      <c r="EV44" s="22">
        <v>0</v>
      </c>
      <c r="EW44" s="22">
        <v>0</v>
      </c>
      <c r="EX44" s="22">
        <v>0</v>
      </c>
      <c r="EY44" s="22">
        <v>0</v>
      </c>
      <c r="FA44" s="20">
        <v>39</v>
      </c>
      <c r="FB44" s="21" t="str">
        <f t="shared" si="52"/>
        <v>多良間村</v>
      </c>
      <c r="FC44" s="22">
        <v>0</v>
      </c>
      <c r="FD44" s="22">
        <v>0</v>
      </c>
      <c r="FE44" s="22">
        <v>0</v>
      </c>
      <c r="FF44" s="22">
        <v>0</v>
      </c>
      <c r="FG44" s="22">
        <v>0</v>
      </c>
      <c r="FH44" s="22">
        <v>0</v>
      </c>
      <c r="FI44" s="22">
        <v>0</v>
      </c>
      <c r="FJ44" s="22">
        <v>0</v>
      </c>
      <c r="FK44" s="22">
        <v>0</v>
      </c>
      <c r="FM44" s="20">
        <v>39</v>
      </c>
      <c r="FN44" s="21" t="str">
        <f t="shared" si="53"/>
        <v>多良間村</v>
      </c>
      <c r="FO44" s="22">
        <v>1214448</v>
      </c>
      <c r="FP44" s="22">
        <v>570003</v>
      </c>
      <c r="FQ44" s="22">
        <v>479995</v>
      </c>
      <c r="FR44" s="22">
        <v>4561</v>
      </c>
      <c r="FS44" s="22">
        <v>3841</v>
      </c>
      <c r="FT44" s="22">
        <v>2640</v>
      </c>
      <c r="FU44" s="22">
        <v>31</v>
      </c>
      <c r="FV44" s="22">
        <v>224</v>
      </c>
      <c r="FW44" s="22">
        <v>183</v>
      </c>
      <c r="FY44" s="20">
        <v>39</v>
      </c>
      <c r="FZ44" s="21" t="str">
        <f t="shared" si="54"/>
        <v>多良間村</v>
      </c>
      <c r="GA44" s="22">
        <v>0</v>
      </c>
      <c r="GB44" s="22">
        <v>0</v>
      </c>
      <c r="GC44" s="22">
        <v>0</v>
      </c>
      <c r="GD44" s="22">
        <v>0</v>
      </c>
      <c r="GE44" s="22">
        <v>0</v>
      </c>
      <c r="GF44" s="22">
        <v>0</v>
      </c>
      <c r="GG44" s="22">
        <v>0</v>
      </c>
      <c r="GH44" s="22">
        <v>0</v>
      </c>
      <c r="GI44" s="22">
        <v>0</v>
      </c>
      <c r="GK44" s="20">
        <v>39</v>
      </c>
      <c r="GL44" s="21" t="str">
        <f t="shared" si="55"/>
        <v>多良間村</v>
      </c>
      <c r="GM44" s="22">
        <v>0</v>
      </c>
      <c r="GN44" s="22">
        <v>0</v>
      </c>
      <c r="GO44" s="22">
        <v>0</v>
      </c>
      <c r="GP44" s="22">
        <v>0</v>
      </c>
      <c r="GQ44" s="22">
        <v>0</v>
      </c>
      <c r="GR44" s="22">
        <v>0</v>
      </c>
      <c r="GS44" s="22">
        <v>0</v>
      </c>
      <c r="GT44" s="22">
        <v>0</v>
      </c>
      <c r="GU44" s="22">
        <v>0</v>
      </c>
      <c r="GW44" s="20">
        <v>39</v>
      </c>
      <c r="GX44" s="21" t="str">
        <f t="shared" si="56"/>
        <v>多良間村</v>
      </c>
      <c r="GY44" s="22">
        <v>0</v>
      </c>
      <c r="GZ44" s="22">
        <v>0</v>
      </c>
      <c r="HA44" s="22">
        <v>0</v>
      </c>
      <c r="HB44" s="22">
        <v>0</v>
      </c>
      <c r="HC44" s="22">
        <v>0</v>
      </c>
      <c r="HD44" s="22">
        <v>0</v>
      </c>
      <c r="HE44" s="22">
        <v>0</v>
      </c>
      <c r="HF44" s="22">
        <v>0</v>
      </c>
      <c r="HG44" s="22">
        <v>0</v>
      </c>
      <c r="HI44" s="20">
        <v>39</v>
      </c>
      <c r="HJ44" s="21" t="str">
        <f t="shared" si="57"/>
        <v>多良間村</v>
      </c>
      <c r="HK44" s="22">
        <v>0</v>
      </c>
      <c r="HL44" s="22">
        <v>0</v>
      </c>
      <c r="HM44" s="22">
        <v>0</v>
      </c>
      <c r="HN44" s="22">
        <v>0</v>
      </c>
      <c r="HO44" s="22">
        <v>0</v>
      </c>
      <c r="HP44" s="22">
        <v>0</v>
      </c>
      <c r="HQ44" s="22">
        <v>0</v>
      </c>
      <c r="HR44" s="22">
        <v>0</v>
      </c>
      <c r="HS44" s="22">
        <v>0</v>
      </c>
      <c r="HU44" s="19">
        <f t="shared" si="1"/>
        <v>1307202</v>
      </c>
      <c r="HV44" s="8">
        <f t="shared" si="2"/>
        <v>11248649</v>
      </c>
      <c r="HW44" s="8">
        <f t="shared" si="3"/>
        <v>10393600</v>
      </c>
      <c r="HX44" s="8">
        <f t="shared" si="4"/>
        <v>1665725</v>
      </c>
      <c r="HY44" s="8">
        <f t="shared" si="5"/>
        <v>1581920</v>
      </c>
      <c r="HZ44" s="8">
        <f t="shared" si="6"/>
        <v>634085</v>
      </c>
      <c r="IA44" s="8">
        <f t="shared" si="7"/>
        <v>147</v>
      </c>
      <c r="IB44" s="8">
        <f t="shared" si="8"/>
        <v>5497</v>
      </c>
      <c r="IC44" s="8">
        <f t="shared" si="9"/>
        <v>4923</v>
      </c>
    </row>
    <row r="45" spans="1:237" s="8" customFormat="1" ht="15" customHeight="1">
      <c r="A45" s="20">
        <v>40</v>
      </c>
      <c r="B45" s="21" t="s">
        <v>110</v>
      </c>
      <c r="C45" s="22">
        <v>86585</v>
      </c>
      <c r="D45" s="22">
        <v>1293502</v>
      </c>
      <c r="E45" s="22">
        <v>1084164</v>
      </c>
      <c r="F45" s="22">
        <v>36515</v>
      </c>
      <c r="G45" s="22">
        <v>30649</v>
      </c>
      <c r="H45" s="22">
        <v>30649</v>
      </c>
      <c r="I45" s="22">
        <v>111</v>
      </c>
      <c r="J45" s="22">
        <v>1130</v>
      </c>
      <c r="K45" s="22">
        <v>928</v>
      </c>
      <c r="L45" s="18"/>
      <c r="M45" s="20">
        <v>40</v>
      </c>
      <c r="N45" s="21" t="str">
        <f t="shared" si="40"/>
        <v>竹 富 町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32"/>
      <c r="Y45" s="20">
        <v>40</v>
      </c>
      <c r="Z45" s="21" t="str">
        <f t="shared" si="41"/>
        <v>竹 富 町</v>
      </c>
      <c r="AA45" s="22">
        <v>285511</v>
      </c>
      <c r="AB45" s="22">
        <v>16717769</v>
      </c>
      <c r="AC45" s="22">
        <v>15500577</v>
      </c>
      <c r="AD45" s="22">
        <v>552819</v>
      </c>
      <c r="AE45" s="22">
        <v>512886</v>
      </c>
      <c r="AF45" s="22">
        <v>512883</v>
      </c>
      <c r="AG45" s="22">
        <v>365</v>
      </c>
      <c r="AH45" s="22">
        <v>7206</v>
      </c>
      <c r="AI45" s="22">
        <v>6242</v>
      </c>
      <c r="AJ45" s="52"/>
      <c r="AK45" s="20">
        <v>40</v>
      </c>
      <c r="AL45" s="21" t="str">
        <f t="shared" si="42"/>
        <v>竹 富 町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32"/>
      <c r="AW45" s="20">
        <v>40</v>
      </c>
      <c r="AX45" s="21" t="str">
        <f t="shared" si="43"/>
        <v>竹 富 町</v>
      </c>
      <c r="AY45" s="22">
        <v>0</v>
      </c>
      <c r="AZ45" s="22">
        <v>291480</v>
      </c>
      <c r="BA45" s="22">
        <v>245483</v>
      </c>
      <c r="BB45" s="22">
        <v>1069446</v>
      </c>
      <c r="BC45" s="22">
        <v>934465</v>
      </c>
      <c r="BD45" s="22">
        <v>92685</v>
      </c>
      <c r="BE45" s="22">
        <v>0</v>
      </c>
      <c r="BF45" s="22">
        <v>1536</v>
      </c>
      <c r="BG45" s="22">
        <v>1287</v>
      </c>
      <c r="BH45" s="32"/>
      <c r="BI45" s="20">
        <v>40</v>
      </c>
      <c r="BJ45" s="21" t="str">
        <f t="shared" si="44"/>
        <v>竹 富 町</v>
      </c>
      <c r="BK45" s="22">
        <v>0</v>
      </c>
      <c r="BL45" s="22">
        <v>643861</v>
      </c>
      <c r="BM45" s="22">
        <v>596887</v>
      </c>
      <c r="BN45" s="22">
        <v>2423875</v>
      </c>
      <c r="BO45" s="22">
        <v>2318875</v>
      </c>
      <c r="BP45" s="22">
        <v>448677</v>
      </c>
      <c r="BQ45" s="22">
        <v>0</v>
      </c>
      <c r="BR45" s="22">
        <v>1613</v>
      </c>
      <c r="BS45" s="22">
        <v>1347</v>
      </c>
      <c r="BT45" s="32"/>
      <c r="BU45" s="20">
        <v>40</v>
      </c>
      <c r="BV45" s="21" t="str">
        <f t="shared" si="45"/>
        <v>竹 富 町</v>
      </c>
      <c r="BW45" s="22">
        <v>0</v>
      </c>
      <c r="BX45" s="22">
        <v>475372</v>
      </c>
      <c r="BY45" s="22">
        <v>461682</v>
      </c>
      <c r="BZ45" s="22">
        <v>1724889</v>
      </c>
      <c r="CA45" s="22">
        <v>1706237</v>
      </c>
      <c r="CB45" s="22">
        <v>892090</v>
      </c>
      <c r="CC45" s="22">
        <v>0</v>
      </c>
      <c r="CD45" s="22">
        <v>1026</v>
      </c>
      <c r="CE45" s="22">
        <v>945</v>
      </c>
      <c r="CF45" s="32"/>
      <c r="CG45" s="20">
        <v>40</v>
      </c>
      <c r="CH45" s="21" t="str">
        <f t="shared" si="46"/>
        <v>竹 富 町</v>
      </c>
      <c r="CI45" s="22">
        <v>175891</v>
      </c>
      <c r="CJ45" s="22">
        <v>1410713</v>
      </c>
      <c r="CK45" s="22">
        <v>1304052</v>
      </c>
      <c r="CL45" s="22">
        <v>5218210</v>
      </c>
      <c r="CM45" s="22">
        <v>4959577</v>
      </c>
      <c r="CN45" s="22">
        <v>1433452</v>
      </c>
      <c r="CO45" s="22">
        <v>262</v>
      </c>
      <c r="CP45" s="22">
        <v>4175</v>
      </c>
      <c r="CQ45" s="22">
        <v>3579</v>
      </c>
      <c r="CR45" s="52"/>
      <c r="CS45" s="20">
        <v>40</v>
      </c>
      <c r="CT45" s="21" t="str">
        <f t="shared" si="47"/>
        <v>竹 富 町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18"/>
      <c r="DE45" s="20">
        <v>40</v>
      </c>
      <c r="DF45" s="21" t="str">
        <f t="shared" si="48"/>
        <v>竹 富 町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18"/>
      <c r="DQ45" s="20">
        <v>40</v>
      </c>
      <c r="DR45" s="21" t="str">
        <f t="shared" si="49"/>
        <v>竹 富 町</v>
      </c>
      <c r="DS45" s="22">
        <v>32014</v>
      </c>
      <c r="DT45" s="22">
        <v>50106</v>
      </c>
      <c r="DU45" s="22">
        <v>43361</v>
      </c>
      <c r="DV45" s="22">
        <v>574</v>
      </c>
      <c r="DW45" s="22">
        <v>486</v>
      </c>
      <c r="DX45" s="22">
        <v>486</v>
      </c>
      <c r="DY45" s="22">
        <v>15</v>
      </c>
      <c r="DZ45" s="22">
        <v>56</v>
      </c>
      <c r="EA45" s="22">
        <v>24</v>
      </c>
      <c r="EB45" s="18"/>
      <c r="EC45" s="20">
        <v>40</v>
      </c>
      <c r="ED45" s="21" t="str">
        <f t="shared" si="50"/>
        <v>竹 富 町</v>
      </c>
      <c r="EE45" s="22">
        <v>246013876</v>
      </c>
      <c r="EF45" s="22">
        <v>0</v>
      </c>
      <c r="EG45" s="22">
        <v>0</v>
      </c>
      <c r="EH45" s="22">
        <v>0</v>
      </c>
      <c r="EI45" s="22">
        <v>0</v>
      </c>
      <c r="EJ45" s="22">
        <v>0</v>
      </c>
      <c r="EK45" s="22">
        <v>116</v>
      </c>
      <c r="EL45" s="22">
        <v>0</v>
      </c>
      <c r="EM45" s="22">
        <v>0</v>
      </c>
      <c r="EO45" s="20">
        <v>40</v>
      </c>
      <c r="EP45" s="21" t="str">
        <f t="shared" si="51"/>
        <v>竹 富 町</v>
      </c>
      <c r="EQ45" s="22">
        <v>0</v>
      </c>
      <c r="ER45" s="22">
        <v>0</v>
      </c>
      <c r="ES45" s="22">
        <v>0</v>
      </c>
      <c r="ET45" s="22">
        <v>0</v>
      </c>
      <c r="EU45" s="22">
        <v>0</v>
      </c>
      <c r="EV45" s="22">
        <v>0</v>
      </c>
      <c r="EW45" s="22">
        <v>0</v>
      </c>
      <c r="EX45" s="22">
        <v>0</v>
      </c>
      <c r="EY45" s="22">
        <v>0</v>
      </c>
      <c r="FA45" s="20">
        <v>40</v>
      </c>
      <c r="FB45" s="21" t="str">
        <f t="shared" si="52"/>
        <v>竹 富 町</v>
      </c>
      <c r="FC45" s="22">
        <v>5458770</v>
      </c>
      <c r="FD45" s="22">
        <v>11560786</v>
      </c>
      <c r="FE45" s="22">
        <v>10128850</v>
      </c>
      <c r="FF45" s="22">
        <v>154330</v>
      </c>
      <c r="FG45" s="22">
        <v>135233</v>
      </c>
      <c r="FH45" s="22">
        <v>135233</v>
      </c>
      <c r="FI45" s="22">
        <v>569</v>
      </c>
      <c r="FJ45" s="22">
        <v>3803</v>
      </c>
      <c r="FK45" s="22">
        <v>2956</v>
      </c>
      <c r="FM45" s="20">
        <v>40</v>
      </c>
      <c r="FN45" s="21" t="str">
        <f t="shared" si="53"/>
        <v>竹 富 町</v>
      </c>
      <c r="FO45" s="22">
        <v>14996467</v>
      </c>
      <c r="FP45" s="22">
        <v>20276561</v>
      </c>
      <c r="FQ45" s="22">
        <v>16369739</v>
      </c>
      <c r="FR45" s="22">
        <v>226200</v>
      </c>
      <c r="FS45" s="22">
        <v>182666</v>
      </c>
      <c r="FT45" s="22">
        <v>182666</v>
      </c>
      <c r="FU45" s="22">
        <v>1190</v>
      </c>
      <c r="FV45" s="22">
        <v>9792</v>
      </c>
      <c r="FW45" s="22">
        <v>6141</v>
      </c>
      <c r="FY45" s="20">
        <v>40</v>
      </c>
      <c r="FZ45" s="21" t="str">
        <f t="shared" si="54"/>
        <v>竹 富 町</v>
      </c>
      <c r="GA45" s="22">
        <v>0</v>
      </c>
      <c r="GB45" s="22">
        <v>0</v>
      </c>
      <c r="GC45" s="22">
        <v>0</v>
      </c>
      <c r="GD45" s="22">
        <v>0</v>
      </c>
      <c r="GE45" s="22">
        <v>0</v>
      </c>
      <c r="GF45" s="22">
        <v>0</v>
      </c>
      <c r="GG45" s="22">
        <v>0</v>
      </c>
      <c r="GH45" s="22">
        <v>0</v>
      </c>
      <c r="GI45" s="22">
        <v>0</v>
      </c>
      <c r="GK45" s="20">
        <v>40</v>
      </c>
      <c r="GL45" s="21" t="str">
        <f t="shared" si="55"/>
        <v>竹 富 町</v>
      </c>
      <c r="GM45" s="22">
        <v>0</v>
      </c>
      <c r="GN45" s="22">
        <v>119388</v>
      </c>
      <c r="GO45" s="22">
        <v>119388</v>
      </c>
      <c r="GP45" s="22">
        <v>4139</v>
      </c>
      <c r="GQ45" s="22">
        <v>4139</v>
      </c>
      <c r="GR45" s="22">
        <v>3232</v>
      </c>
      <c r="GS45" s="22">
        <v>0</v>
      </c>
      <c r="GT45" s="22">
        <v>2</v>
      </c>
      <c r="GU45" s="22">
        <v>2</v>
      </c>
      <c r="GW45" s="20">
        <v>40</v>
      </c>
      <c r="GX45" s="21" t="str">
        <f t="shared" si="56"/>
        <v>竹 富 町</v>
      </c>
      <c r="GY45" s="22">
        <v>0</v>
      </c>
      <c r="GZ45" s="22">
        <v>0</v>
      </c>
      <c r="HA45" s="22">
        <v>0</v>
      </c>
      <c r="HB45" s="22">
        <v>0</v>
      </c>
      <c r="HC45" s="22">
        <v>0</v>
      </c>
      <c r="HD45" s="22">
        <v>0</v>
      </c>
      <c r="HE45" s="22">
        <v>0</v>
      </c>
      <c r="HF45" s="22">
        <v>0</v>
      </c>
      <c r="HG45" s="22">
        <v>0</v>
      </c>
      <c r="HI45" s="20">
        <v>40</v>
      </c>
      <c r="HJ45" s="21" t="str">
        <f t="shared" si="57"/>
        <v>竹 富 町</v>
      </c>
      <c r="HK45" s="22">
        <v>0</v>
      </c>
      <c r="HL45" s="22">
        <v>0</v>
      </c>
      <c r="HM45" s="22">
        <v>0</v>
      </c>
      <c r="HN45" s="22">
        <v>0</v>
      </c>
      <c r="HO45" s="22">
        <v>0</v>
      </c>
      <c r="HP45" s="22">
        <v>0</v>
      </c>
      <c r="HQ45" s="22">
        <v>0</v>
      </c>
      <c r="HR45" s="22">
        <v>0</v>
      </c>
      <c r="HS45" s="22">
        <v>0</v>
      </c>
      <c r="HU45" s="19">
        <f t="shared" si="1"/>
        <v>267049114</v>
      </c>
      <c r="HV45" s="8">
        <f t="shared" si="2"/>
        <v>51428825</v>
      </c>
      <c r="HW45" s="8">
        <f t="shared" si="3"/>
        <v>44550131</v>
      </c>
      <c r="HX45" s="8">
        <f t="shared" si="4"/>
        <v>6192787</v>
      </c>
      <c r="HY45" s="8">
        <f t="shared" si="5"/>
        <v>5825636</v>
      </c>
      <c r="HZ45" s="8">
        <f t="shared" si="6"/>
        <v>2298601</v>
      </c>
      <c r="IA45" s="8">
        <f t="shared" si="7"/>
        <v>2628</v>
      </c>
      <c r="IB45" s="8">
        <f t="shared" si="8"/>
        <v>26164</v>
      </c>
      <c r="IC45" s="8">
        <f t="shared" si="9"/>
        <v>19872</v>
      </c>
    </row>
    <row r="46" spans="1:237" s="8" customFormat="1" ht="15" customHeight="1">
      <c r="A46" s="24">
        <v>41</v>
      </c>
      <c r="B46" s="25" t="s">
        <v>111</v>
      </c>
      <c r="C46" s="26">
        <v>3177</v>
      </c>
      <c r="D46" s="26">
        <v>1033832</v>
      </c>
      <c r="E46" s="26">
        <v>792597</v>
      </c>
      <c r="F46" s="26">
        <v>32081</v>
      </c>
      <c r="G46" s="26">
        <v>24598</v>
      </c>
      <c r="H46" s="26">
        <v>23498</v>
      </c>
      <c r="I46" s="26">
        <v>7</v>
      </c>
      <c r="J46" s="26">
        <v>504</v>
      </c>
      <c r="K46" s="26">
        <v>365</v>
      </c>
      <c r="L46" s="18"/>
      <c r="M46" s="24">
        <v>41</v>
      </c>
      <c r="N46" s="25" t="str">
        <f t="shared" si="40"/>
        <v>与那国町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32"/>
      <c r="Y46" s="24">
        <v>41</v>
      </c>
      <c r="Z46" s="25" t="str">
        <f t="shared" si="41"/>
        <v>与那国町</v>
      </c>
      <c r="AA46" s="26">
        <v>341891</v>
      </c>
      <c r="AB46" s="26">
        <v>5538864</v>
      </c>
      <c r="AC46" s="26">
        <v>4298538</v>
      </c>
      <c r="AD46" s="26">
        <v>162843</v>
      </c>
      <c r="AE46" s="26">
        <v>126505</v>
      </c>
      <c r="AF46" s="26">
        <v>120079</v>
      </c>
      <c r="AG46" s="26">
        <v>145</v>
      </c>
      <c r="AH46" s="26">
        <v>2172</v>
      </c>
      <c r="AI46" s="26">
        <v>1555</v>
      </c>
      <c r="AJ46" s="52"/>
      <c r="AK46" s="24">
        <v>41</v>
      </c>
      <c r="AL46" s="25" t="str">
        <f t="shared" si="42"/>
        <v>与那国町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32"/>
      <c r="AW46" s="24">
        <v>41</v>
      </c>
      <c r="AX46" s="25" t="str">
        <f t="shared" si="43"/>
        <v>与那国町</v>
      </c>
      <c r="AY46" s="26">
        <v>0</v>
      </c>
      <c r="AZ46" s="26">
        <v>85278</v>
      </c>
      <c r="BA46" s="26">
        <v>67747</v>
      </c>
      <c r="BB46" s="26">
        <v>524122</v>
      </c>
      <c r="BC46" s="26">
        <v>430059</v>
      </c>
      <c r="BD46" s="26">
        <v>44275</v>
      </c>
      <c r="BE46" s="26">
        <v>0</v>
      </c>
      <c r="BF46" s="26">
        <v>456</v>
      </c>
      <c r="BG46" s="26">
        <v>356</v>
      </c>
      <c r="BH46" s="32"/>
      <c r="BI46" s="24">
        <v>41</v>
      </c>
      <c r="BJ46" s="25" t="str">
        <f t="shared" si="44"/>
        <v>与那国町</v>
      </c>
      <c r="BK46" s="26">
        <v>0</v>
      </c>
      <c r="BL46" s="26">
        <v>115633</v>
      </c>
      <c r="BM46" s="26">
        <v>105962</v>
      </c>
      <c r="BN46" s="26">
        <v>723101</v>
      </c>
      <c r="BO46" s="26">
        <v>683820</v>
      </c>
      <c r="BP46" s="26">
        <v>138721</v>
      </c>
      <c r="BQ46" s="26">
        <v>0</v>
      </c>
      <c r="BR46" s="26">
        <v>445</v>
      </c>
      <c r="BS46" s="26">
        <v>357</v>
      </c>
      <c r="BT46" s="32"/>
      <c r="BU46" s="24">
        <v>41</v>
      </c>
      <c r="BV46" s="25" t="str">
        <f t="shared" si="45"/>
        <v>与那国町</v>
      </c>
      <c r="BW46" s="26">
        <v>0</v>
      </c>
      <c r="BX46" s="26">
        <v>106480</v>
      </c>
      <c r="BY46" s="26">
        <v>105268</v>
      </c>
      <c r="BZ46" s="26">
        <v>637703</v>
      </c>
      <c r="CA46" s="26">
        <v>633631</v>
      </c>
      <c r="CB46" s="26">
        <v>330817</v>
      </c>
      <c r="CC46" s="26">
        <v>0</v>
      </c>
      <c r="CD46" s="26">
        <v>286</v>
      </c>
      <c r="CE46" s="26">
        <v>271</v>
      </c>
      <c r="CF46" s="32"/>
      <c r="CG46" s="24">
        <v>41</v>
      </c>
      <c r="CH46" s="25" t="str">
        <f t="shared" si="46"/>
        <v>与那国町</v>
      </c>
      <c r="CI46" s="26">
        <v>181924</v>
      </c>
      <c r="CJ46" s="26">
        <v>307391</v>
      </c>
      <c r="CK46" s="26">
        <v>278977</v>
      </c>
      <c r="CL46" s="26">
        <v>1884926</v>
      </c>
      <c r="CM46" s="26">
        <v>1747510</v>
      </c>
      <c r="CN46" s="26">
        <v>513813</v>
      </c>
      <c r="CO46" s="26">
        <v>383</v>
      </c>
      <c r="CP46" s="26">
        <v>1187</v>
      </c>
      <c r="CQ46" s="26">
        <v>984</v>
      </c>
      <c r="CR46" s="52"/>
      <c r="CS46" s="24">
        <v>41</v>
      </c>
      <c r="CT46" s="25" t="str">
        <f t="shared" si="47"/>
        <v>与那国町</v>
      </c>
      <c r="CU46" s="26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18"/>
      <c r="DE46" s="24">
        <v>41</v>
      </c>
      <c r="DF46" s="25" t="str">
        <f t="shared" si="48"/>
        <v>与那国町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18"/>
      <c r="DQ46" s="24">
        <v>41</v>
      </c>
      <c r="DR46" s="25" t="str">
        <f t="shared" si="49"/>
        <v>与那国町</v>
      </c>
      <c r="DS46" s="26">
        <v>89146</v>
      </c>
      <c r="DT46" s="26">
        <v>189676</v>
      </c>
      <c r="DU46" s="26">
        <v>112355</v>
      </c>
      <c r="DV46" s="26">
        <v>1215</v>
      </c>
      <c r="DW46" s="26">
        <v>729</v>
      </c>
      <c r="DX46" s="26">
        <v>729</v>
      </c>
      <c r="DY46" s="26">
        <v>22</v>
      </c>
      <c r="DZ46" s="26">
        <v>86</v>
      </c>
      <c r="EA46" s="26">
        <v>51</v>
      </c>
      <c r="EB46" s="18"/>
      <c r="EC46" s="24">
        <v>41</v>
      </c>
      <c r="ED46" s="25" t="str">
        <f t="shared" si="50"/>
        <v>与那国町</v>
      </c>
      <c r="EE46" s="26">
        <v>8245233</v>
      </c>
      <c r="EF46" s="26">
        <v>0</v>
      </c>
      <c r="EG46" s="26">
        <v>0</v>
      </c>
      <c r="EH46" s="26">
        <v>0</v>
      </c>
      <c r="EI46" s="26">
        <v>0</v>
      </c>
      <c r="EJ46" s="26">
        <v>0</v>
      </c>
      <c r="EK46" s="26">
        <v>66</v>
      </c>
      <c r="EL46" s="26">
        <v>0</v>
      </c>
      <c r="EM46" s="26">
        <v>0</v>
      </c>
      <c r="EO46" s="24">
        <v>41</v>
      </c>
      <c r="EP46" s="25" t="str">
        <f t="shared" si="51"/>
        <v>与那国町</v>
      </c>
      <c r="EQ46" s="26">
        <v>0</v>
      </c>
      <c r="ER46" s="26">
        <v>0</v>
      </c>
      <c r="ES46" s="26">
        <v>0</v>
      </c>
      <c r="ET46" s="26">
        <v>0</v>
      </c>
      <c r="EU46" s="26">
        <v>0</v>
      </c>
      <c r="EV46" s="26">
        <v>0</v>
      </c>
      <c r="EW46" s="26">
        <v>0</v>
      </c>
      <c r="EX46" s="26">
        <v>0</v>
      </c>
      <c r="EY46" s="26">
        <v>0</v>
      </c>
      <c r="FA46" s="24">
        <v>41</v>
      </c>
      <c r="FB46" s="25" t="str">
        <f t="shared" si="52"/>
        <v>与那国町</v>
      </c>
      <c r="FC46" s="26">
        <v>2866833</v>
      </c>
      <c r="FD46" s="26">
        <v>2324470</v>
      </c>
      <c r="FE46" s="26">
        <v>1889885</v>
      </c>
      <c r="FF46" s="26">
        <v>26239</v>
      </c>
      <c r="FG46" s="26">
        <v>20929</v>
      </c>
      <c r="FH46" s="26">
        <v>20389</v>
      </c>
      <c r="FI46" s="26">
        <v>49</v>
      </c>
      <c r="FJ46" s="26">
        <v>635</v>
      </c>
      <c r="FK46" s="26">
        <v>463</v>
      </c>
      <c r="FM46" s="24">
        <v>41</v>
      </c>
      <c r="FN46" s="25" t="str">
        <f t="shared" si="53"/>
        <v>与那国町</v>
      </c>
      <c r="FO46" s="26">
        <v>2231847</v>
      </c>
      <c r="FP46" s="26">
        <v>1895964</v>
      </c>
      <c r="FQ46" s="26">
        <v>1181688</v>
      </c>
      <c r="FR46" s="26">
        <v>17801</v>
      </c>
      <c r="FS46" s="26">
        <v>11179</v>
      </c>
      <c r="FT46" s="26">
        <v>10584</v>
      </c>
      <c r="FU46" s="26">
        <v>181</v>
      </c>
      <c r="FV46" s="26">
        <v>922</v>
      </c>
      <c r="FW46" s="26">
        <v>539</v>
      </c>
      <c r="FY46" s="24">
        <v>41</v>
      </c>
      <c r="FZ46" s="25" t="str">
        <f t="shared" si="54"/>
        <v>与那国町</v>
      </c>
      <c r="GA46" s="26">
        <v>0</v>
      </c>
      <c r="GB46" s="26">
        <v>0</v>
      </c>
      <c r="GC46" s="26">
        <v>0</v>
      </c>
      <c r="GD46" s="26">
        <v>0</v>
      </c>
      <c r="GE46" s="26">
        <v>0</v>
      </c>
      <c r="GF46" s="26">
        <v>0</v>
      </c>
      <c r="GG46" s="26">
        <v>0</v>
      </c>
      <c r="GH46" s="26">
        <v>0</v>
      </c>
      <c r="GI46" s="26">
        <v>0</v>
      </c>
      <c r="GK46" s="24">
        <v>41</v>
      </c>
      <c r="GL46" s="25" t="str">
        <f t="shared" si="55"/>
        <v>与那国町</v>
      </c>
      <c r="GM46" s="26">
        <v>0</v>
      </c>
      <c r="GN46" s="26">
        <v>0</v>
      </c>
      <c r="GO46" s="26">
        <v>0</v>
      </c>
      <c r="GP46" s="26">
        <v>0</v>
      </c>
      <c r="GQ46" s="26">
        <v>0</v>
      </c>
      <c r="GR46" s="26">
        <v>0</v>
      </c>
      <c r="GS46" s="26">
        <v>0</v>
      </c>
      <c r="GT46" s="26">
        <v>0</v>
      </c>
      <c r="GU46" s="26">
        <v>0</v>
      </c>
      <c r="GW46" s="20">
        <v>41</v>
      </c>
      <c r="GX46" s="21" t="str">
        <f t="shared" si="56"/>
        <v>与那国町</v>
      </c>
      <c r="GY46" s="22">
        <v>0</v>
      </c>
      <c r="GZ46" s="22">
        <v>0</v>
      </c>
      <c r="HA46" s="22">
        <v>0</v>
      </c>
      <c r="HB46" s="22">
        <v>0</v>
      </c>
      <c r="HC46" s="22">
        <v>0</v>
      </c>
      <c r="HD46" s="22">
        <v>0</v>
      </c>
      <c r="HE46" s="22">
        <v>0</v>
      </c>
      <c r="HF46" s="22">
        <v>0</v>
      </c>
      <c r="HG46" s="22">
        <v>0</v>
      </c>
      <c r="HI46" s="24">
        <v>41</v>
      </c>
      <c r="HJ46" s="25" t="str">
        <f t="shared" si="57"/>
        <v>与那国町</v>
      </c>
      <c r="HK46" s="26">
        <v>0</v>
      </c>
      <c r="HL46" s="26">
        <v>0</v>
      </c>
      <c r="HM46" s="26">
        <v>0</v>
      </c>
      <c r="HN46" s="26">
        <v>0</v>
      </c>
      <c r="HO46" s="26">
        <v>0</v>
      </c>
      <c r="HP46" s="26">
        <v>0</v>
      </c>
      <c r="HQ46" s="26">
        <v>0</v>
      </c>
      <c r="HR46" s="26">
        <v>0</v>
      </c>
      <c r="HS46" s="26">
        <v>0</v>
      </c>
      <c r="HU46" s="19">
        <f t="shared" si="1"/>
        <v>13960051</v>
      </c>
      <c r="HV46" s="8">
        <f t="shared" si="2"/>
        <v>11290197</v>
      </c>
      <c r="HW46" s="8">
        <f t="shared" si="3"/>
        <v>8554040</v>
      </c>
      <c r="HX46" s="8">
        <f t="shared" si="4"/>
        <v>2125105</v>
      </c>
      <c r="HY46" s="8">
        <f t="shared" si="5"/>
        <v>1931450</v>
      </c>
      <c r="HZ46" s="8">
        <f t="shared" si="6"/>
        <v>689092</v>
      </c>
      <c r="IA46" s="8">
        <f t="shared" si="7"/>
        <v>853</v>
      </c>
      <c r="IB46" s="8">
        <f t="shared" si="8"/>
        <v>5506</v>
      </c>
      <c r="IC46" s="8">
        <f t="shared" si="9"/>
        <v>3957</v>
      </c>
    </row>
    <row r="47" spans="1:237" s="8" customFormat="1" ht="15" customHeight="1">
      <c r="A47" s="37"/>
      <c r="B47" s="38" t="s">
        <v>56</v>
      </c>
      <c r="C47" s="39">
        <f>SUM(C17:C46)</f>
        <v>290416</v>
      </c>
      <c r="D47" s="39">
        <f aca="true" t="shared" si="58" ref="D47:K47">SUM(D17:D46)</f>
        <v>6914304</v>
      </c>
      <c r="E47" s="39">
        <f t="shared" si="58"/>
        <v>4795725</v>
      </c>
      <c r="F47" s="39">
        <f t="shared" si="58"/>
        <v>247562</v>
      </c>
      <c r="G47" s="39">
        <f t="shared" si="58"/>
        <v>172804</v>
      </c>
      <c r="H47" s="39">
        <f t="shared" si="58"/>
        <v>171647</v>
      </c>
      <c r="I47" s="39">
        <f t="shared" si="58"/>
        <v>1202</v>
      </c>
      <c r="J47" s="39">
        <f t="shared" si="58"/>
        <v>11930</v>
      </c>
      <c r="K47" s="39">
        <f t="shared" si="58"/>
        <v>7095</v>
      </c>
      <c r="L47" s="18"/>
      <c r="M47" s="37"/>
      <c r="N47" s="38" t="s">
        <v>56</v>
      </c>
      <c r="O47" s="39">
        <f aca="true" t="shared" si="59" ref="O47:W47">SUM(O17:O46)</f>
        <v>0</v>
      </c>
      <c r="P47" s="39">
        <f t="shared" si="59"/>
        <v>0</v>
      </c>
      <c r="Q47" s="39">
        <f t="shared" si="59"/>
        <v>0</v>
      </c>
      <c r="R47" s="39">
        <f t="shared" si="59"/>
        <v>0</v>
      </c>
      <c r="S47" s="39">
        <f t="shared" si="59"/>
        <v>0</v>
      </c>
      <c r="T47" s="39">
        <f t="shared" si="59"/>
        <v>0</v>
      </c>
      <c r="U47" s="39">
        <f t="shared" si="59"/>
        <v>0</v>
      </c>
      <c r="V47" s="39">
        <f t="shared" si="59"/>
        <v>0</v>
      </c>
      <c r="W47" s="39">
        <f t="shared" si="59"/>
        <v>0</v>
      </c>
      <c r="X47" s="32"/>
      <c r="Y47" s="37"/>
      <c r="Z47" s="38" t="s">
        <v>56</v>
      </c>
      <c r="AA47" s="39">
        <f aca="true" t="shared" si="60" ref="AA47:AI47">SUM(AA17:AA46)</f>
        <v>8052570</v>
      </c>
      <c r="AB47" s="39">
        <f t="shared" si="60"/>
        <v>193583611</v>
      </c>
      <c r="AC47" s="39">
        <f t="shared" si="60"/>
        <v>156195888</v>
      </c>
      <c r="AD47" s="39">
        <f t="shared" si="60"/>
        <v>7254745</v>
      </c>
      <c r="AE47" s="39">
        <f t="shared" si="60"/>
        <v>5812463</v>
      </c>
      <c r="AF47" s="39">
        <f t="shared" si="60"/>
        <v>5795558</v>
      </c>
      <c r="AG47" s="39">
        <f t="shared" si="60"/>
        <v>14396</v>
      </c>
      <c r="AH47" s="39">
        <f t="shared" si="60"/>
        <v>190935</v>
      </c>
      <c r="AI47" s="39">
        <f t="shared" si="60"/>
        <v>129162</v>
      </c>
      <c r="AJ47" s="52"/>
      <c r="AK47" s="37"/>
      <c r="AL47" s="38" t="s">
        <v>56</v>
      </c>
      <c r="AM47" s="39">
        <f aca="true" t="shared" si="61" ref="AM47:AU47">SUM(AM17:AM46)</f>
        <v>288913</v>
      </c>
      <c r="AN47" s="39">
        <f t="shared" si="61"/>
        <v>2022066</v>
      </c>
      <c r="AO47" s="39">
        <f t="shared" si="61"/>
        <v>1768733</v>
      </c>
      <c r="AP47" s="39">
        <f t="shared" si="61"/>
        <v>8884864</v>
      </c>
      <c r="AQ47" s="39">
        <f t="shared" si="61"/>
        <v>8157905</v>
      </c>
      <c r="AR47" s="39">
        <f t="shared" si="61"/>
        <v>2393012</v>
      </c>
      <c r="AS47" s="39">
        <f t="shared" si="61"/>
        <v>507</v>
      </c>
      <c r="AT47" s="39">
        <f t="shared" si="61"/>
        <v>5046</v>
      </c>
      <c r="AU47" s="39">
        <f t="shared" si="61"/>
        <v>3810</v>
      </c>
      <c r="AV47" s="32"/>
      <c r="AW47" s="37"/>
      <c r="AX47" s="38" t="s">
        <v>56</v>
      </c>
      <c r="AY47" s="39">
        <f aca="true" t="shared" si="62" ref="AY47:BG47">SUM(AY17:AY46)</f>
        <v>0</v>
      </c>
      <c r="AZ47" s="39">
        <f t="shared" si="62"/>
        <v>17695993</v>
      </c>
      <c r="BA47" s="39">
        <f t="shared" si="62"/>
        <v>16571469</v>
      </c>
      <c r="BB47" s="39">
        <f t="shared" si="62"/>
        <v>426438575</v>
      </c>
      <c r="BC47" s="39">
        <f t="shared" si="62"/>
        <v>420842593</v>
      </c>
      <c r="BD47" s="39">
        <f t="shared" si="62"/>
        <v>53540861</v>
      </c>
      <c r="BE47" s="39">
        <f t="shared" si="62"/>
        <v>0</v>
      </c>
      <c r="BF47" s="39">
        <f t="shared" si="62"/>
        <v>92178</v>
      </c>
      <c r="BG47" s="39">
        <f t="shared" si="62"/>
        <v>84862</v>
      </c>
      <c r="BH47" s="32"/>
      <c r="BI47" s="37"/>
      <c r="BJ47" s="38" t="s">
        <v>56</v>
      </c>
      <c r="BK47" s="39">
        <f aca="true" t="shared" si="63" ref="BK47:BS47">SUM(BK17:BK46)</f>
        <v>0</v>
      </c>
      <c r="BL47" s="39">
        <f t="shared" si="63"/>
        <v>13044054</v>
      </c>
      <c r="BM47" s="39">
        <f t="shared" si="63"/>
        <v>12556282</v>
      </c>
      <c r="BN47" s="39">
        <f t="shared" si="63"/>
        <v>212173209</v>
      </c>
      <c r="BO47" s="39">
        <f t="shared" si="63"/>
        <v>210855195</v>
      </c>
      <c r="BP47" s="39">
        <f t="shared" si="63"/>
        <v>52765875</v>
      </c>
      <c r="BQ47" s="39">
        <f t="shared" si="63"/>
        <v>0</v>
      </c>
      <c r="BR47" s="39">
        <f t="shared" si="63"/>
        <v>63939</v>
      </c>
      <c r="BS47" s="39">
        <f t="shared" si="63"/>
        <v>59697</v>
      </c>
      <c r="BT47" s="32"/>
      <c r="BU47" s="37"/>
      <c r="BV47" s="38" t="s">
        <v>56</v>
      </c>
      <c r="BW47" s="39">
        <f aca="true" t="shared" si="64" ref="BW47:CE47">SUM(BW17:BW46)</f>
        <v>0</v>
      </c>
      <c r="BX47" s="39">
        <f t="shared" si="64"/>
        <v>9356104</v>
      </c>
      <c r="BY47" s="39">
        <f t="shared" si="64"/>
        <v>9282236</v>
      </c>
      <c r="BZ47" s="39">
        <f t="shared" si="64"/>
        <v>198341185</v>
      </c>
      <c r="CA47" s="39">
        <f t="shared" si="64"/>
        <v>198182883</v>
      </c>
      <c r="CB47" s="39">
        <f t="shared" si="64"/>
        <v>122682823</v>
      </c>
      <c r="CC47" s="39">
        <f t="shared" si="64"/>
        <v>0</v>
      </c>
      <c r="CD47" s="39">
        <f t="shared" si="64"/>
        <v>19107</v>
      </c>
      <c r="CE47" s="39">
        <f t="shared" si="64"/>
        <v>18500</v>
      </c>
      <c r="CF47" s="32"/>
      <c r="CG47" s="37"/>
      <c r="CH47" s="38" t="s">
        <v>56</v>
      </c>
      <c r="CI47" s="39">
        <f aca="true" t="shared" si="65" ref="CI47:CQ47">SUM(CI17:CI46)</f>
        <v>4135029</v>
      </c>
      <c r="CJ47" s="39">
        <f t="shared" si="65"/>
        <v>40096151</v>
      </c>
      <c r="CK47" s="39">
        <f t="shared" si="65"/>
        <v>38409987</v>
      </c>
      <c r="CL47" s="39">
        <f t="shared" si="65"/>
        <v>836952969</v>
      </c>
      <c r="CM47" s="39">
        <f t="shared" si="65"/>
        <v>829880671</v>
      </c>
      <c r="CN47" s="39">
        <f t="shared" si="65"/>
        <v>228989559</v>
      </c>
      <c r="CO47" s="39">
        <f t="shared" si="65"/>
        <v>6874</v>
      </c>
      <c r="CP47" s="39">
        <f t="shared" si="65"/>
        <v>175224</v>
      </c>
      <c r="CQ47" s="39">
        <f t="shared" si="65"/>
        <v>163059</v>
      </c>
      <c r="CR47" s="52"/>
      <c r="CS47" s="37"/>
      <c r="CT47" s="38" t="s">
        <v>56</v>
      </c>
      <c r="CU47" s="39">
        <f aca="true" t="shared" si="66" ref="CU47:DC47">SUM(CU17:CU46)</f>
        <v>0</v>
      </c>
      <c r="CV47" s="39">
        <f t="shared" si="66"/>
        <v>0</v>
      </c>
      <c r="CW47" s="39">
        <f t="shared" si="66"/>
        <v>0</v>
      </c>
      <c r="CX47" s="39">
        <f t="shared" si="66"/>
        <v>0</v>
      </c>
      <c r="CY47" s="39">
        <f t="shared" si="66"/>
        <v>0</v>
      </c>
      <c r="CZ47" s="39">
        <f t="shared" si="66"/>
        <v>0</v>
      </c>
      <c r="DA47" s="39">
        <f t="shared" si="66"/>
        <v>0</v>
      </c>
      <c r="DB47" s="39">
        <f t="shared" si="66"/>
        <v>0</v>
      </c>
      <c r="DC47" s="39">
        <f t="shared" si="66"/>
        <v>0</v>
      </c>
      <c r="DD47" s="18"/>
      <c r="DE47" s="37"/>
      <c r="DF47" s="38" t="s">
        <v>56</v>
      </c>
      <c r="DG47" s="39">
        <f aca="true" t="shared" si="67" ref="DG47:DO47">SUM(DG17:DG46)</f>
        <v>0</v>
      </c>
      <c r="DH47" s="39">
        <f t="shared" si="67"/>
        <v>0</v>
      </c>
      <c r="DI47" s="39">
        <f t="shared" si="67"/>
        <v>0</v>
      </c>
      <c r="DJ47" s="39">
        <f t="shared" si="67"/>
        <v>0</v>
      </c>
      <c r="DK47" s="39">
        <f t="shared" si="67"/>
        <v>0</v>
      </c>
      <c r="DL47" s="39">
        <f t="shared" si="67"/>
        <v>0</v>
      </c>
      <c r="DM47" s="39">
        <f t="shared" si="67"/>
        <v>0</v>
      </c>
      <c r="DN47" s="39">
        <f t="shared" si="67"/>
        <v>0</v>
      </c>
      <c r="DO47" s="39">
        <f t="shared" si="67"/>
        <v>0</v>
      </c>
      <c r="DP47" s="18"/>
      <c r="DQ47" s="37"/>
      <c r="DR47" s="38" t="s">
        <v>56</v>
      </c>
      <c r="DS47" s="39">
        <f aca="true" t="shared" si="68" ref="DS47:EA47">SUM(DS17:DS46)</f>
        <v>2128236</v>
      </c>
      <c r="DT47" s="39">
        <f t="shared" si="68"/>
        <v>397867</v>
      </c>
      <c r="DU47" s="39">
        <f t="shared" si="68"/>
        <v>279381</v>
      </c>
      <c r="DV47" s="39">
        <f t="shared" si="68"/>
        <v>8770</v>
      </c>
      <c r="DW47" s="39">
        <f t="shared" si="68"/>
        <v>7491</v>
      </c>
      <c r="DX47" s="39">
        <f t="shared" si="68"/>
        <v>7167</v>
      </c>
      <c r="DY47" s="39">
        <f t="shared" si="68"/>
        <v>797</v>
      </c>
      <c r="DZ47" s="39">
        <f t="shared" si="68"/>
        <v>371</v>
      </c>
      <c r="EA47" s="39">
        <f t="shared" si="68"/>
        <v>226</v>
      </c>
      <c r="EB47" s="18"/>
      <c r="EC47" s="37"/>
      <c r="ED47" s="38" t="s">
        <v>56</v>
      </c>
      <c r="EE47" s="39">
        <f>SUM(EE17:EE46)</f>
        <v>458551688</v>
      </c>
      <c r="EF47" s="39">
        <f>SUM(EF17:EF46)</f>
        <v>50842697</v>
      </c>
      <c r="EG47" s="39">
        <f>SUM(EG17:EG46)</f>
        <v>39985731</v>
      </c>
      <c r="EH47" s="39">
        <f>SUM(EH17:EH46)</f>
        <v>528678</v>
      </c>
      <c r="EI47" s="39">
        <f>SUM(EI17:EI46)</f>
        <v>422181</v>
      </c>
      <c r="EJ47" s="39">
        <f>SUM(EJ17:EJ46)</f>
        <v>416190</v>
      </c>
      <c r="EK47" s="39">
        <f>SUM(EK17:EK46)</f>
        <v>4244</v>
      </c>
      <c r="EL47" s="39">
        <f>SUM(EL17:EL46)</f>
        <v>12502</v>
      </c>
      <c r="EM47" s="39">
        <f>SUM(EM17:EM46)</f>
        <v>7318</v>
      </c>
      <c r="EO47" s="37"/>
      <c r="EP47" s="38" t="s">
        <v>56</v>
      </c>
      <c r="EQ47" s="39">
        <f>SUM(EQ17:EQ46)</f>
        <v>0</v>
      </c>
      <c r="ER47" s="39">
        <f>SUM(ER17:ER46)</f>
        <v>0</v>
      </c>
      <c r="ES47" s="39">
        <f>SUM(ES17:ES46)</f>
        <v>0</v>
      </c>
      <c r="ET47" s="39">
        <f>SUM(ET17:ET46)</f>
        <v>0</v>
      </c>
      <c r="EU47" s="39">
        <f>SUM(EU17:EU46)</f>
        <v>0</v>
      </c>
      <c r="EV47" s="39">
        <f>SUM(EV17:EV46)</f>
        <v>0</v>
      </c>
      <c r="EW47" s="39">
        <f>SUM(EW17:EW46)</f>
        <v>0</v>
      </c>
      <c r="EX47" s="39">
        <f>SUM(EX17:EX46)</f>
        <v>0</v>
      </c>
      <c r="EY47" s="39">
        <f>SUM(EY17:EY46)</f>
        <v>0</v>
      </c>
      <c r="FA47" s="37"/>
      <c r="FB47" s="38" t="s">
        <v>56</v>
      </c>
      <c r="FC47" s="39">
        <f>SUM(FC17:FC46)</f>
        <v>8343070</v>
      </c>
      <c r="FD47" s="39">
        <f>SUM(FD17:FD46)</f>
        <v>16544104</v>
      </c>
      <c r="FE47" s="39">
        <f>SUM(FE17:FE46)</f>
        <v>14596801</v>
      </c>
      <c r="FF47" s="39">
        <f>SUM(FF17:FF46)</f>
        <v>203922</v>
      </c>
      <c r="FG47" s="39">
        <f>SUM(FG17:FG46)</f>
        <v>178458</v>
      </c>
      <c r="FH47" s="39">
        <f>SUM(FH17:FH46)</f>
        <v>177918</v>
      </c>
      <c r="FI47" s="39">
        <f>SUM(FI17:FI46)</f>
        <v>659</v>
      </c>
      <c r="FJ47" s="39">
        <f>SUM(FJ17:FJ46)</f>
        <v>4746</v>
      </c>
      <c r="FK47" s="39">
        <f>SUM(FK17:FK46)</f>
        <v>3637</v>
      </c>
      <c r="FM47" s="37"/>
      <c r="FN47" s="38" t="s">
        <v>56</v>
      </c>
      <c r="FO47" s="39">
        <f>SUM(FO17:FO46)</f>
        <v>65808228</v>
      </c>
      <c r="FP47" s="39">
        <f>SUM(FP17:FP46)</f>
        <v>120239093</v>
      </c>
      <c r="FQ47" s="39">
        <f>SUM(FQ17:FQ46)</f>
        <v>83055260</v>
      </c>
      <c r="FR47" s="39">
        <f>SUM(FR17:FR46)</f>
        <v>1531722</v>
      </c>
      <c r="FS47" s="39">
        <f>SUM(FS17:FS46)</f>
        <v>1105482</v>
      </c>
      <c r="FT47" s="39">
        <f>SUM(FT17:FT46)</f>
        <v>1004884</v>
      </c>
      <c r="FU47" s="39">
        <f>SUM(FU17:FU46)</f>
        <v>15629</v>
      </c>
      <c r="FV47" s="39">
        <f>SUM(FV17:FV46)</f>
        <v>108566</v>
      </c>
      <c r="FW47" s="39">
        <f>SUM(FW17:FW46)</f>
        <v>60089</v>
      </c>
      <c r="FY47" s="37"/>
      <c r="FZ47" s="38" t="s">
        <v>56</v>
      </c>
      <c r="GA47" s="39">
        <f>SUM(GA17:GA46)</f>
        <v>1639664</v>
      </c>
      <c r="GB47" s="39">
        <f>SUM(GB17:GB46)</f>
        <v>8465506</v>
      </c>
      <c r="GC47" s="39">
        <f>SUM(GC17:GC46)</f>
        <v>8453512</v>
      </c>
      <c r="GD47" s="39">
        <f>SUM(GD17:GD46)</f>
        <v>13835330</v>
      </c>
      <c r="GE47" s="39">
        <f>SUM(GE17:GE46)</f>
        <v>13821684</v>
      </c>
      <c r="GF47" s="39">
        <f>SUM(GF17:GF46)</f>
        <v>8213975</v>
      </c>
      <c r="GG47" s="39">
        <f>SUM(GG17:GG46)</f>
        <v>187</v>
      </c>
      <c r="GH47" s="39">
        <f>SUM(GH17:GH46)</f>
        <v>3898</v>
      </c>
      <c r="GI47" s="39">
        <f>SUM(GI17:GI46)</f>
        <v>3810</v>
      </c>
      <c r="GK47" s="37"/>
      <c r="GL47" s="38" t="s">
        <v>56</v>
      </c>
      <c r="GM47" s="39">
        <f>SUM(GM17:GM46)</f>
        <v>0</v>
      </c>
      <c r="GN47" s="39">
        <f>SUM(GN17:GN46)</f>
        <v>119388</v>
      </c>
      <c r="GO47" s="39">
        <f>SUM(GO17:GO46)</f>
        <v>119388</v>
      </c>
      <c r="GP47" s="39">
        <f>SUM(GP17:GP46)</f>
        <v>4139</v>
      </c>
      <c r="GQ47" s="39">
        <f>SUM(GQ17:GQ46)</f>
        <v>4139</v>
      </c>
      <c r="GR47" s="39">
        <f>SUM(GR17:GR46)</f>
        <v>3232</v>
      </c>
      <c r="GS47" s="39">
        <f>SUM(GS17:GS46)</f>
        <v>0</v>
      </c>
      <c r="GT47" s="39">
        <f>SUM(GT17:GT46)</f>
        <v>2</v>
      </c>
      <c r="GU47" s="39">
        <f>SUM(GU17:GU46)</f>
        <v>2</v>
      </c>
      <c r="GW47" s="37"/>
      <c r="GX47" s="38" t="s">
        <v>56</v>
      </c>
      <c r="GY47" s="39">
        <f>SUM(GY17:GY46)</f>
        <v>0</v>
      </c>
      <c r="GZ47" s="39">
        <f>SUM(GZ17:GZ46)</f>
        <v>0</v>
      </c>
      <c r="HA47" s="39">
        <f>SUM(HA17:HA46)</f>
        <v>0</v>
      </c>
      <c r="HB47" s="39">
        <f>SUM(HB17:HB46)</f>
        <v>0</v>
      </c>
      <c r="HC47" s="39">
        <f>SUM(HC17:HC46)</f>
        <v>0</v>
      </c>
      <c r="HD47" s="39">
        <f>SUM(HD17:HD46)</f>
        <v>0</v>
      </c>
      <c r="HE47" s="39">
        <f>SUM(HE17:HE46)</f>
        <v>0</v>
      </c>
      <c r="HF47" s="39">
        <f>SUM(HF17:HF46)</f>
        <v>0</v>
      </c>
      <c r="HG47" s="39">
        <f>SUM(HG17:HG46)</f>
        <v>0</v>
      </c>
      <c r="HI47" s="37"/>
      <c r="HJ47" s="38" t="s">
        <v>56</v>
      </c>
      <c r="HK47" s="39">
        <f>SUM(HK17:HK46)</f>
        <v>0</v>
      </c>
      <c r="HL47" s="39">
        <f>SUM(HL17:HL46)</f>
        <v>0</v>
      </c>
      <c r="HM47" s="39">
        <f>SUM(HM17:HM46)</f>
        <v>0</v>
      </c>
      <c r="HN47" s="39">
        <f>SUM(HN17:HN46)</f>
        <v>0</v>
      </c>
      <c r="HO47" s="39">
        <f>SUM(HO17:HO46)</f>
        <v>0</v>
      </c>
      <c r="HP47" s="39">
        <f>SUM(HP17:HP46)</f>
        <v>0</v>
      </c>
      <c r="HQ47" s="39">
        <f>SUM(HQ17:HQ46)</f>
        <v>0</v>
      </c>
      <c r="HR47" s="39">
        <f>SUM(HR17:HR46)</f>
        <v>0</v>
      </c>
      <c r="HS47" s="39">
        <f>SUM(HS17:HS46)</f>
        <v>0</v>
      </c>
      <c r="HU47" s="19">
        <f aca="true" t="shared" si="69" ref="HU47:IC47">SUM(C47,O47,AA47,AM47,CI47,CU47,DG47,DS47,EE47,EQ47,FC47,FO47,GA47,GM47,GY47,HK47)</f>
        <v>549237814</v>
      </c>
      <c r="HV47" s="8">
        <f t="shared" si="69"/>
        <v>439224787</v>
      </c>
      <c r="HW47" s="8">
        <f t="shared" si="69"/>
        <v>347660406</v>
      </c>
      <c r="HX47" s="8">
        <f t="shared" si="69"/>
        <v>869452701</v>
      </c>
      <c r="HY47" s="8">
        <f t="shared" si="69"/>
        <v>859563278</v>
      </c>
      <c r="HZ47" s="8">
        <f t="shared" si="69"/>
        <v>247173142</v>
      </c>
      <c r="IA47" s="8">
        <f t="shared" si="69"/>
        <v>44495</v>
      </c>
      <c r="IB47" s="8">
        <f t="shared" si="69"/>
        <v>513220</v>
      </c>
      <c r="IC47" s="8">
        <f t="shared" si="69"/>
        <v>378208</v>
      </c>
    </row>
    <row r="48" spans="1:237" s="44" customFormat="1" ht="15" customHeight="1">
      <c r="A48" s="40"/>
      <c r="B48" s="41" t="s">
        <v>57</v>
      </c>
      <c r="C48" s="42">
        <f>SUM(C47,C16)</f>
        <v>642054</v>
      </c>
      <c r="D48" s="42">
        <f aca="true" t="shared" si="70" ref="D48:K48">SUM(D47,D16)</f>
        <v>14938694</v>
      </c>
      <c r="E48" s="42">
        <f t="shared" si="70"/>
        <v>11508475</v>
      </c>
      <c r="F48" s="42">
        <f t="shared" si="70"/>
        <v>582645</v>
      </c>
      <c r="G48" s="42">
        <f t="shared" si="70"/>
        <v>452044</v>
      </c>
      <c r="H48" s="42">
        <f t="shared" si="70"/>
        <v>450886</v>
      </c>
      <c r="I48" s="42">
        <f t="shared" si="70"/>
        <v>2212</v>
      </c>
      <c r="J48" s="42">
        <f t="shared" si="70"/>
        <v>19176</v>
      </c>
      <c r="K48" s="42">
        <f t="shared" si="70"/>
        <v>12754</v>
      </c>
      <c r="L48" s="19"/>
      <c r="M48" s="40"/>
      <c r="N48" s="41" t="s">
        <v>57</v>
      </c>
      <c r="O48" s="42">
        <f aca="true" t="shared" si="71" ref="O48:W48">SUM(O47,O16)</f>
        <v>6124</v>
      </c>
      <c r="P48" s="42">
        <f t="shared" si="71"/>
        <v>269634</v>
      </c>
      <c r="Q48" s="42">
        <f t="shared" si="71"/>
        <v>269152</v>
      </c>
      <c r="R48" s="42">
        <f t="shared" si="71"/>
        <v>2177335</v>
      </c>
      <c r="S48" s="42">
        <f t="shared" si="71"/>
        <v>2174486</v>
      </c>
      <c r="T48" s="42">
        <f t="shared" si="71"/>
        <v>639027</v>
      </c>
      <c r="U48" s="42">
        <f t="shared" si="71"/>
        <v>32</v>
      </c>
      <c r="V48" s="42">
        <f t="shared" si="71"/>
        <v>569</v>
      </c>
      <c r="W48" s="42">
        <f t="shared" si="71"/>
        <v>565</v>
      </c>
      <c r="X48" s="35"/>
      <c r="Y48" s="40"/>
      <c r="Z48" s="41" t="s">
        <v>57</v>
      </c>
      <c r="AA48" s="42">
        <f aca="true" t="shared" si="72" ref="AA48:AI48">SUM(AA47,AA16)</f>
        <v>18866964</v>
      </c>
      <c r="AB48" s="42">
        <f t="shared" si="72"/>
        <v>460382500</v>
      </c>
      <c r="AC48" s="42">
        <f t="shared" si="72"/>
        <v>371446755</v>
      </c>
      <c r="AD48" s="42">
        <f t="shared" si="72"/>
        <v>16536262</v>
      </c>
      <c r="AE48" s="42">
        <f t="shared" si="72"/>
        <v>13367417</v>
      </c>
      <c r="AF48" s="42">
        <f t="shared" si="72"/>
        <v>13347398</v>
      </c>
      <c r="AG48" s="42">
        <f t="shared" si="72"/>
        <v>30383</v>
      </c>
      <c r="AH48" s="42">
        <f t="shared" si="72"/>
        <v>392142</v>
      </c>
      <c r="AI48" s="42">
        <f t="shared" si="72"/>
        <v>273824</v>
      </c>
      <c r="AJ48" s="53"/>
      <c r="AK48" s="40"/>
      <c r="AL48" s="41" t="s">
        <v>57</v>
      </c>
      <c r="AM48" s="42">
        <f aca="true" t="shared" si="73" ref="AM48:AU48">SUM(AM47,AM16)</f>
        <v>391490</v>
      </c>
      <c r="AN48" s="42">
        <f t="shared" si="73"/>
        <v>4868226</v>
      </c>
      <c r="AO48" s="42">
        <f t="shared" si="73"/>
        <v>4552479</v>
      </c>
      <c r="AP48" s="42">
        <f t="shared" si="73"/>
        <v>47401623</v>
      </c>
      <c r="AQ48" s="42">
        <f t="shared" si="73"/>
        <v>46261754</v>
      </c>
      <c r="AR48" s="42">
        <f t="shared" si="73"/>
        <v>9929403</v>
      </c>
      <c r="AS48" s="42">
        <f t="shared" si="73"/>
        <v>781</v>
      </c>
      <c r="AT48" s="42">
        <f t="shared" si="73"/>
        <v>11018</v>
      </c>
      <c r="AU48" s="42">
        <f t="shared" si="73"/>
        <v>9447</v>
      </c>
      <c r="AV48" s="35"/>
      <c r="AW48" s="40"/>
      <c r="AX48" s="41" t="s">
        <v>57</v>
      </c>
      <c r="AY48" s="42">
        <f aca="true" t="shared" si="74" ref="AY48:BG48">SUM(AY47,AY16)</f>
        <v>0</v>
      </c>
      <c r="AZ48" s="42">
        <f t="shared" si="74"/>
        <v>64195782</v>
      </c>
      <c r="BA48" s="42">
        <f t="shared" si="74"/>
        <v>61791015</v>
      </c>
      <c r="BB48" s="42">
        <f t="shared" si="74"/>
        <v>2320174182</v>
      </c>
      <c r="BC48" s="42">
        <f t="shared" si="74"/>
        <v>2305012445</v>
      </c>
      <c r="BD48" s="42">
        <f t="shared" si="74"/>
        <v>304318827</v>
      </c>
      <c r="BE48" s="42">
        <f t="shared" si="74"/>
        <v>0</v>
      </c>
      <c r="BF48" s="42">
        <f t="shared" si="74"/>
        <v>327649</v>
      </c>
      <c r="BG48" s="42">
        <f t="shared" si="74"/>
        <v>309607</v>
      </c>
      <c r="BH48" s="35"/>
      <c r="BI48" s="40"/>
      <c r="BJ48" s="41" t="s">
        <v>57</v>
      </c>
      <c r="BK48" s="42">
        <f aca="true" t="shared" si="75" ref="BK48:BS48">SUM(BK47,BK16)</f>
        <v>0</v>
      </c>
      <c r="BL48" s="42">
        <f t="shared" si="75"/>
        <v>32881593</v>
      </c>
      <c r="BM48" s="42">
        <f t="shared" si="75"/>
        <v>32041594</v>
      </c>
      <c r="BN48" s="42">
        <f t="shared" si="75"/>
        <v>692117192</v>
      </c>
      <c r="BO48" s="42">
        <f t="shared" si="75"/>
        <v>689372794</v>
      </c>
      <c r="BP48" s="42">
        <f t="shared" si="75"/>
        <v>175633588</v>
      </c>
      <c r="BQ48" s="42">
        <f t="shared" si="75"/>
        <v>0</v>
      </c>
      <c r="BR48" s="42">
        <f t="shared" si="75"/>
        <v>184220</v>
      </c>
      <c r="BS48" s="42">
        <f t="shared" si="75"/>
        <v>175483</v>
      </c>
      <c r="BT48" s="35"/>
      <c r="BU48" s="40"/>
      <c r="BV48" s="41" t="s">
        <v>57</v>
      </c>
      <c r="BW48" s="42">
        <f aca="true" t="shared" si="76" ref="BW48:CE48">SUM(BW47,BW16)</f>
        <v>0</v>
      </c>
      <c r="BX48" s="42">
        <f t="shared" si="76"/>
        <v>39472841</v>
      </c>
      <c r="BY48" s="42">
        <f t="shared" si="76"/>
        <v>39369935</v>
      </c>
      <c r="BZ48" s="42">
        <f t="shared" si="76"/>
        <v>1233666569</v>
      </c>
      <c r="CA48" s="42">
        <f t="shared" si="76"/>
        <v>1233374186</v>
      </c>
      <c r="CB48" s="42">
        <f t="shared" si="76"/>
        <v>777276195</v>
      </c>
      <c r="CC48" s="42">
        <f t="shared" si="76"/>
        <v>0</v>
      </c>
      <c r="CD48" s="42">
        <f t="shared" si="76"/>
        <v>79203</v>
      </c>
      <c r="CE48" s="42">
        <f t="shared" si="76"/>
        <v>78115</v>
      </c>
      <c r="CF48" s="35"/>
      <c r="CG48" s="40"/>
      <c r="CH48" s="41" t="s">
        <v>57</v>
      </c>
      <c r="CI48" s="42">
        <f aca="true" t="shared" si="77" ref="CI48:CQ48">SUM(CI47,CI16)</f>
        <v>16221974</v>
      </c>
      <c r="CJ48" s="42">
        <f t="shared" si="77"/>
        <v>136550216</v>
      </c>
      <c r="CK48" s="42">
        <f t="shared" si="77"/>
        <v>133202544</v>
      </c>
      <c r="CL48" s="42">
        <f t="shared" si="77"/>
        <v>4245957943</v>
      </c>
      <c r="CM48" s="42">
        <f t="shared" si="77"/>
        <v>4227759425</v>
      </c>
      <c r="CN48" s="42">
        <f t="shared" si="77"/>
        <v>1257228610</v>
      </c>
      <c r="CO48" s="42">
        <f t="shared" si="77"/>
        <v>23867</v>
      </c>
      <c r="CP48" s="42">
        <f t="shared" si="77"/>
        <v>591072</v>
      </c>
      <c r="CQ48" s="42">
        <f t="shared" si="77"/>
        <v>563205</v>
      </c>
      <c r="CR48" s="53"/>
      <c r="CS48" s="40"/>
      <c r="CT48" s="41" t="s">
        <v>57</v>
      </c>
      <c r="CU48" s="42">
        <f aca="true" t="shared" si="78" ref="CU48:DC48">SUM(CU47,CU16)</f>
        <v>0</v>
      </c>
      <c r="CV48" s="42">
        <f t="shared" si="78"/>
        <v>0</v>
      </c>
      <c r="CW48" s="42">
        <f t="shared" si="78"/>
        <v>0</v>
      </c>
      <c r="CX48" s="42">
        <f t="shared" si="78"/>
        <v>0</v>
      </c>
      <c r="CY48" s="42">
        <f t="shared" si="78"/>
        <v>0</v>
      </c>
      <c r="CZ48" s="42">
        <f t="shared" si="78"/>
        <v>0</v>
      </c>
      <c r="DA48" s="42">
        <f t="shared" si="78"/>
        <v>0</v>
      </c>
      <c r="DB48" s="42">
        <f t="shared" si="78"/>
        <v>0</v>
      </c>
      <c r="DC48" s="42">
        <f t="shared" si="78"/>
        <v>0</v>
      </c>
      <c r="DD48" s="19"/>
      <c r="DE48" s="40"/>
      <c r="DF48" s="41" t="s">
        <v>57</v>
      </c>
      <c r="DG48" s="42">
        <f aca="true" t="shared" si="79" ref="DG48:DO48">SUM(DG47,DG16)</f>
        <v>0</v>
      </c>
      <c r="DH48" s="42">
        <f t="shared" si="79"/>
        <v>0</v>
      </c>
      <c r="DI48" s="42">
        <f t="shared" si="79"/>
        <v>0</v>
      </c>
      <c r="DJ48" s="42">
        <f t="shared" si="79"/>
        <v>0</v>
      </c>
      <c r="DK48" s="42">
        <f t="shared" si="79"/>
        <v>0</v>
      </c>
      <c r="DL48" s="42">
        <f t="shared" si="79"/>
        <v>0</v>
      </c>
      <c r="DM48" s="42">
        <f t="shared" si="79"/>
        <v>0</v>
      </c>
      <c r="DN48" s="42">
        <f t="shared" si="79"/>
        <v>0</v>
      </c>
      <c r="DO48" s="42">
        <f t="shared" si="79"/>
        <v>0</v>
      </c>
      <c r="DP48" s="19"/>
      <c r="DQ48" s="40"/>
      <c r="DR48" s="41" t="s">
        <v>57</v>
      </c>
      <c r="DS48" s="42">
        <f aca="true" t="shared" si="80" ref="DS48:EA48">SUM(DS47,DS16)</f>
        <v>3454370</v>
      </c>
      <c r="DT48" s="42">
        <f t="shared" si="80"/>
        <v>800389</v>
      </c>
      <c r="DU48" s="42">
        <f t="shared" si="80"/>
        <v>651493</v>
      </c>
      <c r="DV48" s="42">
        <f t="shared" si="80"/>
        <v>256873</v>
      </c>
      <c r="DW48" s="42">
        <f t="shared" si="80"/>
        <v>254692</v>
      </c>
      <c r="DX48" s="42">
        <f t="shared" si="80"/>
        <v>169241</v>
      </c>
      <c r="DY48" s="42">
        <f t="shared" si="80"/>
        <v>2060</v>
      </c>
      <c r="DZ48" s="42">
        <f t="shared" si="80"/>
        <v>821</v>
      </c>
      <c r="EA48" s="42">
        <f t="shared" si="80"/>
        <v>578</v>
      </c>
      <c r="EB48" s="19"/>
      <c r="EC48" s="40"/>
      <c r="ED48" s="41" t="s">
        <v>57</v>
      </c>
      <c r="EE48" s="42">
        <f aca="true" t="shared" si="81" ref="EE48:EM48">SUM(EE47,EE16)</f>
        <v>548190068</v>
      </c>
      <c r="EF48" s="42">
        <f t="shared" si="81"/>
        <v>80636002</v>
      </c>
      <c r="EG48" s="42">
        <f t="shared" si="81"/>
        <v>61243563</v>
      </c>
      <c r="EH48" s="42">
        <f t="shared" si="81"/>
        <v>687565</v>
      </c>
      <c r="EI48" s="42">
        <f t="shared" si="81"/>
        <v>541214</v>
      </c>
      <c r="EJ48" s="42">
        <f t="shared" si="81"/>
        <v>535220</v>
      </c>
      <c r="EK48" s="42">
        <f t="shared" si="81"/>
        <v>5584</v>
      </c>
      <c r="EL48" s="42">
        <f t="shared" si="81"/>
        <v>18868</v>
      </c>
      <c r="EM48" s="42">
        <f t="shared" si="81"/>
        <v>11108</v>
      </c>
      <c r="EN48" s="8"/>
      <c r="EO48" s="40"/>
      <c r="EP48" s="41" t="s">
        <v>57</v>
      </c>
      <c r="EQ48" s="42">
        <f aca="true" t="shared" si="82" ref="EQ48:EY48">SUM(EQ47,EQ16)</f>
        <v>19420</v>
      </c>
      <c r="ER48" s="42">
        <f t="shared" si="82"/>
        <v>55807</v>
      </c>
      <c r="ES48" s="42">
        <f t="shared" si="82"/>
        <v>45067</v>
      </c>
      <c r="ET48" s="42">
        <f t="shared" si="82"/>
        <v>331822</v>
      </c>
      <c r="EU48" s="42">
        <f t="shared" si="82"/>
        <v>329801</v>
      </c>
      <c r="EV48" s="42">
        <f t="shared" si="82"/>
        <v>186061</v>
      </c>
      <c r="EW48" s="42">
        <f t="shared" si="82"/>
        <v>45</v>
      </c>
      <c r="EX48" s="42">
        <f t="shared" si="82"/>
        <v>110</v>
      </c>
      <c r="EY48" s="42">
        <f t="shared" si="82"/>
        <v>78</v>
      </c>
      <c r="EZ48" s="8"/>
      <c r="FA48" s="40"/>
      <c r="FB48" s="41" t="s">
        <v>57</v>
      </c>
      <c r="FC48" s="42">
        <f aca="true" t="shared" si="83" ref="FC48:FK48">SUM(FC47,FC16)</f>
        <v>34125708</v>
      </c>
      <c r="FD48" s="42">
        <f t="shared" si="83"/>
        <v>19777133</v>
      </c>
      <c r="FE48" s="42">
        <f t="shared" si="83"/>
        <v>17654803</v>
      </c>
      <c r="FF48" s="42">
        <f t="shared" si="83"/>
        <v>269630</v>
      </c>
      <c r="FG48" s="42">
        <f t="shared" si="83"/>
        <v>241792</v>
      </c>
      <c r="FH48" s="42">
        <f t="shared" si="83"/>
        <v>241252</v>
      </c>
      <c r="FI48" s="42">
        <f t="shared" si="83"/>
        <v>1231</v>
      </c>
      <c r="FJ48" s="42">
        <f t="shared" si="83"/>
        <v>5403</v>
      </c>
      <c r="FK48" s="42">
        <f t="shared" si="83"/>
        <v>4202</v>
      </c>
      <c r="FL48" s="8"/>
      <c r="FM48" s="40"/>
      <c r="FN48" s="41" t="s">
        <v>57</v>
      </c>
      <c r="FO48" s="42">
        <f aca="true" t="shared" si="84" ref="FO48:FW48">SUM(FO47,FO16)</f>
        <v>154135715</v>
      </c>
      <c r="FP48" s="42">
        <f t="shared" si="84"/>
        <v>204503461</v>
      </c>
      <c r="FQ48" s="42">
        <f t="shared" si="84"/>
        <v>149358705</v>
      </c>
      <c r="FR48" s="42">
        <f t="shared" si="84"/>
        <v>9227345</v>
      </c>
      <c r="FS48" s="42">
        <f t="shared" si="84"/>
        <v>8441880</v>
      </c>
      <c r="FT48" s="42">
        <f t="shared" si="84"/>
        <v>5414154</v>
      </c>
      <c r="FU48" s="42">
        <f t="shared" si="84"/>
        <v>31249</v>
      </c>
      <c r="FV48" s="42">
        <f t="shared" si="84"/>
        <v>180371</v>
      </c>
      <c r="FW48" s="42">
        <f t="shared" si="84"/>
        <v>108852</v>
      </c>
      <c r="FX48" s="8"/>
      <c r="FY48" s="40"/>
      <c r="FZ48" s="41" t="s">
        <v>57</v>
      </c>
      <c r="GA48" s="42">
        <f aca="true" t="shared" si="85" ref="GA48:GI48">SUM(GA47,GA16)</f>
        <v>6089361</v>
      </c>
      <c r="GB48" s="42">
        <f t="shared" si="85"/>
        <v>15561126</v>
      </c>
      <c r="GC48" s="42">
        <f t="shared" si="85"/>
        <v>15544900</v>
      </c>
      <c r="GD48" s="42">
        <f t="shared" si="85"/>
        <v>30819503</v>
      </c>
      <c r="GE48" s="42">
        <f t="shared" si="85"/>
        <v>30800479</v>
      </c>
      <c r="GF48" s="42">
        <f t="shared" si="85"/>
        <v>19597512</v>
      </c>
      <c r="GG48" s="42">
        <f t="shared" si="85"/>
        <v>391</v>
      </c>
      <c r="GH48" s="42">
        <f t="shared" si="85"/>
        <v>6734</v>
      </c>
      <c r="GI48" s="42">
        <f t="shared" si="85"/>
        <v>6619</v>
      </c>
      <c r="GJ48" s="8"/>
      <c r="GK48" s="40"/>
      <c r="GL48" s="41" t="s">
        <v>57</v>
      </c>
      <c r="GM48" s="42">
        <f aca="true" t="shared" si="86" ref="GM48:GU48">SUM(GM47,GM16)</f>
        <v>4160</v>
      </c>
      <c r="GN48" s="42">
        <f t="shared" si="86"/>
        <v>119388</v>
      </c>
      <c r="GO48" s="42">
        <f t="shared" si="86"/>
        <v>119388</v>
      </c>
      <c r="GP48" s="42">
        <f t="shared" si="86"/>
        <v>4139</v>
      </c>
      <c r="GQ48" s="42">
        <f t="shared" si="86"/>
        <v>4139</v>
      </c>
      <c r="GR48" s="42">
        <f t="shared" si="86"/>
        <v>3232</v>
      </c>
      <c r="GS48" s="42">
        <f t="shared" si="86"/>
        <v>7</v>
      </c>
      <c r="GT48" s="42">
        <f t="shared" si="86"/>
        <v>2</v>
      </c>
      <c r="GU48" s="42">
        <f t="shared" si="86"/>
        <v>2</v>
      </c>
      <c r="GV48" s="8"/>
      <c r="GW48" s="40"/>
      <c r="GX48" s="41" t="s">
        <v>57</v>
      </c>
      <c r="GY48" s="42">
        <f aca="true" t="shared" si="87" ref="GY48:HG48">SUM(GY47,GY16)</f>
        <v>0</v>
      </c>
      <c r="GZ48" s="42">
        <f t="shared" si="87"/>
        <v>31971</v>
      </c>
      <c r="HA48" s="42">
        <f t="shared" si="87"/>
        <v>31971</v>
      </c>
      <c r="HB48" s="42">
        <f t="shared" si="87"/>
        <v>448393</v>
      </c>
      <c r="HC48" s="42">
        <f t="shared" si="87"/>
        <v>448393</v>
      </c>
      <c r="HD48" s="42">
        <f t="shared" si="87"/>
        <v>254962</v>
      </c>
      <c r="HE48" s="42">
        <f t="shared" si="87"/>
        <v>0</v>
      </c>
      <c r="HF48" s="42">
        <f t="shared" si="87"/>
        <v>21</v>
      </c>
      <c r="HG48" s="42">
        <f t="shared" si="87"/>
        <v>21</v>
      </c>
      <c r="HH48" s="8"/>
      <c r="HI48" s="40"/>
      <c r="HJ48" s="41" t="s">
        <v>57</v>
      </c>
      <c r="HK48" s="42">
        <f aca="true" t="shared" si="88" ref="HK48:HS48">SUM(HK47,HK16)</f>
        <v>0</v>
      </c>
      <c r="HL48" s="42">
        <f t="shared" si="88"/>
        <v>0</v>
      </c>
      <c r="HM48" s="42">
        <f t="shared" si="88"/>
        <v>0</v>
      </c>
      <c r="HN48" s="42">
        <f t="shared" si="88"/>
        <v>0</v>
      </c>
      <c r="HO48" s="42">
        <f t="shared" si="88"/>
        <v>0</v>
      </c>
      <c r="HP48" s="42">
        <f t="shared" si="88"/>
        <v>0</v>
      </c>
      <c r="HQ48" s="42">
        <f t="shared" si="88"/>
        <v>0</v>
      </c>
      <c r="HR48" s="42">
        <f t="shared" si="88"/>
        <v>0</v>
      </c>
      <c r="HS48" s="42">
        <f t="shared" si="88"/>
        <v>0</v>
      </c>
      <c r="HT48" s="8"/>
      <c r="HU48" s="43">
        <f t="shared" si="1"/>
        <v>782147408</v>
      </c>
      <c r="HV48" s="44">
        <f t="shared" si="2"/>
        <v>938494547</v>
      </c>
      <c r="HW48" s="44">
        <f t="shared" si="3"/>
        <v>765629295</v>
      </c>
      <c r="HX48" s="44">
        <f t="shared" si="4"/>
        <v>4354701078</v>
      </c>
      <c r="HY48" s="44">
        <f t="shared" si="5"/>
        <v>4331077516</v>
      </c>
      <c r="HZ48" s="44">
        <f t="shared" si="6"/>
        <v>1307996958</v>
      </c>
      <c r="IA48" s="44">
        <f t="shared" si="7"/>
        <v>97842</v>
      </c>
      <c r="IB48" s="44">
        <f t="shared" si="8"/>
        <v>1226307</v>
      </c>
      <c r="IC48" s="44">
        <f t="shared" si="9"/>
        <v>991255</v>
      </c>
    </row>
    <row r="50" ht="14.25">
      <c r="DX50" s="10"/>
    </row>
  </sheetData>
  <mergeCells count="95">
    <mergeCell ref="CG3:CG4"/>
    <mergeCell ref="CH3:CH4"/>
    <mergeCell ref="CS3:CS4"/>
    <mergeCell ref="CT3:CT4"/>
    <mergeCell ref="CI3:CK3"/>
    <mergeCell ref="CL3:CN3"/>
    <mergeCell ref="B3:B4"/>
    <mergeCell ref="A3:A4"/>
    <mergeCell ref="AA3:AC3"/>
    <mergeCell ref="AD3:AF3"/>
    <mergeCell ref="C3:E3"/>
    <mergeCell ref="F3:H3"/>
    <mergeCell ref="Y3:Y4"/>
    <mergeCell ref="Z3:Z4"/>
    <mergeCell ref="I3:K3"/>
    <mergeCell ref="M3:M4"/>
    <mergeCell ref="EE3:EG3"/>
    <mergeCell ref="EH3:EJ3"/>
    <mergeCell ref="DG3:DI3"/>
    <mergeCell ref="DJ3:DL3"/>
    <mergeCell ref="DQ3:DQ4"/>
    <mergeCell ref="DR3:DR4"/>
    <mergeCell ref="EC3:EC4"/>
    <mergeCell ref="ED3:ED4"/>
    <mergeCell ref="DS3:DU3"/>
    <mergeCell ref="DV3:DX3"/>
    <mergeCell ref="DY3:EA3"/>
    <mergeCell ref="EK3:EM3"/>
    <mergeCell ref="AG3:AI3"/>
    <mergeCell ref="CO3:CQ3"/>
    <mergeCell ref="DA3:DC3"/>
    <mergeCell ref="DM3:DO3"/>
    <mergeCell ref="CU3:CW3"/>
    <mergeCell ref="CX3:CZ3"/>
    <mergeCell ref="DE3:DE4"/>
    <mergeCell ref="DF3:DF4"/>
    <mergeCell ref="N3:N4"/>
    <mergeCell ref="O3:Q3"/>
    <mergeCell ref="R3:T3"/>
    <mergeCell ref="U3:W3"/>
    <mergeCell ref="EW3:EY3"/>
    <mergeCell ref="FA3:FA4"/>
    <mergeCell ref="FB3:FB4"/>
    <mergeCell ref="FC3:FE3"/>
    <mergeCell ref="EO3:EO4"/>
    <mergeCell ref="EP3:EP4"/>
    <mergeCell ref="EQ3:ES3"/>
    <mergeCell ref="ET3:EV3"/>
    <mergeCell ref="FF3:FH3"/>
    <mergeCell ref="FI3:FK3"/>
    <mergeCell ref="FM3:FM4"/>
    <mergeCell ref="FN3:FN4"/>
    <mergeCell ref="FO3:FQ3"/>
    <mergeCell ref="FR3:FT3"/>
    <mergeCell ref="FU3:FW3"/>
    <mergeCell ref="FY3:FY4"/>
    <mergeCell ref="FZ3:FZ4"/>
    <mergeCell ref="GA3:GC3"/>
    <mergeCell ref="GD3:GF3"/>
    <mergeCell ref="GG3:GI3"/>
    <mergeCell ref="GK3:GK4"/>
    <mergeCell ref="GL3:GL4"/>
    <mergeCell ref="GM3:GO3"/>
    <mergeCell ref="GP3:GR3"/>
    <mergeCell ref="GS3:GU3"/>
    <mergeCell ref="GW3:GW4"/>
    <mergeCell ref="GX3:GX4"/>
    <mergeCell ref="GY3:HA3"/>
    <mergeCell ref="HK3:HM3"/>
    <mergeCell ref="HN3:HP3"/>
    <mergeCell ref="HQ3:HS3"/>
    <mergeCell ref="HB3:HD3"/>
    <mergeCell ref="HE3:HG3"/>
    <mergeCell ref="HI3:HI4"/>
    <mergeCell ref="HJ3:HJ4"/>
    <mergeCell ref="AS3:AU3"/>
    <mergeCell ref="AW3:AW4"/>
    <mergeCell ref="AX3:AX4"/>
    <mergeCell ref="AY3:BA3"/>
    <mergeCell ref="AK3:AK4"/>
    <mergeCell ref="AL3:AL4"/>
    <mergeCell ref="AM3:AO3"/>
    <mergeCell ref="AP3:AR3"/>
    <mergeCell ref="BB3:BD3"/>
    <mergeCell ref="BE3:BG3"/>
    <mergeCell ref="BI3:BI4"/>
    <mergeCell ref="BJ3:BJ4"/>
    <mergeCell ref="BK3:BM3"/>
    <mergeCell ref="BN3:BP3"/>
    <mergeCell ref="BQ3:BS3"/>
    <mergeCell ref="BU3:BU4"/>
    <mergeCell ref="BV3:BV4"/>
    <mergeCell ref="BW3:BY3"/>
    <mergeCell ref="BZ3:CB3"/>
    <mergeCell ref="CC3:CE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7" man="1"/>
    <brk id="48" max="47" man="1"/>
    <brk id="60" max="47" man="1"/>
    <brk id="72" max="47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AS48"/>
  <sheetViews>
    <sheetView showGridLines="0" view="pageBreakPreview" zoomScale="75" zoomScaleNormal="75" zoomScaleSheetLayoutView="75" workbookViewId="0" topLeftCell="A13">
      <selection activeCell="AO19" sqref="AO19"/>
    </sheetView>
  </sheetViews>
  <sheetFormatPr defaultColWidth="8.796875" defaultRowHeight="15"/>
  <cols>
    <col min="1" max="1" width="3" style="7" customWidth="1"/>
    <col min="2" max="2" width="3.5" style="7" customWidth="1"/>
    <col min="3" max="3" width="14.59765625" style="7" customWidth="1"/>
    <col min="4" max="9" width="15.59765625" style="9" customWidth="1"/>
    <col min="10" max="12" width="15.59765625" style="7" customWidth="1"/>
    <col min="13" max="13" width="3" style="7" customWidth="1"/>
    <col min="14" max="14" width="3.5" style="7" customWidth="1"/>
    <col min="15" max="15" width="14.59765625" style="7" customWidth="1"/>
    <col min="16" max="21" width="15.59765625" style="9" customWidth="1"/>
    <col min="22" max="24" width="15.59765625" style="7" customWidth="1"/>
    <col min="25" max="25" width="2.5" style="7" customWidth="1"/>
    <col min="26" max="26" width="3.5" style="7" customWidth="1"/>
    <col min="27" max="27" width="14.59765625" style="7" customWidth="1"/>
    <col min="28" max="33" width="15.59765625" style="9" customWidth="1"/>
    <col min="34" max="16384" width="15.59765625" style="7" customWidth="1"/>
  </cols>
  <sheetData>
    <row r="1" spans="2:26" ht="18.75">
      <c r="B1" s="46" t="s">
        <v>137</v>
      </c>
      <c r="N1" s="46" t="s">
        <v>137</v>
      </c>
      <c r="Z1" s="46" t="s">
        <v>137</v>
      </c>
    </row>
    <row r="2" spans="2:33" s="30" customFormat="1" ht="17.25">
      <c r="B2" s="31" t="s">
        <v>131</v>
      </c>
      <c r="D2" s="31"/>
      <c r="E2" s="31"/>
      <c r="F2" s="31"/>
      <c r="G2" s="31"/>
      <c r="H2" s="31"/>
      <c r="I2" s="31"/>
      <c r="N2" s="31" t="s">
        <v>132</v>
      </c>
      <c r="P2" s="31"/>
      <c r="Q2" s="31"/>
      <c r="R2" s="31"/>
      <c r="S2" s="31"/>
      <c r="T2" s="31"/>
      <c r="U2" s="31"/>
      <c r="Z2" s="31" t="s">
        <v>133</v>
      </c>
      <c r="AB2" s="31"/>
      <c r="AC2" s="31"/>
      <c r="AD2" s="31"/>
      <c r="AE2" s="31"/>
      <c r="AF2" s="31"/>
      <c r="AG2" s="31"/>
    </row>
    <row r="3" spans="2:36" s="8" customFormat="1" ht="17.25" customHeight="1">
      <c r="B3" s="88" t="s">
        <v>49</v>
      </c>
      <c r="C3" s="86" t="s">
        <v>50</v>
      </c>
      <c r="D3" s="85" t="s">
        <v>52</v>
      </c>
      <c r="E3" s="85"/>
      <c r="F3" s="85"/>
      <c r="G3" s="85" t="s">
        <v>53</v>
      </c>
      <c r="H3" s="85"/>
      <c r="I3" s="85"/>
      <c r="J3" s="85" t="s">
        <v>58</v>
      </c>
      <c r="K3" s="85"/>
      <c r="L3" s="85"/>
      <c r="N3" s="88" t="s">
        <v>49</v>
      </c>
      <c r="O3" s="86" t="s">
        <v>50</v>
      </c>
      <c r="P3" s="85" t="s">
        <v>52</v>
      </c>
      <c r="Q3" s="85"/>
      <c r="R3" s="85"/>
      <c r="S3" s="85" t="s">
        <v>53</v>
      </c>
      <c r="T3" s="85"/>
      <c r="U3" s="85"/>
      <c r="V3" s="85" t="s">
        <v>58</v>
      </c>
      <c r="W3" s="85"/>
      <c r="X3" s="85"/>
      <c r="Z3" s="88" t="s">
        <v>49</v>
      </c>
      <c r="AA3" s="86" t="s">
        <v>50</v>
      </c>
      <c r="AB3" s="85" t="s">
        <v>52</v>
      </c>
      <c r="AC3" s="85"/>
      <c r="AD3" s="85"/>
      <c r="AE3" s="85" t="s">
        <v>53</v>
      </c>
      <c r="AF3" s="85"/>
      <c r="AG3" s="85"/>
      <c r="AH3" s="85" t="s">
        <v>58</v>
      </c>
      <c r="AI3" s="85"/>
      <c r="AJ3" s="85"/>
    </row>
    <row r="4" spans="2:36" s="8" customFormat="1" ht="54" customHeight="1">
      <c r="B4" s="88"/>
      <c r="C4" s="87"/>
      <c r="D4" s="47" t="s">
        <v>1</v>
      </c>
      <c r="E4" s="47" t="s">
        <v>2</v>
      </c>
      <c r="F4" s="47" t="s">
        <v>54</v>
      </c>
      <c r="G4" s="47" t="s">
        <v>65</v>
      </c>
      <c r="H4" s="47" t="s">
        <v>55</v>
      </c>
      <c r="I4" s="47" t="s">
        <v>66</v>
      </c>
      <c r="J4" s="48" t="s">
        <v>70</v>
      </c>
      <c r="K4" s="48" t="s">
        <v>59</v>
      </c>
      <c r="L4" s="48" t="s">
        <v>54</v>
      </c>
      <c r="N4" s="88"/>
      <c r="O4" s="87"/>
      <c r="P4" s="47" t="s">
        <v>1</v>
      </c>
      <c r="Q4" s="47" t="s">
        <v>2</v>
      </c>
      <c r="R4" s="47" t="s">
        <v>54</v>
      </c>
      <c r="S4" s="47" t="s">
        <v>65</v>
      </c>
      <c r="T4" s="47" t="s">
        <v>55</v>
      </c>
      <c r="U4" s="47" t="s">
        <v>66</v>
      </c>
      <c r="V4" s="48" t="s">
        <v>60</v>
      </c>
      <c r="W4" s="48" t="s">
        <v>59</v>
      </c>
      <c r="X4" s="48" t="s">
        <v>54</v>
      </c>
      <c r="Z4" s="88"/>
      <c r="AA4" s="87"/>
      <c r="AB4" s="47" t="s">
        <v>1</v>
      </c>
      <c r="AC4" s="47" t="s">
        <v>2</v>
      </c>
      <c r="AD4" s="47" t="s">
        <v>54</v>
      </c>
      <c r="AE4" s="47" t="s">
        <v>65</v>
      </c>
      <c r="AF4" s="47" t="s">
        <v>55</v>
      </c>
      <c r="AG4" s="47" t="s">
        <v>66</v>
      </c>
      <c r="AH4" s="48" t="s">
        <v>60</v>
      </c>
      <c r="AI4" s="48" t="s">
        <v>59</v>
      </c>
      <c r="AJ4" s="48" t="s">
        <v>54</v>
      </c>
    </row>
    <row r="5" spans="2:45" s="8" customFormat="1" ht="15" customHeight="1">
      <c r="B5" s="15">
        <v>1</v>
      </c>
      <c r="C5" s="16" t="s">
        <v>71</v>
      </c>
      <c r="D5" s="17">
        <v>2869201</v>
      </c>
      <c r="E5" s="17">
        <v>5661732</v>
      </c>
      <c r="F5" s="17">
        <v>5378697</v>
      </c>
      <c r="G5" s="17">
        <v>232544376</v>
      </c>
      <c r="H5" s="17">
        <v>232493860</v>
      </c>
      <c r="I5" s="17">
        <v>116678800</v>
      </c>
      <c r="J5" s="17">
        <v>1691</v>
      </c>
      <c r="K5" s="17">
        <v>9987</v>
      </c>
      <c r="L5" s="17">
        <v>9853</v>
      </c>
      <c r="N5" s="15">
        <v>1</v>
      </c>
      <c r="O5" s="16" t="str">
        <f aca="true" t="shared" si="0" ref="O5:O37">C5</f>
        <v>那 覇 市</v>
      </c>
      <c r="P5" s="17">
        <v>8775982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48010</v>
      </c>
      <c r="W5" s="17">
        <v>0</v>
      </c>
      <c r="X5" s="17">
        <v>0</v>
      </c>
      <c r="Z5" s="15">
        <v>1</v>
      </c>
      <c r="AA5" s="16" t="str">
        <f aca="true" t="shared" si="1" ref="AA5:AA37">O5</f>
        <v>那 覇 市</v>
      </c>
      <c r="AB5" s="17">
        <v>14725943</v>
      </c>
      <c r="AC5" s="17">
        <v>22243045</v>
      </c>
      <c r="AD5" s="17">
        <v>21926058</v>
      </c>
      <c r="AE5" s="17">
        <v>1542007395</v>
      </c>
      <c r="AF5" s="17">
        <v>1541351144</v>
      </c>
      <c r="AG5" s="17">
        <v>540933863</v>
      </c>
      <c r="AH5" s="17">
        <v>55522</v>
      </c>
      <c r="AI5" s="17">
        <v>90294</v>
      </c>
      <c r="AJ5" s="17">
        <v>89100</v>
      </c>
      <c r="AK5" s="8" t="str">
        <f>IF('内訳（地積等１）'!HU5+SUM(D5,P5)='内訳（地積等２）'!AB5,"○","ERRRR")</f>
        <v>○</v>
      </c>
      <c r="AL5" s="8" t="str">
        <f>IF('内訳（地積等１）'!HV5+SUM(E5,Q5)='内訳（地積等２）'!AC5,"○","ERRRR")</f>
        <v>○</v>
      </c>
      <c r="AM5" s="8" t="str">
        <f>IF('内訳（地積等１）'!HW5+SUM(F5,R5)='内訳（地積等２）'!AD5,"○","ERRRR")</f>
        <v>○</v>
      </c>
      <c r="AN5" s="8" t="str">
        <f>IF('内訳（地積等１）'!HX5+SUM(G5,S5)='内訳（地積等２）'!AE5,"○","ERRRR")</f>
        <v>○</v>
      </c>
      <c r="AO5" s="8" t="str">
        <f>IF('内訳（地積等１）'!HY5+SUM(H5,T5)='内訳（地積等２）'!AF5,"○","ERRRR")</f>
        <v>○</v>
      </c>
      <c r="AP5" s="8" t="str">
        <f>IF('内訳（地積等１）'!HZ5+SUM(I5,U5)='内訳（地積等２）'!AG5,"○","ERRRR")</f>
        <v>○</v>
      </c>
      <c r="AQ5" s="8" t="str">
        <f>IF('内訳（地積等１）'!IA5+SUM(J5,V5)='内訳（地積等２）'!AH5,"○","ERRRR")</f>
        <v>○</v>
      </c>
      <c r="AR5" s="8" t="str">
        <f>IF('内訳（地積等１）'!IB5+SUM(K5,W5)='内訳（地積等２）'!AI5,"○","ERRRR")</f>
        <v>○</v>
      </c>
      <c r="AS5" s="8" t="str">
        <f>IF('内訳（地積等１）'!IC5+SUM(L5,X5)='内訳（地積等２）'!AJ5,"○","ERRRR")</f>
        <v>○</v>
      </c>
    </row>
    <row r="6" spans="2:45" s="8" customFormat="1" ht="15" customHeight="1">
      <c r="B6" s="20">
        <v>2</v>
      </c>
      <c r="C6" s="21" t="s">
        <v>72</v>
      </c>
      <c r="D6" s="22">
        <v>1076546</v>
      </c>
      <c r="E6" s="22">
        <v>6469679</v>
      </c>
      <c r="F6" s="22">
        <v>6468617</v>
      </c>
      <c r="G6" s="22">
        <v>134337754</v>
      </c>
      <c r="H6" s="22">
        <v>134319869</v>
      </c>
      <c r="I6" s="22">
        <v>71133116</v>
      </c>
      <c r="J6" s="22">
        <v>860</v>
      </c>
      <c r="K6" s="22">
        <v>10892</v>
      </c>
      <c r="L6" s="22">
        <v>10817</v>
      </c>
      <c r="N6" s="20">
        <v>2</v>
      </c>
      <c r="O6" s="21" t="str">
        <f t="shared" si="0"/>
        <v>宜野湾市</v>
      </c>
      <c r="P6" s="22">
        <v>2241255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16462</v>
      </c>
      <c r="W6" s="22">
        <v>0</v>
      </c>
      <c r="X6" s="22">
        <v>0</v>
      </c>
      <c r="Z6" s="20">
        <v>2</v>
      </c>
      <c r="AA6" s="21" t="str">
        <f t="shared" si="1"/>
        <v>宜野湾市</v>
      </c>
      <c r="AB6" s="22">
        <v>4285356</v>
      </c>
      <c r="AC6" s="22">
        <v>14282094</v>
      </c>
      <c r="AD6" s="22">
        <v>14272893</v>
      </c>
      <c r="AE6" s="22">
        <v>456547690</v>
      </c>
      <c r="AF6" s="22">
        <v>456297395</v>
      </c>
      <c r="AG6" s="22">
        <v>155409324</v>
      </c>
      <c r="AH6" s="22">
        <v>18743</v>
      </c>
      <c r="AI6" s="22">
        <v>44911</v>
      </c>
      <c r="AJ6" s="22">
        <v>44451</v>
      </c>
      <c r="AK6" s="8" t="str">
        <f>IF('内訳（地積等１）'!HU6+SUM(D6,P6)='内訳（地積等２）'!AB6,"○","ERRRR")</f>
        <v>○</v>
      </c>
      <c r="AL6" s="8" t="str">
        <f>IF('内訳（地積等１）'!HV6+SUM(E6,Q6)='内訳（地積等２）'!AC6,"○","ERRRR")</f>
        <v>○</v>
      </c>
      <c r="AM6" s="8" t="str">
        <f>IF('内訳（地積等１）'!HW6+SUM(F6,R6)='内訳（地積等２）'!AD6,"○","ERRRR")</f>
        <v>○</v>
      </c>
      <c r="AN6" s="8" t="str">
        <f>IF('内訳（地積等１）'!HX6+SUM(G6,S6)='内訳（地積等２）'!AE6,"○","ERRRR")</f>
        <v>○</v>
      </c>
      <c r="AO6" s="8" t="str">
        <f>IF('内訳（地積等１）'!HY6+SUM(H6,T6)='内訳（地積等２）'!AF6,"○","ERRRR")</f>
        <v>○</v>
      </c>
      <c r="AP6" s="8" t="str">
        <f>IF('内訳（地積等１）'!HZ6+SUM(I6,U6)='内訳（地積等２）'!AG6,"○","ERRRR")</f>
        <v>○</v>
      </c>
      <c r="AQ6" s="8" t="str">
        <f>IF('内訳（地積等１）'!IA6+SUM(J6,V6)='内訳（地積等２）'!AH6,"○","ERRRR")</f>
        <v>○</v>
      </c>
      <c r="AR6" s="8" t="str">
        <f>IF('内訳（地積等１）'!IB6+SUM(K6,W6)='内訳（地積等２）'!AI6,"○","ERRRR")</f>
        <v>○</v>
      </c>
      <c r="AS6" s="8" t="str">
        <f>IF('内訳（地積等１）'!IC6+SUM(L6,X6)='内訳（地積等２）'!AJ6,"○","ERRRR")</f>
        <v>○</v>
      </c>
    </row>
    <row r="7" spans="2:45" s="8" customFormat="1" ht="15" customHeight="1">
      <c r="B7" s="20">
        <v>3</v>
      </c>
      <c r="C7" s="21" t="s">
        <v>73</v>
      </c>
      <c r="D7" s="22">
        <v>4670685</v>
      </c>
      <c r="E7" s="22">
        <v>2478753</v>
      </c>
      <c r="F7" s="22">
        <v>2435340</v>
      </c>
      <c r="G7" s="22">
        <v>9497976</v>
      </c>
      <c r="H7" s="22">
        <v>9462563</v>
      </c>
      <c r="I7" s="22">
        <v>4531656</v>
      </c>
      <c r="J7" s="22">
        <v>3390</v>
      </c>
      <c r="K7" s="22">
        <v>2766</v>
      </c>
      <c r="L7" s="22">
        <v>2653</v>
      </c>
      <c r="N7" s="20">
        <v>3</v>
      </c>
      <c r="O7" s="21" t="str">
        <f t="shared" si="0"/>
        <v>石 垣 市</v>
      </c>
      <c r="P7" s="22">
        <v>15487784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36153</v>
      </c>
      <c r="W7" s="22">
        <v>0</v>
      </c>
      <c r="X7" s="22">
        <v>0</v>
      </c>
      <c r="Z7" s="20">
        <v>3</v>
      </c>
      <c r="AA7" s="21" t="str">
        <f t="shared" si="1"/>
        <v>石 垣 市</v>
      </c>
      <c r="AB7" s="22">
        <v>117594857</v>
      </c>
      <c r="AC7" s="22">
        <v>105963470</v>
      </c>
      <c r="AD7" s="22">
        <v>97832970</v>
      </c>
      <c r="AE7" s="22">
        <v>139053292</v>
      </c>
      <c r="AF7" s="22">
        <v>138162271</v>
      </c>
      <c r="AG7" s="22">
        <v>45362539</v>
      </c>
      <c r="AH7" s="22">
        <v>47672</v>
      </c>
      <c r="AI7" s="22">
        <v>60954</v>
      </c>
      <c r="AJ7" s="22">
        <v>54376</v>
      </c>
      <c r="AK7" s="8" t="str">
        <f>IF('内訳（地積等１）'!HU7+SUM(D7,P7)='内訳（地積等２）'!AB7,"○","ERRRR")</f>
        <v>○</v>
      </c>
      <c r="AL7" s="8" t="str">
        <f>IF('内訳（地積等１）'!HV7+SUM(E7,Q7)='内訳（地積等２）'!AC7,"○","ERRRR")</f>
        <v>○</v>
      </c>
      <c r="AM7" s="8" t="str">
        <f>IF('内訳（地積等１）'!HW7+SUM(F7,R7)='内訳（地積等２）'!AD7,"○","ERRRR")</f>
        <v>○</v>
      </c>
      <c r="AN7" s="8" t="str">
        <f>IF('内訳（地積等１）'!HX7+SUM(G7,S7)='内訳（地積等２）'!AE7,"○","ERRRR")</f>
        <v>○</v>
      </c>
      <c r="AO7" s="8" t="str">
        <f>IF('内訳（地積等１）'!HY7+SUM(H7,T7)='内訳（地積等２）'!AF7,"○","ERRRR")</f>
        <v>○</v>
      </c>
      <c r="AP7" s="8" t="str">
        <f>IF('内訳（地積等１）'!HZ7+SUM(I7,U7)='内訳（地積等２）'!AG7,"○","ERRRR")</f>
        <v>○</v>
      </c>
      <c r="AQ7" s="8" t="str">
        <f>IF('内訳（地積等１）'!IA7+SUM(J7,V7)='内訳（地積等２）'!AH7,"○","ERRRR")</f>
        <v>○</v>
      </c>
      <c r="AR7" s="8" t="str">
        <f>IF('内訳（地積等１）'!IB7+SUM(K7,W7)='内訳（地積等２）'!AI7,"○","ERRRR")</f>
        <v>○</v>
      </c>
      <c r="AS7" s="8" t="str">
        <f>IF('内訳（地積等１）'!IC7+SUM(L7,X7)='内訳（地積等２）'!AJ7,"○","ERRRR")</f>
        <v>○</v>
      </c>
    </row>
    <row r="8" spans="2:45" s="8" customFormat="1" ht="15" customHeight="1">
      <c r="B8" s="20">
        <v>4</v>
      </c>
      <c r="C8" s="21" t="s">
        <v>74</v>
      </c>
      <c r="D8" s="22">
        <v>709970</v>
      </c>
      <c r="E8" s="22">
        <v>3557791</v>
      </c>
      <c r="F8" s="22">
        <v>3555942</v>
      </c>
      <c r="G8" s="22">
        <v>105499629</v>
      </c>
      <c r="H8" s="22">
        <v>105480817</v>
      </c>
      <c r="I8" s="22">
        <v>55029380</v>
      </c>
      <c r="J8" s="22">
        <v>698</v>
      </c>
      <c r="K8" s="22">
        <v>8539</v>
      </c>
      <c r="L8" s="22">
        <v>8443</v>
      </c>
      <c r="N8" s="20">
        <v>4</v>
      </c>
      <c r="O8" s="21" t="str">
        <f t="shared" si="0"/>
        <v>浦 添 市</v>
      </c>
      <c r="P8" s="22">
        <v>4571117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20578</v>
      </c>
      <c r="W8" s="22">
        <v>0</v>
      </c>
      <c r="X8" s="22">
        <v>0</v>
      </c>
      <c r="Z8" s="20">
        <v>4</v>
      </c>
      <c r="AA8" s="21" t="str">
        <f t="shared" si="1"/>
        <v>浦 添 市</v>
      </c>
      <c r="AB8" s="22">
        <v>6921602</v>
      </c>
      <c r="AC8" s="22">
        <v>12168866</v>
      </c>
      <c r="AD8" s="22">
        <v>12065168</v>
      </c>
      <c r="AE8" s="22">
        <v>530412664</v>
      </c>
      <c r="AF8" s="22">
        <v>529816635</v>
      </c>
      <c r="AG8" s="22">
        <v>180151592</v>
      </c>
      <c r="AH8" s="22">
        <v>23324</v>
      </c>
      <c r="AI8" s="22">
        <v>42893</v>
      </c>
      <c r="AJ8" s="22">
        <v>42011</v>
      </c>
      <c r="AK8" s="8" t="str">
        <f>IF('内訳（地積等１）'!HU8+SUM(D8,P8)='内訳（地積等２）'!AB8,"○","ERRRR")</f>
        <v>○</v>
      </c>
      <c r="AL8" s="8" t="str">
        <f>IF('内訳（地積等１）'!HV8+SUM(E8,Q8)='内訳（地積等２）'!AC8,"○","ERRRR")</f>
        <v>○</v>
      </c>
      <c r="AM8" s="8" t="str">
        <f>IF('内訳（地積等１）'!HW8+SUM(F8,R8)='内訳（地積等２）'!AD8,"○","ERRRR")</f>
        <v>○</v>
      </c>
      <c r="AN8" s="8" t="str">
        <f>IF('内訳（地積等１）'!HX8+SUM(G8,S8)='内訳（地積等２）'!AE8,"○","ERRRR")</f>
        <v>○</v>
      </c>
      <c r="AO8" s="8" t="str">
        <f>IF('内訳（地積等１）'!HY8+SUM(H8,T8)='内訳（地積等２）'!AF8,"○","ERRRR")</f>
        <v>○</v>
      </c>
      <c r="AP8" s="8" t="str">
        <f>IF('内訳（地積等１）'!HZ8+SUM(I8,U8)='内訳（地積等２）'!AG8,"○","ERRRR")</f>
        <v>○</v>
      </c>
      <c r="AQ8" s="8" t="str">
        <f>IF('内訳（地積等１）'!IA8+SUM(J8,V8)='内訳（地積等２）'!AH8,"○","ERRRR")</f>
        <v>○</v>
      </c>
      <c r="AR8" s="8" t="str">
        <f>IF('内訳（地積等１）'!IB8+SUM(K8,W8)='内訳（地積等２）'!AI8,"○","ERRRR")</f>
        <v>○</v>
      </c>
      <c r="AS8" s="8" t="str">
        <f>IF('内訳（地積等１）'!IC8+SUM(L8,X8)='内訳（地積等２）'!AJ8,"○","ERRRR")</f>
        <v>○</v>
      </c>
    </row>
    <row r="9" spans="2:45" s="8" customFormat="1" ht="15" customHeight="1">
      <c r="B9" s="20">
        <v>5</v>
      </c>
      <c r="C9" s="21" t="s">
        <v>75</v>
      </c>
      <c r="D9" s="22">
        <v>5219584</v>
      </c>
      <c r="E9" s="22">
        <v>10006949</v>
      </c>
      <c r="F9" s="22">
        <v>9188362</v>
      </c>
      <c r="G9" s="22">
        <v>28418867</v>
      </c>
      <c r="H9" s="22">
        <v>28378419</v>
      </c>
      <c r="I9" s="22">
        <v>14415802</v>
      </c>
      <c r="J9" s="22">
        <v>2872</v>
      </c>
      <c r="K9" s="22">
        <v>9925</v>
      </c>
      <c r="L9" s="22">
        <v>8252</v>
      </c>
      <c r="N9" s="20">
        <v>5</v>
      </c>
      <c r="O9" s="21" t="str">
        <f t="shared" si="0"/>
        <v>名 護 市</v>
      </c>
      <c r="P9" s="22">
        <v>13811751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42229</v>
      </c>
      <c r="W9" s="22">
        <v>0</v>
      </c>
      <c r="X9" s="22">
        <v>0</v>
      </c>
      <c r="Z9" s="20">
        <v>5</v>
      </c>
      <c r="AA9" s="21" t="str">
        <f t="shared" si="1"/>
        <v>名 護 市</v>
      </c>
      <c r="AB9" s="22">
        <v>111903543</v>
      </c>
      <c r="AC9" s="22">
        <v>88977244</v>
      </c>
      <c r="AD9" s="22">
        <v>69202435</v>
      </c>
      <c r="AE9" s="22">
        <v>162025460</v>
      </c>
      <c r="AF9" s="22">
        <v>159838807</v>
      </c>
      <c r="AG9" s="22">
        <v>52652152</v>
      </c>
      <c r="AH9" s="22">
        <v>51708</v>
      </c>
      <c r="AI9" s="22">
        <v>80524</v>
      </c>
      <c r="AJ9" s="22">
        <v>63669</v>
      </c>
      <c r="AK9" s="8" t="str">
        <f>IF('内訳（地積等１）'!HU9+SUM(D9,P9)='内訳（地積等２）'!AB9,"○","ERRRR")</f>
        <v>○</v>
      </c>
      <c r="AL9" s="8" t="str">
        <f>IF('内訳（地積等１）'!HV9+SUM(E9,Q9)='内訳（地積等２）'!AC9,"○","ERRRR")</f>
        <v>○</v>
      </c>
      <c r="AM9" s="8" t="str">
        <f>IF('内訳（地積等１）'!HW9+SUM(F9,R9)='内訳（地積等２）'!AD9,"○","ERRRR")</f>
        <v>○</v>
      </c>
      <c r="AN9" s="8" t="str">
        <f>IF('内訳（地積等１）'!HX9+SUM(G9,S9)='内訳（地積等２）'!AE9,"○","ERRRR")</f>
        <v>○</v>
      </c>
      <c r="AO9" s="8" t="str">
        <f>IF('内訳（地積等１）'!HY9+SUM(H9,T9)='内訳（地積等２）'!AF9,"○","ERRRR")</f>
        <v>○</v>
      </c>
      <c r="AP9" s="8" t="str">
        <f>IF('内訳（地積等１）'!HZ9+SUM(I9,U9)='内訳（地積等２）'!AG9,"○","ERRRR")</f>
        <v>○</v>
      </c>
      <c r="AQ9" s="8" t="str">
        <f>IF('内訳（地積等１）'!IA9+SUM(J9,V9)='内訳（地積等２）'!AH9,"○","ERRRR")</f>
        <v>○</v>
      </c>
      <c r="AR9" s="8" t="str">
        <f>IF('内訳（地積等１）'!IB9+SUM(K9,W9)='内訳（地積等２）'!AI9,"○","ERRRR")</f>
        <v>○</v>
      </c>
      <c r="AS9" s="8" t="str">
        <f>IF('内訳（地積等１）'!IC9+SUM(L9,X9)='内訳（地積等２）'!AJ9,"○","ERRRR")</f>
        <v>○</v>
      </c>
    </row>
    <row r="10" spans="2:45" s="8" customFormat="1" ht="15" customHeight="1">
      <c r="B10" s="20">
        <v>6</v>
      </c>
      <c r="C10" s="21" t="s">
        <v>76</v>
      </c>
      <c r="D10" s="22">
        <v>998358</v>
      </c>
      <c r="E10" s="22">
        <v>3361369</v>
      </c>
      <c r="F10" s="22">
        <v>3233139</v>
      </c>
      <c r="G10" s="22">
        <v>10940960</v>
      </c>
      <c r="H10" s="22">
        <v>10896307</v>
      </c>
      <c r="I10" s="22">
        <v>6486903</v>
      </c>
      <c r="J10" s="22">
        <v>1339</v>
      </c>
      <c r="K10" s="22">
        <v>4891</v>
      </c>
      <c r="L10" s="22">
        <v>4480</v>
      </c>
      <c r="N10" s="20">
        <v>6</v>
      </c>
      <c r="O10" s="21" t="str">
        <f t="shared" si="0"/>
        <v>糸 満 市</v>
      </c>
      <c r="P10" s="22">
        <v>9293775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23697</v>
      </c>
      <c r="W10" s="22">
        <v>0</v>
      </c>
      <c r="X10" s="22">
        <v>0</v>
      </c>
      <c r="Z10" s="20">
        <v>6</v>
      </c>
      <c r="AA10" s="21" t="str">
        <f t="shared" si="1"/>
        <v>糸 満 市</v>
      </c>
      <c r="AB10" s="22">
        <v>12675311</v>
      </c>
      <c r="AC10" s="22">
        <v>33954689</v>
      </c>
      <c r="AD10" s="22">
        <v>28706638</v>
      </c>
      <c r="AE10" s="22">
        <v>165331439</v>
      </c>
      <c r="AF10" s="22">
        <v>164535162</v>
      </c>
      <c r="AG10" s="22">
        <v>55836366</v>
      </c>
      <c r="AH10" s="22">
        <v>27250</v>
      </c>
      <c r="AI10" s="22">
        <v>54845</v>
      </c>
      <c r="AJ10" s="22">
        <v>48396</v>
      </c>
      <c r="AK10" s="8" t="str">
        <f>IF('内訳（地積等１）'!HU10+SUM(D10,P10)='内訳（地積等２）'!AB10,"○","ERRRR")</f>
        <v>○</v>
      </c>
      <c r="AL10" s="8" t="str">
        <f>IF('内訳（地積等１）'!HV10+SUM(E10,Q10)='内訳（地積等２）'!AC10,"○","ERRRR")</f>
        <v>○</v>
      </c>
      <c r="AM10" s="8" t="str">
        <f>IF('内訳（地積等１）'!HW10+SUM(F10,R10)='内訳（地積等２）'!AD10,"○","ERRRR")</f>
        <v>○</v>
      </c>
      <c r="AN10" s="8" t="str">
        <f>IF('内訳（地積等１）'!HX10+SUM(G10,S10)='内訳（地積等２）'!AE10,"○","ERRRR")</f>
        <v>○</v>
      </c>
      <c r="AO10" s="8" t="str">
        <f>IF('内訳（地積等１）'!HY10+SUM(H10,T10)='内訳（地積等２）'!AF10,"○","ERRRR")</f>
        <v>○</v>
      </c>
      <c r="AP10" s="8" t="str">
        <f>IF('内訳（地積等１）'!HZ10+SUM(I10,U10)='内訳（地積等２）'!AG10,"○","ERRRR")</f>
        <v>○</v>
      </c>
      <c r="AQ10" s="8" t="str">
        <f>IF('内訳（地積等１）'!IA10+SUM(J10,V10)='内訳（地積等２）'!AH10,"○","ERRRR")</f>
        <v>○</v>
      </c>
      <c r="AR10" s="8" t="str">
        <f>IF('内訳（地積等１）'!IB10+SUM(K10,W10)='内訳（地積等２）'!AI10,"○","ERRRR")</f>
        <v>○</v>
      </c>
      <c r="AS10" s="8" t="str">
        <f>IF('内訳（地積等１）'!IC10+SUM(L10,X10)='内訳（地積等２）'!AJ10,"○","ERRRR")</f>
        <v>○</v>
      </c>
    </row>
    <row r="11" spans="2:45" s="8" customFormat="1" ht="15" customHeight="1">
      <c r="B11" s="20">
        <v>7</v>
      </c>
      <c r="C11" s="21" t="s">
        <v>77</v>
      </c>
      <c r="D11" s="22">
        <v>7346</v>
      </c>
      <c r="E11" s="22">
        <v>13792968</v>
      </c>
      <c r="F11" s="22">
        <v>13788625</v>
      </c>
      <c r="G11" s="22">
        <v>204811523</v>
      </c>
      <c r="H11" s="22">
        <v>204794844</v>
      </c>
      <c r="I11" s="22">
        <v>99198604</v>
      </c>
      <c r="J11" s="22">
        <v>14</v>
      </c>
      <c r="K11" s="22">
        <v>13389</v>
      </c>
      <c r="L11" s="22">
        <v>13308</v>
      </c>
      <c r="N11" s="20">
        <v>7</v>
      </c>
      <c r="O11" s="21" t="str">
        <f t="shared" si="0"/>
        <v>沖 縄 市</v>
      </c>
      <c r="P11" s="22">
        <v>15069731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32662</v>
      </c>
      <c r="W11" s="22">
        <v>0</v>
      </c>
      <c r="X11" s="22">
        <v>0</v>
      </c>
      <c r="Z11" s="20">
        <v>7</v>
      </c>
      <c r="AA11" s="21" t="str">
        <f t="shared" si="1"/>
        <v>沖 縄 市</v>
      </c>
      <c r="AB11" s="22">
        <v>15185881</v>
      </c>
      <c r="AC11" s="22">
        <v>31629777</v>
      </c>
      <c r="AD11" s="22">
        <v>30398365</v>
      </c>
      <c r="AE11" s="22">
        <v>595822041</v>
      </c>
      <c r="AF11" s="22">
        <v>595407464</v>
      </c>
      <c r="AG11" s="22">
        <v>217199454</v>
      </c>
      <c r="AH11" s="22">
        <v>32925</v>
      </c>
      <c r="AI11" s="22">
        <v>66913</v>
      </c>
      <c r="AJ11" s="22">
        <v>64275</v>
      </c>
      <c r="AK11" s="8" t="str">
        <f>IF('内訳（地積等１）'!HU11+SUM(D11,P11)='内訳（地積等２）'!AB11,"○","ERRRR")</f>
        <v>○</v>
      </c>
      <c r="AL11" s="8" t="str">
        <f>IF('内訳（地積等１）'!HV11+SUM(E11,Q11)='内訳（地積等２）'!AC11,"○","ERRRR")</f>
        <v>○</v>
      </c>
      <c r="AM11" s="8" t="str">
        <f>IF('内訳（地積等１）'!HW11+SUM(F11,R11)='内訳（地積等２）'!AD11,"○","ERRRR")</f>
        <v>○</v>
      </c>
      <c r="AN11" s="8" t="str">
        <f>IF('内訳（地積等１）'!HX11+SUM(G11,S11)='内訳（地積等２）'!AE11,"○","ERRRR")</f>
        <v>○</v>
      </c>
      <c r="AO11" s="8" t="str">
        <f>IF('内訳（地積等１）'!HY11+SUM(H11,T11)='内訳（地積等２）'!AF11,"○","ERRRR")</f>
        <v>○</v>
      </c>
      <c r="AP11" s="8" t="str">
        <f>IF('内訳（地積等１）'!HZ11+SUM(I11,U11)='内訳（地積等２）'!AG11,"○","ERRRR")</f>
        <v>○</v>
      </c>
      <c r="AQ11" s="8" t="str">
        <f>IF('内訳（地積等１）'!IA11+SUM(J11,V11)='内訳（地積等２）'!AH11,"○","ERRRR")</f>
        <v>○</v>
      </c>
      <c r="AR11" s="8" t="str">
        <f>IF('内訳（地積等１）'!IB11+SUM(K11,W11)='内訳（地積等２）'!AI11,"○","ERRRR")</f>
        <v>○</v>
      </c>
      <c r="AS11" s="8" t="str">
        <f>IF('内訳（地積等１）'!IC11+SUM(L11,X11)='内訳（地積等２）'!AJ11,"○","ERRRR")</f>
        <v>○</v>
      </c>
    </row>
    <row r="12" spans="2:45" s="8" customFormat="1" ht="15" customHeight="1">
      <c r="B12" s="20">
        <v>8</v>
      </c>
      <c r="C12" s="21" t="s">
        <v>78</v>
      </c>
      <c r="D12" s="22">
        <v>1209547</v>
      </c>
      <c r="E12" s="22">
        <v>1582063</v>
      </c>
      <c r="F12" s="22">
        <v>1580323</v>
      </c>
      <c r="G12" s="22">
        <v>32963560</v>
      </c>
      <c r="H12" s="22">
        <v>32909982</v>
      </c>
      <c r="I12" s="22">
        <v>18014764</v>
      </c>
      <c r="J12" s="22">
        <v>1410</v>
      </c>
      <c r="K12" s="22">
        <v>3649</v>
      </c>
      <c r="L12" s="22">
        <v>3575</v>
      </c>
      <c r="N12" s="20">
        <v>8</v>
      </c>
      <c r="O12" s="21" t="str">
        <f t="shared" si="0"/>
        <v>豊見城市</v>
      </c>
      <c r="P12" s="22">
        <v>5037764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13252</v>
      </c>
      <c r="W12" s="22">
        <v>0</v>
      </c>
      <c r="X12" s="22">
        <v>0</v>
      </c>
      <c r="Z12" s="20">
        <v>8</v>
      </c>
      <c r="AA12" s="21" t="str">
        <f t="shared" si="1"/>
        <v>豊見城市</v>
      </c>
      <c r="AB12" s="22">
        <v>6950522</v>
      </c>
      <c r="AC12" s="22">
        <v>12499478</v>
      </c>
      <c r="AD12" s="22">
        <v>10590495</v>
      </c>
      <c r="AE12" s="22">
        <v>207303924</v>
      </c>
      <c r="AF12" s="22">
        <v>206799831</v>
      </c>
      <c r="AG12" s="22">
        <v>62438442</v>
      </c>
      <c r="AH12" s="22">
        <v>16019</v>
      </c>
      <c r="AI12" s="22">
        <v>32302</v>
      </c>
      <c r="AJ12" s="22">
        <v>29151</v>
      </c>
      <c r="AK12" s="8" t="str">
        <f>IF('内訳（地積等１）'!HU12+SUM(D12,P12)='内訳（地積等２）'!AB12,"○","ERRRR")</f>
        <v>○</v>
      </c>
      <c r="AL12" s="8" t="str">
        <f>IF('内訳（地積等１）'!HV12+SUM(E12,Q12)='内訳（地積等２）'!AC12,"○","ERRRR")</f>
        <v>○</v>
      </c>
      <c r="AM12" s="8" t="str">
        <f>IF('内訳（地積等１）'!HW12+SUM(F12,R12)='内訳（地積等２）'!AD12,"○","ERRRR")</f>
        <v>○</v>
      </c>
      <c r="AN12" s="8" t="str">
        <f>IF('内訳（地積等１）'!HX12+SUM(G12,S12)='内訳（地積等２）'!AE12,"○","ERRRR")</f>
        <v>○</v>
      </c>
      <c r="AO12" s="8" t="str">
        <f>IF('内訳（地積等１）'!HY12+SUM(H12,T12)='内訳（地積等２）'!AF12,"○","ERRRR")</f>
        <v>○</v>
      </c>
      <c r="AP12" s="8" t="str">
        <f>IF('内訳（地積等１）'!HZ12+SUM(I12,U12)='内訳（地積等２）'!AG12,"○","ERRRR")</f>
        <v>○</v>
      </c>
      <c r="AQ12" s="8" t="str">
        <f>IF('内訳（地積等１）'!IA12+SUM(J12,V12)='内訳（地積等２）'!AH12,"○","ERRRR")</f>
        <v>○</v>
      </c>
      <c r="AR12" s="8" t="str">
        <f>IF('内訳（地積等１）'!IB12+SUM(K12,W12)='内訳（地積等２）'!AI12,"○","ERRRR")</f>
        <v>○</v>
      </c>
      <c r="AS12" s="8" t="str">
        <f>IF('内訳（地積等１）'!IC12+SUM(L12,X12)='内訳（地積等２）'!AJ12,"○","ERRRR")</f>
        <v>○</v>
      </c>
    </row>
    <row r="13" spans="2:45" s="8" customFormat="1" ht="15" customHeight="1">
      <c r="B13" s="20">
        <v>9</v>
      </c>
      <c r="C13" s="21" t="s">
        <v>79</v>
      </c>
      <c r="D13" s="22">
        <v>4439115</v>
      </c>
      <c r="E13" s="22">
        <v>8185496</v>
      </c>
      <c r="F13" s="22">
        <v>8123675</v>
      </c>
      <c r="G13" s="22">
        <v>64088411</v>
      </c>
      <c r="H13" s="22">
        <v>64013018</v>
      </c>
      <c r="I13" s="22">
        <v>34859094</v>
      </c>
      <c r="J13" s="22">
        <v>3056</v>
      </c>
      <c r="K13" s="22">
        <v>13841</v>
      </c>
      <c r="L13" s="22">
        <v>13363</v>
      </c>
      <c r="N13" s="20">
        <v>9</v>
      </c>
      <c r="O13" s="21" t="str">
        <f t="shared" si="0"/>
        <v>うるま市</v>
      </c>
      <c r="P13" s="22">
        <v>15350335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53328</v>
      </c>
      <c r="W13" s="22">
        <v>0</v>
      </c>
      <c r="X13" s="22">
        <v>0</v>
      </c>
      <c r="Z13" s="20">
        <v>9</v>
      </c>
      <c r="AA13" s="21" t="str">
        <f t="shared" si="1"/>
        <v>うるま市</v>
      </c>
      <c r="AB13" s="22">
        <v>27975196</v>
      </c>
      <c r="AC13" s="22">
        <v>58104804</v>
      </c>
      <c r="AD13" s="22">
        <v>48589503</v>
      </c>
      <c r="AE13" s="22">
        <v>330494881</v>
      </c>
      <c r="AF13" s="22">
        <v>328086982</v>
      </c>
      <c r="AG13" s="22">
        <v>116640469</v>
      </c>
      <c r="AH13" s="22">
        <v>65893</v>
      </c>
      <c r="AI13" s="22">
        <v>137532</v>
      </c>
      <c r="AJ13" s="22">
        <v>113674</v>
      </c>
      <c r="AK13" s="8" t="str">
        <f>IF('内訳（地積等１）'!HU13+SUM(D13,P13)='内訳（地積等２）'!AB13,"○","ERRRR")</f>
        <v>○</v>
      </c>
      <c r="AL13" s="8" t="str">
        <f>IF('内訳（地積等１）'!HV13+SUM(E13,Q13)='内訳（地積等２）'!AC13,"○","ERRRR")</f>
        <v>○</v>
      </c>
      <c r="AM13" s="8" t="str">
        <f>IF('内訳（地積等１）'!HW13+SUM(F13,R13)='内訳（地積等２）'!AD13,"○","ERRRR")</f>
        <v>○</v>
      </c>
      <c r="AN13" s="8" t="str">
        <f>IF('内訳（地積等１）'!HX13+SUM(G13,S13)='内訳（地積等２）'!AE13,"○","ERRRR")</f>
        <v>○</v>
      </c>
      <c r="AO13" s="8" t="str">
        <f>IF('内訳（地積等１）'!HY13+SUM(H13,T13)='内訳（地積等２）'!AF13,"○","ERRRR")</f>
        <v>○</v>
      </c>
      <c r="AP13" s="8" t="str">
        <f>IF('内訳（地積等１）'!HZ13+SUM(I13,U13)='内訳（地積等２）'!AG13,"○","ERRRR")</f>
        <v>○</v>
      </c>
      <c r="AQ13" s="8" t="str">
        <f>IF('内訳（地積等１）'!IA13+SUM(J13,V13)='内訳（地積等２）'!AH13,"○","ERRRR")</f>
        <v>○</v>
      </c>
      <c r="AR13" s="8" t="str">
        <f>IF('内訳（地積等１）'!IB13+SUM(K13,W13)='内訳（地積等２）'!AI13,"○","ERRRR")</f>
        <v>○</v>
      </c>
      <c r="AS13" s="8" t="str">
        <f>IF('内訳（地積等１）'!IC13+SUM(L13,X13)='内訳（地積等２）'!AJ13,"○","ERRRR")</f>
        <v>○</v>
      </c>
    </row>
    <row r="14" spans="2:45" s="8" customFormat="1" ht="15" customHeight="1">
      <c r="B14" s="20">
        <v>10</v>
      </c>
      <c r="C14" s="21" t="s">
        <v>80</v>
      </c>
      <c r="D14" s="22">
        <v>7369088</v>
      </c>
      <c r="E14" s="22">
        <v>3569860</v>
      </c>
      <c r="F14" s="22">
        <v>3477176</v>
      </c>
      <c r="G14" s="22">
        <v>15443818</v>
      </c>
      <c r="H14" s="22">
        <v>15082331</v>
      </c>
      <c r="I14" s="22">
        <v>9662743</v>
      </c>
      <c r="J14" s="22">
        <v>5519</v>
      </c>
      <c r="K14" s="22">
        <v>4963</v>
      </c>
      <c r="L14" s="22">
        <v>4520</v>
      </c>
      <c r="N14" s="20">
        <v>10</v>
      </c>
      <c r="O14" s="21" t="str">
        <f t="shared" si="0"/>
        <v>宮古島市</v>
      </c>
      <c r="P14" s="22">
        <v>22812920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59413</v>
      </c>
      <c r="W14" s="22">
        <v>0</v>
      </c>
      <c r="X14" s="22">
        <v>0</v>
      </c>
      <c r="Z14" s="20">
        <v>10</v>
      </c>
      <c r="AA14" s="21" t="str">
        <f t="shared" si="1"/>
        <v>宮古島市</v>
      </c>
      <c r="AB14" s="22">
        <v>54415090</v>
      </c>
      <c r="AC14" s="22">
        <v>141237439</v>
      </c>
      <c r="AD14" s="22">
        <v>112293335</v>
      </c>
      <c r="AE14" s="22">
        <v>104865710</v>
      </c>
      <c r="AF14" s="22">
        <v>100391185</v>
      </c>
      <c r="AG14" s="22">
        <v>40364493</v>
      </c>
      <c r="AH14" s="22">
        <v>77906</v>
      </c>
      <c r="AI14" s="22">
        <v>117033</v>
      </c>
      <c r="AJ14" s="22">
        <v>87482</v>
      </c>
      <c r="AK14" s="8" t="str">
        <f>IF('内訳（地積等１）'!HU14+SUM(D14,P14)='内訳（地積等２）'!AB14,"○","ERRRR")</f>
        <v>○</v>
      </c>
      <c r="AL14" s="8" t="str">
        <f>IF('内訳（地積等１）'!HV14+SUM(E14,Q14)='内訳（地積等２）'!AC14,"○","ERRRR")</f>
        <v>○</v>
      </c>
      <c r="AM14" s="8" t="str">
        <f>IF('内訳（地積等１）'!HW14+SUM(F14,R14)='内訳（地積等２）'!AD14,"○","ERRRR")</f>
        <v>○</v>
      </c>
      <c r="AN14" s="8" t="str">
        <f>IF('内訳（地積等１）'!HX14+SUM(G14,S14)='内訳（地積等２）'!AE14,"○","ERRRR")</f>
        <v>○</v>
      </c>
      <c r="AO14" s="8" t="str">
        <f>IF('内訳（地積等１）'!HY14+SUM(H14,T14)='内訳（地積等２）'!AF14,"○","ERRRR")</f>
        <v>○</v>
      </c>
      <c r="AP14" s="8" t="str">
        <f>IF('内訳（地積等１）'!HZ14+SUM(I14,U14)='内訳（地積等２）'!AG14,"○","ERRRR")</f>
        <v>○</v>
      </c>
      <c r="AQ14" s="8" t="str">
        <f>IF('内訳（地積等１）'!IA14+SUM(J14,V14)='内訳（地積等２）'!AH14,"○","ERRRR")</f>
        <v>○</v>
      </c>
      <c r="AR14" s="8" t="str">
        <f>IF('内訳（地積等１）'!IB14+SUM(K14,W14)='内訳（地積等２）'!AI14,"○","ERRRR")</f>
        <v>○</v>
      </c>
      <c r="AS14" s="8" t="str">
        <f>IF('内訳（地積等１）'!IC14+SUM(L14,X14)='内訳（地積等２）'!AJ14,"○","ERRRR")</f>
        <v>○</v>
      </c>
    </row>
    <row r="15" spans="2:45" s="8" customFormat="1" ht="15" customHeight="1">
      <c r="B15" s="24">
        <v>11</v>
      </c>
      <c r="C15" s="25" t="s">
        <v>81</v>
      </c>
      <c r="D15" s="26">
        <v>867723</v>
      </c>
      <c r="E15" s="26">
        <v>2062697</v>
      </c>
      <c r="F15" s="26">
        <v>2036206</v>
      </c>
      <c r="G15" s="26">
        <v>10354666</v>
      </c>
      <c r="H15" s="26">
        <v>10324717</v>
      </c>
      <c r="I15" s="26">
        <v>5863913</v>
      </c>
      <c r="J15" s="26">
        <v>1392</v>
      </c>
      <c r="K15" s="26">
        <v>3823</v>
      </c>
      <c r="L15" s="26">
        <v>3629</v>
      </c>
      <c r="N15" s="24">
        <v>11</v>
      </c>
      <c r="O15" s="25" t="str">
        <f t="shared" si="0"/>
        <v>南城市</v>
      </c>
      <c r="P15" s="26">
        <v>5485187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36205</v>
      </c>
      <c r="W15" s="26">
        <v>0</v>
      </c>
      <c r="X15" s="26">
        <v>0</v>
      </c>
      <c r="Z15" s="24">
        <v>11</v>
      </c>
      <c r="AA15" s="25" t="str">
        <f t="shared" si="1"/>
        <v>南城市</v>
      </c>
      <c r="AB15" s="26">
        <v>7651057</v>
      </c>
      <c r="AC15" s="26">
        <v>38938211</v>
      </c>
      <c r="AD15" s="26">
        <v>31357131</v>
      </c>
      <c r="AE15" s="26">
        <v>100285421</v>
      </c>
      <c r="AF15" s="26">
        <v>98984089</v>
      </c>
      <c r="AG15" s="26">
        <v>29709897</v>
      </c>
      <c r="AH15" s="26">
        <v>40615</v>
      </c>
      <c r="AI15" s="26">
        <v>71551</v>
      </c>
      <c r="AJ15" s="26">
        <v>59355</v>
      </c>
      <c r="AK15" s="8" t="str">
        <f>IF('内訳（地積等１）'!HU15+SUM(D15,P15)='内訳（地積等２）'!AB15,"○","ERRRR")</f>
        <v>○</v>
      </c>
      <c r="AL15" s="8" t="str">
        <f>IF('内訳（地積等１）'!HV15+SUM(E15,Q15)='内訳（地積等２）'!AC15,"○","ERRRR")</f>
        <v>○</v>
      </c>
      <c r="AM15" s="8" t="str">
        <f>IF('内訳（地積等１）'!HW15+SUM(F15,R15)='内訳（地積等２）'!AD15,"○","ERRRR")</f>
        <v>○</v>
      </c>
      <c r="AN15" s="8" t="str">
        <f>IF('内訳（地積等１）'!HX15+SUM(G15,S15)='内訳（地積等２）'!AE15,"○","ERRRR")</f>
        <v>○</v>
      </c>
      <c r="AO15" s="8" t="str">
        <f>IF('内訳（地積等１）'!HY15+SUM(H15,T15)='内訳（地積等２）'!AF15,"○","ERRRR")</f>
        <v>○</v>
      </c>
      <c r="AP15" s="8" t="str">
        <f>IF('内訳（地積等１）'!HZ15+SUM(I15,U15)='内訳（地積等２）'!AG15,"○","ERRRR")</f>
        <v>○</v>
      </c>
      <c r="AQ15" s="8" t="str">
        <f>IF('内訳（地積等１）'!IA15+SUM(J15,V15)='内訳（地積等２）'!AH15,"○","ERRRR")</f>
        <v>○</v>
      </c>
      <c r="AR15" s="8" t="str">
        <f>IF('内訳（地積等１）'!IB15+SUM(K15,W15)='内訳（地積等２）'!AI15,"○","ERRRR")</f>
        <v>○</v>
      </c>
      <c r="AS15" s="8" t="str">
        <f>IF('内訳（地積等１）'!IC15+SUM(L15,X15)='内訳（地積等２）'!AJ15,"○","ERRRR")</f>
        <v>○</v>
      </c>
    </row>
    <row r="16" spans="2:45" s="8" customFormat="1" ht="15" customHeight="1">
      <c r="B16" s="37"/>
      <c r="C16" s="38" t="s">
        <v>134</v>
      </c>
      <c r="D16" s="36">
        <f>SUM(D5:D15)</f>
        <v>29437163</v>
      </c>
      <c r="E16" s="36">
        <f aca="true" t="shared" si="2" ref="E16:L16">SUM(E5:E15)</f>
        <v>60729357</v>
      </c>
      <c r="F16" s="36">
        <f t="shared" si="2"/>
        <v>59266102</v>
      </c>
      <c r="G16" s="36">
        <f t="shared" si="2"/>
        <v>848901540</v>
      </c>
      <c r="H16" s="36">
        <f t="shared" si="2"/>
        <v>848156727</v>
      </c>
      <c r="I16" s="36">
        <f t="shared" si="2"/>
        <v>435874775</v>
      </c>
      <c r="J16" s="36">
        <f t="shared" si="2"/>
        <v>22241</v>
      </c>
      <c r="K16" s="36">
        <f t="shared" si="2"/>
        <v>86665</v>
      </c>
      <c r="L16" s="36">
        <f t="shared" si="2"/>
        <v>82893</v>
      </c>
      <c r="N16" s="37"/>
      <c r="O16" s="38" t="s">
        <v>134</v>
      </c>
      <c r="P16" s="36">
        <f>SUM(P5:P15)</f>
        <v>117937601</v>
      </c>
      <c r="Q16" s="36">
        <f aca="true" t="shared" si="3" ref="Q16:X16">SUM(Q5:Q15)</f>
        <v>0</v>
      </c>
      <c r="R16" s="36">
        <f t="shared" si="3"/>
        <v>0</v>
      </c>
      <c r="S16" s="36">
        <f t="shared" si="3"/>
        <v>0</v>
      </c>
      <c r="T16" s="36">
        <f t="shared" si="3"/>
        <v>0</v>
      </c>
      <c r="U16" s="36">
        <f t="shared" si="3"/>
        <v>0</v>
      </c>
      <c r="V16" s="36">
        <f t="shared" si="3"/>
        <v>381989</v>
      </c>
      <c r="W16" s="36">
        <f t="shared" si="3"/>
        <v>0</v>
      </c>
      <c r="X16" s="36">
        <f t="shared" si="3"/>
        <v>0</v>
      </c>
      <c r="Z16" s="37"/>
      <c r="AA16" s="38" t="s">
        <v>134</v>
      </c>
      <c r="AB16" s="36">
        <f>SUM(AB5:AB15)</f>
        <v>380284358</v>
      </c>
      <c r="AC16" s="36">
        <f aca="true" t="shared" si="4" ref="AC16:AJ16">SUM(AC5:AC15)</f>
        <v>559999117</v>
      </c>
      <c r="AD16" s="36">
        <f t="shared" si="4"/>
        <v>477234991</v>
      </c>
      <c r="AE16" s="36">
        <f t="shared" si="4"/>
        <v>4334149917</v>
      </c>
      <c r="AF16" s="36">
        <f t="shared" si="4"/>
        <v>4319670965</v>
      </c>
      <c r="AG16" s="36">
        <f t="shared" si="4"/>
        <v>1496698591</v>
      </c>
      <c r="AH16" s="36">
        <f t="shared" si="4"/>
        <v>457577</v>
      </c>
      <c r="AI16" s="36">
        <f t="shared" si="4"/>
        <v>799752</v>
      </c>
      <c r="AJ16" s="36">
        <f t="shared" si="4"/>
        <v>695940</v>
      </c>
      <c r="AK16" s="8" t="str">
        <f>IF('内訳（地積等１）'!HU16+SUM(D16,P16)='内訳（地積等２）'!AB16,"○","ERRRR")</f>
        <v>○</v>
      </c>
      <c r="AL16" s="8" t="str">
        <f>IF('内訳（地積等１）'!HV16+SUM(E16,Q16)='内訳（地積等２）'!AC16,"○","ERRRR")</f>
        <v>○</v>
      </c>
      <c r="AM16" s="8" t="str">
        <f>IF('内訳（地積等１）'!HW16+SUM(F16,R16)='内訳（地積等２）'!AD16,"○","ERRRR")</f>
        <v>○</v>
      </c>
      <c r="AN16" s="8" t="str">
        <f>IF('内訳（地積等１）'!HX16+SUM(G16,S16)='内訳（地積等２）'!AE16,"○","ERRRR")</f>
        <v>○</v>
      </c>
      <c r="AO16" s="8" t="str">
        <f>IF('内訳（地積等１）'!HY16+SUM(H16,T16)='内訳（地積等２）'!AF16,"○","ERRRR")</f>
        <v>○</v>
      </c>
      <c r="AP16" s="8" t="str">
        <f>IF('内訳（地積等１）'!HZ16+SUM(I16,U16)='内訳（地積等２）'!AG16,"○","ERRRR")</f>
        <v>○</v>
      </c>
      <c r="AQ16" s="8" t="str">
        <f>IF('内訳（地積等１）'!IA16+SUM(J16,V16)='内訳（地積等２）'!AH16,"○","ERRRR")</f>
        <v>○</v>
      </c>
      <c r="AR16" s="8" t="str">
        <f>IF('内訳（地積等１）'!IB16+SUM(K16,W16)='内訳（地積等２）'!AI16,"○","ERRRR")</f>
        <v>○</v>
      </c>
      <c r="AS16" s="8" t="str">
        <f>IF('内訳（地積等１）'!IC16+SUM(L16,X16)='内訳（地積等２）'!AJ16,"○","ERRRR")</f>
        <v>○</v>
      </c>
    </row>
    <row r="17" spans="2:45" s="8" customFormat="1" ht="15" customHeight="1">
      <c r="B17" s="27">
        <v>12</v>
      </c>
      <c r="C17" s="28" t="s">
        <v>82</v>
      </c>
      <c r="D17" s="29">
        <v>2157650</v>
      </c>
      <c r="E17" s="29">
        <v>746444</v>
      </c>
      <c r="F17" s="29">
        <v>486714</v>
      </c>
      <c r="G17" s="29">
        <v>40449</v>
      </c>
      <c r="H17" s="29">
        <v>30399</v>
      </c>
      <c r="I17" s="29">
        <v>26036</v>
      </c>
      <c r="J17" s="29">
        <v>1180</v>
      </c>
      <c r="K17" s="29">
        <v>1469</v>
      </c>
      <c r="L17" s="29">
        <v>860</v>
      </c>
      <c r="N17" s="27">
        <v>12</v>
      </c>
      <c r="O17" s="28" t="str">
        <f t="shared" si="0"/>
        <v>国 頭 村</v>
      </c>
      <c r="P17" s="29">
        <v>5025612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8994</v>
      </c>
      <c r="W17" s="29">
        <v>0</v>
      </c>
      <c r="X17" s="29">
        <v>0</v>
      </c>
      <c r="Z17" s="27">
        <v>12</v>
      </c>
      <c r="AA17" s="28" t="str">
        <f t="shared" si="1"/>
        <v>国 頭 村</v>
      </c>
      <c r="AB17" s="29">
        <v>144601990</v>
      </c>
      <c r="AC17" s="29">
        <v>50218010</v>
      </c>
      <c r="AD17" s="29">
        <v>37690230</v>
      </c>
      <c r="AE17" s="29">
        <v>6165479</v>
      </c>
      <c r="AF17" s="29">
        <v>5319565</v>
      </c>
      <c r="AG17" s="29">
        <v>1754490</v>
      </c>
      <c r="AH17" s="29">
        <v>13008</v>
      </c>
      <c r="AI17" s="29">
        <v>30370</v>
      </c>
      <c r="AJ17" s="29">
        <v>13579</v>
      </c>
      <c r="AK17" s="8" t="str">
        <f>IF('内訳（地積等１）'!HU17+SUM(D17,P17)='内訳（地積等２）'!AB17,"○","ERRRR")</f>
        <v>○</v>
      </c>
      <c r="AL17" s="8" t="str">
        <f>IF('内訳（地積等１）'!HV17+SUM(E17,Q17)='内訳（地積等２）'!AC17,"○","ERRRR")</f>
        <v>○</v>
      </c>
      <c r="AM17" s="8" t="str">
        <f>IF('内訳（地積等１）'!HW17+SUM(F17,R17)='内訳（地積等２）'!AD17,"○","ERRRR")</f>
        <v>○</v>
      </c>
      <c r="AN17" s="8" t="str">
        <f>IF('内訳（地積等１）'!HX17+SUM(G17,S17)='内訳（地積等２）'!AE17,"○","ERRRR")</f>
        <v>○</v>
      </c>
      <c r="AO17" s="8" t="str">
        <f>IF('内訳（地積等１）'!HY17+SUM(H17,T17)='内訳（地積等２）'!AF17,"○","ERRRR")</f>
        <v>○</v>
      </c>
      <c r="AP17" s="8" t="str">
        <f>IF('内訳（地積等１）'!HZ17+SUM(I17,U17)='内訳（地積等２）'!AG17,"○","ERRRR")</f>
        <v>○</v>
      </c>
      <c r="AQ17" s="8" t="str">
        <f>IF('内訳（地積等１）'!IA17+SUM(J17,V17)='内訳（地積等２）'!AH17,"○","ERRRR")</f>
        <v>○</v>
      </c>
      <c r="AR17" s="8" t="str">
        <f>IF('内訳（地積等１）'!IB17+SUM(K17,W17)='内訳（地積等２）'!AI17,"○","ERRRR")</f>
        <v>○</v>
      </c>
      <c r="AS17" s="8" t="str">
        <f>IF('内訳（地積等１）'!IC17+SUM(L17,X17)='内訳（地積等２）'!AJ17,"○","ERRRR")</f>
        <v>○</v>
      </c>
    </row>
    <row r="18" spans="2:45" s="8" customFormat="1" ht="15" customHeight="1">
      <c r="B18" s="20">
        <v>13</v>
      </c>
      <c r="C18" s="21" t="s">
        <v>83</v>
      </c>
      <c r="D18" s="22">
        <v>336195</v>
      </c>
      <c r="E18" s="22">
        <v>91070</v>
      </c>
      <c r="F18" s="22">
        <v>75014</v>
      </c>
      <c r="G18" s="22">
        <v>61827</v>
      </c>
      <c r="H18" s="22">
        <v>58823</v>
      </c>
      <c r="I18" s="22">
        <v>27844</v>
      </c>
      <c r="J18" s="22">
        <v>95</v>
      </c>
      <c r="K18" s="22">
        <v>138</v>
      </c>
      <c r="L18" s="22">
        <v>90</v>
      </c>
      <c r="N18" s="20">
        <v>13</v>
      </c>
      <c r="O18" s="21" t="str">
        <f t="shared" si="0"/>
        <v>大宜味村</v>
      </c>
      <c r="P18" s="22">
        <v>26698232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6781</v>
      </c>
      <c r="W18" s="22">
        <v>0</v>
      </c>
      <c r="X18" s="22">
        <v>0</v>
      </c>
      <c r="Z18" s="20">
        <v>13</v>
      </c>
      <c r="AA18" s="21" t="str">
        <f t="shared" si="1"/>
        <v>大宜味村</v>
      </c>
      <c r="AB18" s="22">
        <v>31817085</v>
      </c>
      <c r="AC18" s="22">
        <v>31622915</v>
      </c>
      <c r="AD18" s="22">
        <v>23183697</v>
      </c>
      <c r="AE18" s="22">
        <v>3392535</v>
      </c>
      <c r="AF18" s="22">
        <v>2628299</v>
      </c>
      <c r="AG18" s="22">
        <v>982232</v>
      </c>
      <c r="AH18" s="22">
        <v>8917</v>
      </c>
      <c r="AI18" s="22">
        <v>24746</v>
      </c>
      <c r="AJ18" s="22">
        <v>13780</v>
      </c>
      <c r="AK18" s="8" t="str">
        <f>IF('内訳（地積等１）'!HU18+SUM(D18,P18)='内訳（地積等２）'!AB18,"○","ERRRR")</f>
        <v>○</v>
      </c>
      <c r="AL18" s="8" t="str">
        <f>IF('内訳（地積等１）'!HV18+SUM(E18,Q18)='内訳（地積等２）'!AC18,"○","ERRRR")</f>
        <v>○</v>
      </c>
      <c r="AM18" s="8" t="str">
        <f>IF('内訳（地積等１）'!HW18+SUM(F18,R18)='内訳（地積等２）'!AD18,"○","ERRRR")</f>
        <v>○</v>
      </c>
      <c r="AN18" s="8" t="str">
        <f>IF('内訳（地積等１）'!HX18+SUM(G18,S18)='内訳（地積等２）'!AE18,"○","ERRRR")</f>
        <v>○</v>
      </c>
      <c r="AO18" s="8" t="str">
        <f>IF('内訳（地積等１）'!HY18+SUM(H18,T18)='内訳（地積等２）'!AF18,"○","ERRRR")</f>
        <v>○</v>
      </c>
      <c r="AP18" s="8" t="str">
        <f>IF('内訳（地積等１）'!HZ18+SUM(I18,U18)='内訳（地積等２）'!AG18,"○","ERRRR")</f>
        <v>○</v>
      </c>
      <c r="AQ18" s="8" t="str">
        <f>IF('内訳（地積等１）'!IA18+SUM(J18,V18)='内訳（地積等２）'!AH18,"○","ERRRR")</f>
        <v>○</v>
      </c>
      <c r="AR18" s="8" t="str">
        <f>IF('内訳（地積等１）'!IB18+SUM(K18,W18)='内訳（地積等２）'!AI18,"○","ERRRR")</f>
        <v>○</v>
      </c>
      <c r="AS18" s="8" t="str">
        <f>IF('内訳（地積等１）'!IC18+SUM(L18,X18)='内訳（地積等２）'!AJ18,"○","ERRRR")</f>
        <v>○</v>
      </c>
    </row>
    <row r="19" spans="2:45" s="8" customFormat="1" ht="15" customHeight="1">
      <c r="B19" s="20">
        <v>14</v>
      </c>
      <c r="C19" s="21" t="s">
        <v>84</v>
      </c>
      <c r="D19" s="22">
        <v>715097</v>
      </c>
      <c r="E19" s="22">
        <v>397088</v>
      </c>
      <c r="F19" s="22">
        <v>348754</v>
      </c>
      <c r="G19" s="22">
        <v>169114</v>
      </c>
      <c r="H19" s="22">
        <v>164079</v>
      </c>
      <c r="I19" s="22">
        <v>135021</v>
      </c>
      <c r="J19" s="22">
        <v>382</v>
      </c>
      <c r="K19" s="22">
        <v>566</v>
      </c>
      <c r="L19" s="22">
        <v>453</v>
      </c>
      <c r="N19" s="20">
        <v>14</v>
      </c>
      <c r="O19" s="21" t="str">
        <f t="shared" si="0"/>
        <v>東    村</v>
      </c>
      <c r="P19" s="22">
        <v>46415239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4670</v>
      </c>
      <c r="W19" s="22">
        <v>0</v>
      </c>
      <c r="X19" s="22">
        <v>0</v>
      </c>
      <c r="Z19" s="20">
        <v>14</v>
      </c>
      <c r="AA19" s="21" t="str">
        <f t="shared" si="1"/>
        <v>東    村</v>
      </c>
      <c r="AB19" s="22">
        <v>61943331</v>
      </c>
      <c r="AC19" s="22">
        <v>19846669</v>
      </c>
      <c r="AD19" s="22">
        <v>15759287</v>
      </c>
      <c r="AE19" s="22">
        <v>1391735</v>
      </c>
      <c r="AF19" s="22">
        <v>1118146</v>
      </c>
      <c r="AG19" s="22">
        <v>615630</v>
      </c>
      <c r="AH19" s="22">
        <v>6150</v>
      </c>
      <c r="AI19" s="22">
        <v>8330</v>
      </c>
      <c r="AJ19" s="22">
        <v>5142</v>
      </c>
      <c r="AK19" s="8" t="str">
        <f>IF('内訳（地積等１）'!HU19+SUM(D19,P19)='内訳（地積等２）'!AB19,"○","ERRRR")</f>
        <v>○</v>
      </c>
      <c r="AL19" s="8" t="str">
        <f>IF('内訳（地積等１）'!HV19+SUM(E19,Q19)='内訳（地積等２）'!AC19,"○","ERRRR")</f>
        <v>○</v>
      </c>
      <c r="AM19" s="8" t="str">
        <f>IF('内訳（地積等１）'!HW19+SUM(F19,R19)='内訳（地積等２）'!AD19,"○","ERRRR")</f>
        <v>○</v>
      </c>
      <c r="AN19" s="8" t="str">
        <f>IF('内訳（地積等１）'!HX19+SUM(G19,S19)='内訳（地積等２）'!AE19,"○","ERRRR")</f>
        <v>○</v>
      </c>
      <c r="AO19" s="8" t="str">
        <f>IF('内訳（地積等１）'!HY19+SUM(H19,T19)='内訳（地積等２）'!AF19,"○","ERRRR")</f>
        <v>○</v>
      </c>
      <c r="AP19" s="8" t="str">
        <f>IF('内訳（地積等１）'!HZ19+SUM(I19,U19)='内訳（地積等２）'!AG19,"○","ERRRR")</f>
        <v>○</v>
      </c>
      <c r="AQ19" s="8" t="str">
        <f>IF('内訳（地積等１）'!IA19+SUM(J19,V19)='内訳（地積等２）'!AH19,"○","ERRRR")</f>
        <v>○</v>
      </c>
      <c r="AR19" s="8" t="str">
        <f>IF('内訳（地積等１）'!IB19+SUM(K19,W19)='内訳（地積等２）'!AI19,"○","ERRRR")</f>
        <v>○</v>
      </c>
      <c r="AS19" s="8" t="str">
        <f>IF('内訳（地積等１）'!IC19+SUM(L19,X19)='内訳（地積等２）'!AJ19,"○","ERRRR")</f>
        <v>○</v>
      </c>
    </row>
    <row r="20" spans="2:45" s="8" customFormat="1" ht="15" customHeight="1">
      <c r="B20" s="20">
        <v>15</v>
      </c>
      <c r="C20" s="21" t="s">
        <v>85</v>
      </c>
      <c r="D20" s="22">
        <v>830747</v>
      </c>
      <c r="E20" s="22">
        <v>834984</v>
      </c>
      <c r="F20" s="22">
        <v>600474</v>
      </c>
      <c r="G20" s="22">
        <v>118701</v>
      </c>
      <c r="H20" s="22">
        <v>101935</v>
      </c>
      <c r="I20" s="22">
        <v>101870</v>
      </c>
      <c r="J20" s="22">
        <v>569</v>
      </c>
      <c r="K20" s="22">
        <v>1595</v>
      </c>
      <c r="L20" s="22">
        <v>1003</v>
      </c>
      <c r="N20" s="20">
        <v>15</v>
      </c>
      <c r="O20" s="21" t="str">
        <f t="shared" si="0"/>
        <v>今帰仁村</v>
      </c>
      <c r="P20" s="22">
        <v>3279842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12754</v>
      </c>
      <c r="W20" s="22">
        <v>0</v>
      </c>
      <c r="X20" s="22">
        <v>0</v>
      </c>
      <c r="Z20" s="20">
        <v>15</v>
      </c>
      <c r="AA20" s="21" t="str">
        <f t="shared" si="1"/>
        <v>今帰仁村</v>
      </c>
      <c r="AB20" s="22">
        <v>10804963</v>
      </c>
      <c r="AC20" s="22">
        <v>26534146</v>
      </c>
      <c r="AD20" s="22">
        <v>19501961</v>
      </c>
      <c r="AE20" s="22">
        <v>14740718</v>
      </c>
      <c r="AF20" s="22">
        <v>13834735</v>
      </c>
      <c r="AG20" s="22">
        <v>4612912</v>
      </c>
      <c r="AH20" s="22">
        <v>14942</v>
      </c>
      <c r="AI20" s="22">
        <v>34147</v>
      </c>
      <c r="AJ20" s="22">
        <v>23793</v>
      </c>
      <c r="AK20" s="8" t="str">
        <f>IF('内訳（地積等１）'!HU20+SUM(D20,P20)='内訳（地積等２）'!AB20,"○","ERRRR")</f>
        <v>○</v>
      </c>
      <c r="AL20" s="8" t="str">
        <f>IF('内訳（地積等１）'!HV20+SUM(E20,Q20)='内訳（地積等２）'!AC20,"○","ERRRR")</f>
        <v>○</v>
      </c>
      <c r="AM20" s="8" t="str">
        <f>IF('内訳（地積等１）'!HW20+SUM(F20,R20)='内訳（地積等２）'!AD20,"○","ERRRR")</f>
        <v>○</v>
      </c>
      <c r="AN20" s="8" t="str">
        <f>IF('内訳（地積等１）'!HX20+SUM(G20,S20)='内訳（地積等２）'!AE20,"○","ERRRR")</f>
        <v>○</v>
      </c>
      <c r="AO20" s="8" t="str">
        <f>IF('内訳（地積等１）'!HY20+SUM(H20,T20)='内訳（地積等２）'!AF20,"○","ERRRR")</f>
        <v>○</v>
      </c>
      <c r="AP20" s="8" t="str">
        <f>IF('内訳（地積等１）'!HZ20+SUM(I20,U20)='内訳（地積等２）'!AG20,"○","ERRRR")</f>
        <v>○</v>
      </c>
      <c r="AQ20" s="8" t="str">
        <f>IF('内訳（地積等１）'!IA20+SUM(J20,V20)='内訳（地積等２）'!AH20,"○","ERRRR")</f>
        <v>○</v>
      </c>
      <c r="AR20" s="8" t="str">
        <f>IF('内訳（地積等１）'!IB20+SUM(K20,W20)='内訳（地積等２）'!AI20,"○","ERRRR")</f>
        <v>○</v>
      </c>
      <c r="AS20" s="8" t="str">
        <f>IF('内訳（地積等１）'!IC20+SUM(L20,X20)='内訳（地積等２）'!AJ20,"○","ERRRR")</f>
        <v>○</v>
      </c>
    </row>
    <row r="21" spans="2:45" s="8" customFormat="1" ht="15" customHeight="1">
      <c r="B21" s="20">
        <v>16</v>
      </c>
      <c r="C21" s="21" t="s">
        <v>86</v>
      </c>
      <c r="D21" s="22">
        <v>640507</v>
      </c>
      <c r="E21" s="22">
        <v>1712960</v>
      </c>
      <c r="F21" s="22">
        <v>1221362</v>
      </c>
      <c r="G21" s="22">
        <v>1121574</v>
      </c>
      <c r="H21" s="22">
        <v>1099030</v>
      </c>
      <c r="I21" s="22">
        <v>638484</v>
      </c>
      <c r="J21" s="22">
        <v>870</v>
      </c>
      <c r="K21" s="22">
        <v>2478</v>
      </c>
      <c r="L21" s="22">
        <v>1615</v>
      </c>
      <c r="N21" s="20">
        <v>16</v>
      </c>
      <c r="O21" s="21" t="str">
        <f t="shared" si="0"/>
        <v>本 部 町</v>
      </c>
      <c r="P21" s="22">
        <v>6794831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14909</v>
      </c>
      <c r="W21" s="22">
        <v>0</v>
      </c>
      <c r="X21" s="22">
        <v>0</v>
      </c>
      <c r="Z21" s="20">
        <v>16</v>
      </c>
      <c r="AA21" s="21" t="str">
        <f t="shared" si="1"/>
        <v>本 部 町</v>
      </c>
      <c r="AB21" s="22">
        <v>13052068</v>
      </c>
      <c r="AC21" s="22">
        <v>41277932</v>
      </c>
      <c r="AD21" s="22">
        <v>29234130</v>
      </c>
      <c r="AE21" s="22">
        <v>24489161</v>
      </c>
      <c r="AF21" s="22">
        <v>23088399</v>
      </c>
      <c r="AG21" s="22">
        <v>6920851</v>
      </c>
      <c r="AH21" s="22">
        <v>21604</v>
      </c>
      <c r="AI21" s="22">
        <v>50445</v>
      </c>
      <c r="AJ21" s="22">
        <v>34232</v>
      </c>
      <c r="AK21" s="8" t="str">
        <f>IF('内訳（地積等１）'!HU21+SUM(D21,P21)='内訳（地積等２）'!AB21,"○","ERRRR")</f>
        <v>○</v>
      </c>
      <c r="AL21" s="8" t="str">
        <f>IF('内訳（地積等１）'!HV21+SUM(E21,Q21)='内訳（地積等２）'!AC21,"○","ERRRR")</f>
        <v>○</v>
      </c>
      <c r="AM21" s="8" t="str">
        <f>IF('内訳（地積等１）'!HW21+SUM(F21,R21)='内訳（地積等２）'!AD21,"○","ERRRR")</f>
        <v>○</v>
      </c>
      <c r="AN21" s="8" t="str">
        <f>IF('内訳（地積等１）'!HX21+SUM(G21,S21)='内訳（地積等２）'!AE21,"○","ERRRR")</f>
        <v>○</v>
      </c>
      <c r="AO21" s="8" t="str">
        <f>IF('内訳（地積等１）'!HY21+SUM(H21,T21)='内訳（地積等２）'!AF21,"○","ERRRR")</f>
        <v>○</v>
      </c>
      <c r="AP21" s="8" t="str">
        <f>IF('内訳（地積等１）'!HZ21+SUM(I21,U21)='内訳（地積等２）'!AG21,"○","ERRRR")</f>
        <v>○</v>
      </c>
      <c r="AQ21" s="8" t="str">
        <f>IF('内訳（地積等１）'!IA21+SUM(J21,V21)='内訳（地積等２）'!AH21,"○","ERRRR")</f>
        <v>○</v>
      </c>
      <c r="AR21" s="8" t="str">
        <f>IF('内訳（地積等１）'!IB21+SUM(K21,W21)='内訳（地積等２）'!AI21,"○","ERRRR")</f>
        <v>○</v>
      </c>
      <c r="AS21" s="8" t="str">
        <f>IF('内訳（地積等１）'!IC21+SUM(L21,X21)='内訳（地積等２）'!AJ21,"○","ERRRR")</f>
        <v>○</v>
      </c>
    </row>
    <row r="22" spans="2:45" s="8" customFormat="1" ht="15" customHeight="1">
      <c r="B22" s="20">
        <v>17</v>
      </c>
      <c r="C22" s="21" t="s">
        <v>87</v>
      </c>
      <c r="D22" s="22">
        <v>846861</v>
      </c>
      <c r="E22" s="22">
        <v>1703873</v>
      </c>
      <c r="F22" s="22">
        <v>1495485</v>
      </c>
      <c r="G22" s="22">
        <v>920516</v>
      </c>
      <c r="H22" s="22">
        <v>831863</v>
      </c>
      <c r="I22" s="22">
        <v>592576</v>
      </c>
      <c r="J22" s="22">
        <v>1164</v>
      </c>
      <c r="K22" s="22">
        <v>4432</v>
      </c>
      <c r="L22" s="22">
        <v>3406</v>
      </c>
      <c r="N22" s="20">
        <v>17</v>
      </c>
      <c r="O22" s="21" t="str">
        <f t="shared" si="0"/>
        <v>恩 納 村</v>
      </c>
      <c r="P22" s="22">
        <v>4276021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11844</v>
      </c>
      <c r="W22" s="22">
        <v>0</v>
      </c>
      <c r="X22" s="22">
        <v>0</v>
      </c>
      <c r="Z22" s="20">
        <v>17</v>
      </c>
      <c r="AA22" s="21" t="str">
        <f t="shared" si="1"/>
        <v>恩 納 村</v>
      </c>
      <c r="AB22" s="22">
        <v>27888291</v>
      </c>
      <c r="AC22" s="22">
        <v>21082188</v>
      </c>
      <c r="AD22" s="22">
        <v>16783517</v>
      </c>
      <c r="AE22" s="22">
        <v>24164789</v>
      </c>
      <c r="AF22" s="22">
        <v>23650415</v>
      </c>
      <c r="AG22" s="22">
        <v>8393167</v>
      </c>
      <c r="AH22" s="22">
        <v>14686</v>
      </c>
      <c r="AI22" s="22">
        <v>31454</v>
      </c>
      <c r="AJ22" s="22">
        <v>24661</v>
      </c>
      <c r="AK22" s="8" t="str">
        <f>IF('内訳（地積等１）'!HU22+SUM(D22,P22)='内訳（地積等２）'!AB22,"○","ERRRR")</f>
        <v>○</v>
      </c>
      <c r="AL22" s="8" t="str">
        <f>IF('内訳（地積等１）'!HV22+SUM(E22,Q22)='内訳（地積等２）'!AC22,"○","ERRRR")</f>
        <v>○</v>
      </c>
      <c r="AM22" s="8" t="str">
        <f>IF('内訳（地積等１）'!HW22+SUM(F22,R22)='内訳（地積等２）'!AD22,"○","ERRRR")</f>
        <v>○</v>
      </c>
      <c r="AN22" s="8" t="str">
        <f>IF('内訳（地積等１）'!HX22+SUM(G22,S22)='内訳（地積等２）'!AE22,"○","ERRRR")</f>
        <v>○</v>
      </c>
      <c r="AO22" s="8" t="str">
        <f>IF('内訳（地積等１）'!HY22+SUM(H22,T22)='内訳（地積等２）'!AF22,"○","ERRRR")</f>
        <v>○</v>
      </c>
      <c r="AP22" s="8" t="str">
        <f>IF('内訳（地積等１）'!HZ22+SUM(I22,U22)='内訳（地積等２）'!AG22,"○","ERRRR")</f>
        <v>○</v>
      </c>
      <c r="AQ22" s="8" t="str">
        <f>IF('内訳（地積等１）'!IA22+SUM(J22,V22)='内訳（地積等２）'!AH22,"○","ERRRR")</f>
        <v>○</v>
      </c>
      <c r="AR22" s="8" t="str">
        <f>IF('内訳（地積等１）'!IB22+SUM(K22,W22)='内訳（地積等２）'!AI22,"○","ERRRR")</f>
        <v>○</v>
      </c>
      <c r="AS22" s="8" t="str">
        <f>IF('内訳（地積等１）'!IC22+SUM(L22,X22)='内訳（地積等２）'!AJ22,"○","ERRRR")</f>
        <v>○</v>
      </c>
    </row>
    <row r="23" spans="2:45" s="8" customFormat="1" ht="15" customHeight="1">
      <c r="B23" s="20">
        <v>18</v>
      </c>
      <c r="C23" s="21" t="s">
        <v>88</v>
      </c>
      <c r="D23" s="22">
        <v>14364405</v>
      </c>
      <c r="E23" s="22">
        <v>939681</v>
      </c>
      <c r="F23" s="22">
        <v>782008</v>
      </c>
      <c r="G23" s="22">
        <v>166236</v>
      </c>
      <c r="H23" s="22">
        <v>146677</v>
      </c>
      <c r="I23" s="22">
        <v>146560</v>
      </c>
      <c r="J23" s="22">
        <v>1104</v>
      </c>
      <c r="K23" s="22">
        <v>1215</v>
      </c>
      <c r="L23" s="22">
        <v>945</v>
      </c>
      <c r="N23" s="20">
        <v>18</v>
      </c>
      <c r="O23" s="21" t="str">
        <f t="shared" si="0"/>
        <v>宜野座村</v>
      </c>
      <c r="P23" s="22">
        <v>3663126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6989</v>
      </c>
      <c r="W23" s="22">
        <v>0</v>
      </c>
      <c r="X23" s="22">
        <v>0</v>
      </c>
      <c r="Z23" s="20">
        <v>18</v>
      </c>
      <c r="AA23" s="21" t="str">
        <f t="shared" si="1"/>
        <v>宜野座村</v>
      </c>
      <c r="AB23" s="22">
        <v>21567170</v>
      </c>
      <c r="AC23" s="22">
        <v>9752830</v>
      </c>
      <c r="AD23" s="22">
        <v>8014321</v>
      </c>
      <c r="AE23" s="22">
        <v>7032591</v>
      </c>
      <c r="AF23" s="22">
        <v>6753359</v>
      </c>
      <c r="AG23" s="22">
        <v>2211428</v>
      </c>
      <c r="AH23" s="22">
        <v>10645</v>
      </c>
      <c r="AI23" s="22">
        <v>11853</v>
      </c>
      <c r="AJ23" s="22">
        <v>9435</v>
      </c>
      <c r="AK23" s="8" t="str">
        <f>IF('内訳（地積等１）'!HU23+SUM(D23,P23)='内訳（地積等２）'!AB23,"○","ERRRR")</f>
        <v>○</v>
      </c>
      <c r="AL23" s="8" t="str">
        <f>IF('内訳（地積等１）'!HV23+SUM(E23,Q23)='内訳（地積等２）'!AC23,"○","ERRRR")</f>
        <v>○</v>
      </c>
      <c r="AM23" s="8" t="str">
        <f>IF('内訳（地積等１）'!HW23+SUM(F23,R23)='内訳（地積等２）'!AD23,"○","ERRRR")</f>
        <v>○</v>
      </c>
      <c r="AN23" s="8" t="str">
        <f>IF('内訳（地積等１）'!HX23+SUM(G23,S23)='内訳（地積等２）'!AE23,"○","ERRRR")</f>
        <v>○</v>
      </c>
      <c r="AO23" s="8" t="str">
        <f>IF('内訳（地積等１）'!HY23+SUM(H23,T23)='内訳（地積等２）'!AF23,"○","ERRRR")</f>
        <v>○</v>
      </c>
      <c r="AP23" s="8" t="str">
        <f>IF('内訳（地積等１）'!HZ23+SUM(I23,U23)='内訳（地積等２）'!AG23,"○","ERRRR")</f>
        <v>○</v>
      </c>
      <c r="AQ23" s="8" t="str">
        <f>IF('内訳（地積等１）'!IA23+SUM(J23,V23)='内訳（地積等２）'!AH23,"○","ERRRR")</f>
        <v>○</v>
      </c>
      <c r="AR23" s="8" t="str">
        <f>IF('内訳（地積等１）'!IB23+SUM(K23,W23)='内訳（地積等２）'!AI23,"○","ERRRR")</f>
        <v>○</v>
      </c>
      <c r="AS23" s="8" t="str">
        <f>IF('内訳（地積等１）'!IC23+SUM(L23,X23)='内訳（地積等２）'!AJ23,"○","ERRRR")</f>
        <v>○</v>
      </c>
    </row>
    <row r="24" spans="2:45" s="8" customFormat="1" ht="15" customHeight="1">
      <c r="B24" s="20">
        <v>19</v>
      </c>
      <c r="C24" s="21" t="s">
        <v>89</v>
      </c>
      <c r="D24" s="22">
        <v>17178035</v>
      </c>
      <c r="E24" s="22">
        <v>6976985</v>
      </c>
      <c r="F24" s="22">
        <v>6490878</v>
      </c>
      <c r="G24" s="22">
        <v>5213019</v>
      </c>
      <c r="H24" s="22">
        <v>5190379</v>
      </c>
      <c r="I24" s="22">
        <v>3738022</v>
      </c>
      <c r="J24" s="22">
        <v>2506</v>
      </c>
      <c r="K24" s="22">
        <v>5488</v>
      </c>
      <c r="L24" s="22">
        <v>5056</v>
      </c>
      <c r="N24" s="20">
        <v>19</v>
      </c>
      <c r="O24" s="21" t="str">
        <f t="shared" si="0"/>
        <v>金 武 町</v>
      </c>
      <c r="P24" s="22">
        <v>2518821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7849</v>
      </c>
      <c r="W24" s="22">
        <v>0</v>
      </c>
      <c r="X24" s="22">
        <v>0</v>
      </c>
      <c r="Z24" s="20">
        <v>19</v>
      </c>
      <c r="AA24" s="21" t="str">
        <f t="shared" si="1"/>
        <v>金 武 町</v>
      </c>
      <c r="AB24" s="22">
        <v>22420908</v>
      </c>
      <c r="AC24" s="22">
        <v>13926612</v>
      </c>
      <c r="AD24" s="22">
        <v>12400258</v>
      </c>
      <c r="AE24" s="22">
        <v>25862549</v>
      </c>
      <c r="AF24" s="22">
        <v>25565232</v>
      </c>
      <c r="AG24" s="22">
        <v>9156831</v>
      </c>
      <c r="AH24" s="22">
        <v>12514</v>
      </c>
      <c r="AI24" s="22">
        <v>20127</v>
      </c>
      <c r="AJ24" s="22">
        <v>17813</v>
      </c>
      <c r="AK24" s="8" t="str">
        <f>IF('内訳（地積等１）'!HU24+SUM(D24,P24)='内訳（地積等２）'!AB24,"○","ERRRR")</f>
        <v>○</v>
      </c>
      <c r="AL24" s="8" t="str">
        <f>IF('内訳（地積等１）'!HV24+SUM(E24,Q24)='内訳（地積等２）'!AC24,"○","ERRRR")</f>
        <v>○</v>
      </c>
      <c r="AM24" s="8" t="str">
        <f>IF('内訳（地積等１）'!HW24+SUM(F24,R24)='内訳（地積等２）'!AD24,"○","ERRRR")</f>
        <v>○</v>
      </c>
      <c r="AN24" s="8" t="str">
        <f>IF('内訳（地積等１）'!HX24+SUM(G24,S24)='内訳（地積等２）'!AE24,"○","ERRRR")</f>
        <v>○</v>
      </c>
      <c r="AO24" s="8" t="str">
        <f>IF('内訳（地積等１）'!HY24+SUM(H24,T24)='内訳（地積等２）'!AF24,"○","ERRRR")</f>
        <v>○</v>
      </c>
      <c r="AP24" s="8" t="str">
        <f>IF('内訳（地積等１）'!HZ24+SUM(I24,U24)='内訳（地積等２）'!AG24,"○","ERRRR")</f>
        <v>○</v>
      </c>
      <c r="AQ24" s="8" t="str">
        <f>IF('内訳（地積等１）'!IA24+SUM(J24,V24)='内訳（地積等２）'!AH24,"○","ERRRR")</f>
        <v>○</v>
      </c>
      <c r="AR24" s="8" t="str">
        <f>IF('内訳（地積等１）'!IB24+SUM(K24,W24)='内訳（地積等２）'!AI24,"○","ERRRR")</f>
        <v>○</v>
      </c>
      <c r="AS24" s="8" t="str">
        <f>IF('内訳（地積等１）'!IC24+SUM(L24,X24)='内訳（地積等２）'!AJ24,"○","ERRRR")</f>
        <v>○</v>
      </c>
    </row>
    <row r="25" spans="2:45" s="8" customFormat="1" ht="15" customHeight="1">
      <c r="B25" s="20">
        <v>20</v>
      </c>
      <c r="C25" s="21" t="s">
        <v>90</v>
      </c>
      <c r="D25" s="22">
        <v>2093165</v>
      </c>
      <c r="E25" s="22">
        <v>352958</v>
      </c>
      <c r="F25" s="22">
        <v>168450</v>
      </c>
      <c r="G25" s="22">
        <v>4683</v>
      </c>
      <c r="H25" s="22">
        <v>2178</v>
      </c>
      <c r="I25" s="22">
        <v>2178</v>
      </c>
      <c r="J25" s="22">
        <v>781</v>
      </c>
      <c r="K25" s="22">
        <v>448</v>
      </c>
      <c r="L25" s="22">
        <v>276</v>
      </c>
      <c r="N25" s="20">
        <v>20</v>
      </c>
      <c r="O25" s="21" t="str">
        <f t="shared" si="0"/>
        <v>伊 江 村</v>
      </c>
      <c r="P25" s="22">
        <v>1608303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9489</v>
      </c>
      <c r="W25" s="22">
        <v>0</v>
      </c>
      <c r="X25" s="22">
        <v>0</v>
      </c>
      <c r="Z25" s="20">
        <v>20</v>
      </c>
      <c r="AA25" s="21" t="str">
        <f t="shared" si="1"/>
        <v>伊 江 村</v>
      </c>
      <c r="AB25" s="22">
        <v>4983193</v>
      </c>
      <c r="AC25" s="22">
        <v>15595867</v>
      </c>
      <c r="AD25" s="22">
        <v>12920741</v>
      </c>
      <c r="AE25" s="22">
        <v>10756186</v>
      </c>
      <c r="AF25" s="22">
        <v>10558931</v>
      </c>
      <c r="AG25" s="22">
        <v>2627115</v>
      </c>
      <c r="AH25" s="22">
        <v>11328</v>
      </c>
      <c r="AI25" s="22">
        <v>17153</v>
      </c>
      <c r="AJ25" s="22">
        <v>14330</v>
      </c>
      <c r="AK25" s="8" t="str">
        <f>IF('内訳（地積等１）'!HU25+SUM(D25,P25)='内訳（地積等２）'!AB25,"○","ERRRR")</f>
        <v>○</v>
      </c>
      <c r="AL25" s="8" t="str">
        <f>IF('内訳（地積等１）'!HV25+SUM(E25,Q25)='内訳（地積等２）'!AC25,"○","ERRRR")</f>
        <v>○</v>
      </c>
      <c r="AM25" s="8" t="str">
        <f>IF('内訳（地積等１）'!HW25+SUM(F25,R25)='内訳（地積等２）'!AD25,"○","ERRRR")</f>
        <v>○</v>
      </c>
      <c r="AN25" s="8" t="str">
        <f>IF('内訳（地積等１）'!HX25+SUM(G25,S25)='内訳（地積等２）'!AE25,"○","ERRRR")</f>
        <v>○</v>
      </c>
      <c r="AO25" s="8" t="str">
        <f>IF('内訳（地積等１）'!HY25+SUM(H25,T25)='内訳（地積等２）'!AF25,"○","ERRRR")</f>
        <v>○</v>
      </c>
      <c r="AP25" s="8" t="str">
        <f>IF('内訳（地積等１）'!HZ25+SUM(I25,U25)='内訳（地積等２）'!AG25,"○","ERRRR")</f>
        <v>○</v>
      </c>
      <c r="AQ25" s="8" t="str">
        <f>IF('内訳（地積等１）'!IA25+SUM(J25,V25)='内訳（地積等２）'!AH25,"○","ERRRR")</f>
        <v>○</v>
      </c>
      <c r="AR25" s="8" t="str">
        <f>IF('内訳（地積等１）'!IB25+SUM(K25,W25)='内訳（地積等２）'!AI25,"○","ERRRR")</f>
        <v>○</v>
      </c>
      <c r="AS25" s="8" t="str">
        <f>IF('内訳（地積等１）'!IC25+SUM(L25,X25)='内訳（地積等２）'!AJ25,"○","ERRRR")</f>
        <v>○</v>
      </c>
    </row>
    <row r="26" spans="2:45" s="8" customFormat="1" ht="15" customHeight="1">
      <c r="B26" s="20">
        <v>21</v>
      </c>
      <c r="C26" s="21" t="s">
        <v>91</v>
      </c>
      <c r="D26" s="22">
        <v>6747608</v>
      </c>
      <c r="E26" s="22">
        <v>10563235</v>
      </c>
      <c r="F26" s="22">
        <v>10387211</v>
      </c>
      <c r="G26" s="22">
        <v>51311462</v>
      </c>
      <c r="H26" s="22">
        <v>51250391</v>
      </c>
      <c r="I26" s="22">
        <v>24390977</v>
      </c>
      <c r="J26" s="22">
        <v>2153</v>
      </c>
      <c r="K26" s="22">
        <v>11639</v>
      </c>
      <c r="L26" s="22">
        <v>11043</v>
      </c>
      <c r="N26" s="20">
        <v>21</v>
      </c>
      <c r="O26" s="21" t="str">
        <f t="shared" si="0"/>
        <v>読 谷 村</v>
      </c>
      <c r="P26" s="22">
        <v>4018479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13180</v>
      </c>
      <c r="W26" s="22">
        <v>0</v>
      </c>
      <c r="X26" s="22">
        <v>0</v>
      </c>
      <c r="Z26" s="20">
        <v>21</v>
      </c>
      <c r="AA26" s="21" t="str">
        <f t="shared" si="1"/>
        <v>読 谷 村</v>
      </c>
      <c r="AB26" s="22">
        <v>11903938</v>
      </c>
      <c r="AC26" s="22">
        <v>23266062</v>
      </c>
      <c r="AD26" s="22">
        <v>21504813</v>
      </c>
      <c r="AE26" s="22">
        <v>152891973</v>
      </c>
      <c r="AF26" s="22">
        <v>152645907</v>
      </c>
      <c r="AG26" s="22">
        <v>49023230</v>
      </c>
      <c r="AH26" s="22">
        <v>16913</v>
      </c>
      <c r="AI26" s="22">
        <v>44020</v>
      </c>
      <c r="AJ26" s="22">
        <v>40227</v>
      </c>
      <c r="AK26" s="8" t="str">
        <f>IF('内訳（地積等１）'!HU26+SUM(D26,P26)='内訳（地積等２）'!AB26,"○","ERRRR")</f>
        <v>○</v>
      </c>
      <c r="AL26" s="8" t="str">
        <f>IF('内訳（地積等１）'!HV26+SUM(E26,Q26)='内訳（地積等２）'!AC26,"○","ERRRR")</f>
        <v>○</v>
      </c>
      <c r="AM26" s="8" t="str">
        <f>IF('内訳（地積等１）'!HW26+SUM(F26,R26)='内訳（地積等２）'!AD26,"○","ERRRR")</f>
        <v>○</v>
      </c>
      <c r="AN26" s="8" t="str">
        <f>IF('内訳（地積等１）'!HX26+SUM(G26,S26)='内訳（地積等２）'!AE26,"○","ERRRR")</f>
        <v>○</v>
      </c>
      <c r="AO26" s="8" t="str">
        <f>IF('内訳（地積等１）'!HY26+SUM(H26,T26)='内訳（地積等２）'!AF26,"○","ERRRR")</f>
        <v>○</v>
      </c>
      <c r="AP26" s="8" t="str">
        <f>IF('内訳（地積等１）'!HZ26+SUM(I26,U26)='内訳（地積等２）'!AG26,"○","ERRRR")</f>
        <v>○</v>
      </c>
      <c r="AQ26" s="8" t="str">
        <f>IF('内訳（地積等１）'!IA26+SUM(J26,V26)='内訳（地積等２）'!AH26,"○","ERRRR")</f>
        <v>○</v>
      </c>
      <c r="AR26" s="8" t="str">
        <f>IF('内訳（地積等１）'!IB26+SUM(K26,W26)='内訳（地積等２）'!AI26,"○","ERRRR")</f>
        <v>○</v>
      </c>
      <c r="AS26" s="8" t="str">
        <f>IF('内訳（地積等１）'!IC26+SUM(L26,X26)='内訳（地積等２）'!AJ26,"○","ERRRR")</f>
        <v>○</v>
      </c>
    </row>
    <row r="27" spans="2:45" s="8" customFormat="1" ht="15" customHeight="1">
      <c r="B27" s="20">
        <v>22</v>
      </c>
      <c r="C27" s="21" t="s">
        <v>92</v>
      </c>
      <c r="D27" s="22">
        <v>2840041</v>
      </c>
      <c r="E27" s="22">
        <v>9479220</v>
      </c>
      <c r="F27" s="22">
        <v>9478344</v>
      </c>
      <c r="G27" s="22">
        <v>128840219</v>
      </c>
      <c r="H27" s="22">
        <v>128836306</v>
      </c>
      <c r="I27" s="22">
        <v>57992970</v>
      </c>
      <c r="J27" s="22">
        <v>677</v>
      </c>
      <c r="K27" s="22">
        <v>7712</v>
      </c>
      <c r="L27" s="22">
        <v>7703</v>
      </c>
      <c r="N27" s="20">
        <v>22</v>
      </c>
      <c r="O27" s="21" t="str">
        <f t="shared" si="0"/>
        <v>嘉手納町</v>
      </c>
      <c r="P27" s="22">
        <v>1220675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4624</v>
      </c>
      <c r="W27" s="22">
        <v>0</v>
      </c>
      <c r="X27" s="22">
        <v>0</v>
      </c>
      <c r="Z27" s="20">
        <v>22</v>
      </c>
      <c r="AA27" s="21" t="str">
        <f t="shared" si="1"/>
        <v>嘉手納町</v>
      </c>
      <c r="AB27" s="22">
        <v>4375641</v>
      </c>
      <c r="AC27" s="22">
        <v>10664359</v>
      </c>
      <c r="AD27" s="22">
        <v>10648270</v>
      </c>
      <c r="AE27" s="22">
        <v>171709311</v>
      </c>
      <c r="AF27" s="22">
        <v>171637316</v>
      </c>
      <c r="AG27" s="22">
        <v>67031931</v>
      </c>
      <c r="AH27" s="22">
        <v>5801</v>
      </c>
      <c r="AI27" s="22">
        <v>13461</v>
      </c>
      <c r="AJ27" s="22">
        <v>13327</v>
      </c>
      <c r="AK27" s="8" t="str">
        <f>IF('内訳（地積等１）'!HU27+SUM(D27,P27)='内訳（地積等２）'!AB27,"○","ERRRR")</f>
        <v>○</v>
      </c>
      <c r="AL27" s="8" t="str">
        <f>IF('内訳（地積等１）'!HV27+SUM(E27,Q27)='内訳（地積等２）'!AC27,"○","ERRRR")</f>
        <v>○</v>
      </c>
      <c r="AM27" s="8" t="str">
        <f>IF('内訳（地積等１）'!HW27+SUM(F27,R27)='内訳（地積等２）'!AD27,"○","ERRRR")</f>
        <v>○</v>
      </c>
      <c r="AN27" s="8" t="str">
        <f>IF('内訳（地積等１）'!HX27+SUM(G27,S27)='内訳（地積等２）'!AE27,"○","ERRRR")</f>
        <v>○</v>
      </c>
      <c r="AO27" s="8" t="str">
        <f>IF('内訳（地積等１）'!HY27+SUM(H27,T27)='内訳（地積等２）'!AF27,"○","ERRRR")</f>
        <v>○</v>
      </c>
      <c r="AP27" s="8" t="str">
        <f>IF('内訳（地積等１）'!HZ27+SUM(I27,U27)='内訳（地積等２）'!AG27,"○","ERRRR")</f>
        <v>○</v>
      </c>
      <c r="AQ27" s="8" t="str">
        <f>IF('内訳（地積等１）'!IA27+SUM(J27,V27)='内訳（地積等２）'!AH27,"○","ERRRR")</f>
        <v>○</v>
      </c>
      <c r="AR27" s="8" t="str">
        <f>IF('内訳（地積等１）'!IB27+SUM(K27,W27)='内訳（地積等２）'!AI27,"○","ERRRR")</f>
        <v>○</v>
      </c>
      <c r="AS27" s="8" t="str">
        <f>IF('内訳（地積等１）'!IC27+SUM(L27,X27)='内訳（地積等２）'!AJ27,"○","ERRRR")</f>
        <v>○</v>
      </c>
    </row>
    <row r="28" spans="2:45" s="8" customFormat="1" ht="15" customHeight="1">
      <c r="B28" s="23">
        <v>23</v>
      </c>
      <c r="C28" s="21" t="s">
        <v>93</v>
      </c>
      <c r="D28" s="22">
        <v>216028</v>
      </c>
      <c r="E28" s="22">
        <v>7308889</v>
      </c>
      <c r="F28" s="22">
        <v>7308132</v>
      </c>
      <c r="G28" s="22">
        <v>125901731</v>
      </c>
      <c r="H28" s="22">
        <v>125889228</v>
      </c>
      <c r="I28" s="22">
        <v>57137944</v>
      </c>
      <c r="J28" s="22">
        <v>353</v>
      </c>
      <c r="K28" s="22">
        <v>9044</v>
      </c>
      <c r="L28" s="22">
        <v>9004</v>
      </c>
      <c r="N28" s="23">
        <v>23</v>
      </c>
      <c r="O28" s="21" t="str">
        <f t="shared" si="0"/>
        <v>北 谷 町</v>
      </c>
      <c r="P28" s="22">
        <v>2931146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8076</v>
      </c>
      <c r="W28" s="22">
        <v>0</v>
      </c>
      <c r="X28" s="22">
        <v>0</v>
      </c>
      <c r="Z28" s="23">
        <v>23</v>
      </c>
      <c r="AA28" s="21" t="str">
        <f t="shared" si="1"/>
        <v>北 谷 町</v>
      </c>
      <c r="AB28" s="22">
        <v>3283016</v>
      </c>
      <c r="AC28" s="22">
        <v>10496984</v>
      </c>
      <c r="AD28" s="22">
        <v>10409104</v>
      </c>
      <c r="AE28" s="22">
        <v>249321196</v>
      </c>
      <c r="AF28" s="22">
        <v>249258472</v>
      </c>
      <c r="AG28" s="22">
        <v>94579568</v>
      </c>
      <c r="AH28" s="22">
        <v>8591</v>
      </c>
      <c r="AI28" s="22">
        <v>21643</v>
      </c>
      <c r="AJ28" s="22">
        <v>21279</v>
      </c>
      <c r="AK28" s="8" t="str">
        <f>IF('内訳（地積等１）'!HU28+SUM(D28,P28)='内訳（地積等２）'!AB28,"○","ERRRR")</f>
        <v>○</v>
      </c>
      <c r="AL28" s="8" t="str">
        <f>IF('内訳（地積等１）'!HV28+SUM(E28,Q28)='内訳（地積等２）'!AC28,"○","ERRRR")</f>
        <v>○</v>
      </c>
      <c r="AM28" s="8" t="str">
        <f>IF('内訳（地積等１）'!HW28+SUM(F28,R28)='内訳（地積等２）'!AD28,"○","ERRRR")</f>
        <v>○</v>
      </c>
      <c r="AN28" s="8" t="str">
        <f>IF('内訳（地積等１）'!HX28+SUM(G28,S28)='内訳（地積等２）'!AE28,"○","ERRRR")</f>
        <v>○</v>
      </c>
      <c r="AO28" s="8" t="str">
        <f>IF('内訳（地積等１）'!HY28+SUM(H28,T28)='内訳（地積等２）'!AF28,"○","ERRRR")</f>
        <v>○</v>
      </c>
      <c r="AP28" s="8" t="str">
        <f>IF('内訳（地積等１）'!HZ28+SUM(I28,U28)='内訳（地積等２）'!AG28,"○","ERRRR")</f>
        <v>○</v>
      </c>
      <c r="AQ28" s="8" t="str">
        <f>IF('内訳（地積等１）'!IA28+SUM(J28,V28)='内訳（地積等２）'!AH28,"○","ERRRR")</f>
        <v>○</v>
      </c>
      <c r="AR28" s="8" t="str">
        <f>IF('内訳（地積等１）'!IB28+SUM(K28,W28)='内訳（地積等２）'!AI28,"○","ERRRR")</f>
        <v>○</v>
      </c>
      <c r="AS28" s="8" t="str">
        <f>IF('内訳（地積等１）'!IC28+SUM(L28,X28)='内訳（地積等２）'!AJ28,"○","ERRRR")</f>
        <v>○</v>
      </c>
    </row>
    <row r="29" spans="2:45" s="8" customFormat="1" ht="15" customHeight="1">
      <c r="B29" s="20">
        <v>24</v>
      </c>
      <c r="C29" s="21" t="s">
        <v>94</v>
      </c>
      <c r="D29" s="22">
        <v>255976</v>
      </c>
      <c r="E29" s="22">
        <v>2265945</v>
      </c>
      <c r="F29" s="22">
        <v>2265098</v>
      </c>
      <c r="G29" s="22">
        <v>34408298</v>
      </c>
      <c r="H29" s="22">
        <v>34401779</v>
      </c>
      <c r="I29" s="22">
        <v>16712877</v>
      </c>
      <c r="J29" s="22">
        <v>430</v>
      </c>
      <c r="K29" s="22">
        <v>3947</v>
      </c>
      <c r="L29" s="22">
        <v>3914</v>
      </c>
      <c r="N29" s="20">
        <v>24</v>
      </c>
      <c r="O29" s="21" t="str">
        <f t="shared" si="0"/>
        <v>北中城村</v>
      </c>
      <c r="P29" s="22">
        <v>1748126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9525</v>
      </c>
      <c r="W29" s="22">
        <v>0</v>
      </c>
      <c r="X29" s="22">
        <v>0</v>
      </c>
      <c r="Z29" s="20">
        <v>24</v>
      </c>
      <c r="AA29" s="21" t="str">
        <f t="shared" si="1"/>
        <v>北中城村</v>
      </c>
      <c r="AB29" s="22">
        <v>2612132</v>
      </c>
      <c r="AC29" s="22">
        <v>8161442</v>
      </c>
      <c r="AD29" s="22">
        <v>7220382</v>
      </c>
      <c r="AE29" s="22">
        <v>83858637</v>
      </c>
      <c r="AF29" s="22">
        <v>83770004</v>
      </c>
      <c r="AG29" s="22">
        <v>28836096</v>
      </c>
      <c r="AH29" s="22">
        <v>11060</v>
      </c>
      <c r="AI29" s="22">
        <v>19892</v>
      </c>
      <c r="AJ29" s="22">
        <v>17858</v>
      </c>
      <c r="AK29" s="8" t="str">
        <f>IF('内訳（地積等１）'!HU29+SUM(D29,P29)='内訳（地積等２）'!AB29,"○","ERRRR")</f>
        <v>○</v>
      </c>
      <c r="AL29" s="8" t="str">
        <f>IF('内訳（地積等１）'!HV29+SUM(E29,Q29)='内訳（地積等２）'!AC29,"○","ERRRR")</f>
        <v>○</v>
      </c>
      <c r="AM29" s="8" t="str">
        <f>IF('内訳（地積等１）'!HW29+SUM(F29,R29)='内訳（地積等２）'!AD29,"○","ERRRR")</f>
        <v>○</v>
      </c>
      <c r="AN29" s="8" t="str">
        <f>IF('内訳（地積等１）'!HX29+SUM(G29,S29)='内訳（地積等２）'!AE29,"○","ERRRR")</f>
        <v>○</v>
      </c>
      <c r="AO29" s="8" t="str">
        <f>IF('内訳（地積等１）'!HY29+SUM(H29,T29)='内訳（地積等２）'!AF29,"○","ERRRR")</f>
        <v>○</v>
      </c>
      <c r="AP29" s="8" t="str">
        <f>IF('内訳（地積等１）'!HZ29+SUM(I29,U29)='内訳（地積等２）'!AG29,"○","ERRRR")</f>
        <v>○</v>
      </c>
      <c r="AQ29" s="8" t="str">
        <f>IF('内訳（地積等１）'!IA29+SUM(J29,V29)='内訳（地積等２）'!AH29,"○","ERRRR")</f>
        <v>○</v>
      </c>
      <c r="AR29" s="8" t="str">
        <f>IF('内訳（地積等１）'!IB29+SUM(K29,W29)='内訳（地積等２）'!AI29,"○","ERRRR")</f>
        <v>○</v>
      </c>
      <c r="AS29" s="8" t="str">
        <f>IF('内訳（地積等１）'!IC29+SUM(L29,X29)='内訳（地積等２）'!AJ29,"○","ERRRR")</f>
        <v>○</v>
      </c>
    </row>
    <row r="30" spans="2:45" s="8" customFormat="1" ht="15" customHeight="1">
      <c r="B30" s="20">
        <v>25</v>
      </c>
      <c r="C30" s="21" t="s">
        <v>95</v>
      </c>
      <c r="D30" s="22">
        <v>128349</v>
      </c>
      <c r="E30" s="22">
        <v>934818</v>
      </c>
      <c r="F30" s="22">
        <v>913802</v>
      </c>
      <c r="G30" s="22">
        <v>7015467</v>
      </c>
      <c r="H30" s="22">
        <v>7007919</v>
      </c>
      <c r="I30" s="22">
        <v>4148536</v>
      </c>
      <c r="J30" s="22">
        <v>224</v>
      </c>
      <c r="K30" s="22">
        <v>1920</v>
      </c>
      <c r="L30" s="22">
        <v>1754</v>
      </c>
      <c r="N30" s="20">
        <v>25</v>
      </c>
      <c r="O30" s="21" t="str">
        <f t="shared" si="0"/>
        <v>中 城 村</v>
      </c>
      <c r="P30" s="22">
        <v>2204433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12360</v>
      </c>
      <c r="W30" s="22">
        <v>0</v>
      </c>
      <c r="X30" s="22">
        <v>0</v>
      </c>
      <c r="Z30" s="20">
        <v>25</v>
      </c>
      <c r="AA30" s="21" t="str">
        <f t="shared" si="1"/>
        <v>中 城 村</v>
      </c>
      <c r="AB30" s="22">
        <v>3084255</v>
      </c>
      <c r="AC30" s="22">
        <v>11527351</v>
      </c>
      <c r="AD30" s="22">
        <v>9204369</v>
      </c>
      <c r="AE30" s="22">
        <v>63104956</v>
      </c>
      <c r="AF30" s="22">
        <v>62391621</v>
      </c>
      <c r="AG30" s="22">
        <v>18856125</v>
      </c>
      <c r="AH30" s="22">
        <v>13929</v>
      </c>
      <c r="AI30" s="22">
        <v>23948</v>
      </c>
      <c r="AJ30" s="22">
        <v>19869</v>
      </c>
      <c r="AK30" s="8" t="str">
        <f>IF('内訳（地積等１）'!HU30+SUM(D30,P30)='内訳（地積等２）'!AB30,"○","ERRRR")</f>
        <v>○</v>
      </c>
      <c r="AL30" s="8" t="str">
        <f>IF('内訳（地積等１）'!HV30+SUM(E30,Q30)='内訳（地積等２）'!AC30,"○","ERRRR")</f>
        <v>○</v>
      </c>
      <c r="AM30" s="8" t="str">
        <f>IF('内訳（地積等１）'!HW30+SUM(F30,R30)='内訳（地積等２）'!AD30,"○","ERRRR")</f>
        <v>○</v>
      </c>
      <c r="AN30" s="8" t="str">
        <f>IF('内訳（地積等１）'!HX30+SUM(G30,S30)='内訳（地積等２）'!AE30,"○","ERRRR")</f>
        <v>○</v>
      </c>
      <c r="AO30" s="8" t="str">
        <f>IF('内訳（地積等１）'!HY30+SUM(H30,T30)='内訳（地積等２）'!AF30,"○","ERRRR")</f>
        <v>○</v>
      </c>
      <c r="AP30" s="8" t="str">
        <f>IF('内訳（地積等１）'!HZ30+SUM(I30,U30)='内訳（地積等２）'!AG30,"○","ERRRR")</f>
        <v>○</v>
      </c>
      <c r="AQ30" s="8" t="str">
        <f>IF('内訳（地積等１）'!IA30+SUM(J30,V30)='内訳（地積等２）'!AH30,"○","ERRRR")</f>
        <v>○</v>
      </c>
      <c r="AR30" s="8" t="str">
        <f>IF('内訳（地積等１）'!IB30+SUM(K30,W30)='内訳（地積等２）'!AI30,"○","ERRRR")</f>
        <v>○</v>
      </c>
      <c r="AS30" s="8" t="str">
        <f>IF('内訳（地積等１）'!IC30+SUM(L30,X30)='内訳（地積等２）'!AJ30,"○","ERRRR")</f>
        <v>○</v>
      </c>
    </row>
    <row r="31" spans="2:45" s="8" customFormat="1" ht="15" customHeight="1">
      <c r="B31" s="20">
        <v>26</v>
      </c>
      <c r="C31" s="21" t="s">
        <v>96</v>
      </c>
      <c r="D31" s="22">
        <v>1070821</v>
      </c>
      <c r="E31" s="22">
        <v>1368631</v>
      </c>
      <c r="F31" s="22">
        <v>1188624</v>
      </c>
      <c r="G31" s="22">
        <v>11434461</v>
      </c>
      <c r="H31" s="22">
        <v>11412654</v>
      </c>
      <c r="I31" s="22">
        <v>7179244</v>
      </c>
      <c r="J31" s="22">
        <v>652</v>
      </c>
      <c r="K31" s="22">
        <v>2911</v>
      </c>
      <c r="L31" s="22">
        <v>2437</v>
      </c>
      <c r="N31" s="20">
        <v>26</v>
      </c>
      <c r="O31" s="21" t="str">
        <f t="shared" si="0"/>
        <v>西 原 町</v>
      </c>
      <c r="P31" s="22">
        <v>1917216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14537</v>
      </c>
      <c r="W31" s="22">
        <v>0</v>
      </c>
      <c r="X31" s="22">
        <v>0</v>
      </c>
      <c r="Z31" s="20">
        <v>26</v>
      </c>
      <c r="AA31" s="21" t="str">
        <f t="shared" si="1"/>
        <v>西 原 町</v>
      </c>
      <c r="AB31" s="22">
        <v>4036833</v>
      </c>
      <c r="AC31" s="22">
        <v>10788185</v>
      </c>
      <c r="AD31" s="22">
        <v>9164160</v>
      </c>
      <c r="AE31" s="22">
        <v>132255518</v>
      </c>
      <c r="AF31" s="22">
        <v>131944560</v>
      </c>
      <c r="AG31" s="22">
        <v>47105152</v>
      </c>
      <c r="AH31" s="22">
        <v>16300</v>
      </c>
      <c r="AI31" s="22">
        <v>24047</v>
      </c>
      <c r="AJ31" s="22">
        <v>21081</v>
      </c>
      <c r="AK31" s="8" t="str">
        <f>IF('内訳（地積等１）'!HU31+SUM(D31,P31)='内訳（地積等２）'!AB31,"○","ERRRR")</f>
        <v>○</v>
      </c>
      <c r="AL31" s="8" t="str">
        <f>IF('内訳（地積等１）'!HV31+SUM(E31,Q31)='内訳（地積等２）'!AC31,"○","ERRRR")</f>
        <v>○</v>
      </c>
      <c r="AM31" s="8" t="str">
        <f>IF('内訳（地積等１）'!HW31+SUM(F31,R31)='内訳（地積等２）'!AD31,"○","ERRRR")</f>
        <v>○</v>
      </c>
      <c r="AN31" s="8" t="str">
        <f>IF('内訳（地積等１）'!HX31+SUM(G31,S31)='内訳（地積等２）'!AE31,"○","ERRRR")</f>
        <v>○</v>
      </c>
      <c r="AO31" s="8" t="str">
        <f>IF('内訳（地積等１）'!HY31+SUM(H31,T31)='内訳（地積等２）'!AF31,"○","ERRRR")</f>
        <v>○</v>
      </c>
      <c r="AP31" s="8" t="str">
        <f>IF('内訳（地積等１）'!HZ31+SUM(I31,U31)='内訳（地積等２）'!AG31,"○","ERRRR")</f>
        <v>○</v>
      </c>
      <c r="AQ31" s="8" t="str">
        <f>IF('内訳（地積等１）'!IA31+SUM(J31,V31)='内訳（地積等２）'!AH31,"○","ERRRR")</f>
        <v>○</v>
      </c>
      <c r="AR31" s="8" t="str">
        <f>IF('内訳（地積等１）'!IB31+SUM(K31,W31)='内訳（地積等２）'!AI31,"○","ERRRR")</f>
        <v>○</v>
      </c>
      <c r="AS31" s="8" t="str">
        <f>IF('内訳（地積等１）'!IC31+SUM(L31,X31)='内訳（地積等２）'!AJ31,"○","ERRRR")</f>
        <v>○</v>
      </c>
    </row>
    <row r="32" spans="2:45" s="8" customFormat="1" ht="15" customHeight="1">
      <c r="B32" s="20">
        <v>27</v>
      </c>
      <c r="C32" s="21" t="s">
        <v>97</v>
      </c>
      <c r="D32" s="22">
        <v>556789</v>
      </c>
      <c r="E32" s="22">
        <v>398985</v>
      </c>
      <c r="F32" s="22">
        <v>393739</v>
      </c>
      <c r="G32" s="22">
        <v>2912765</v>
      </c>
      <c r="H32" s="22">
        <v>2899583</v>
      </c>
      <c r="I32" s="22">
        <v>1741526</v>
      </c>
      <c r="J32" s="22">
        <v>541</v>
      </c>
      <c r="K32" s="22">
        <v>1250</v>
      </c>
      <c r="L32" s="22">
        <v>1162</v>
      </c>
      <c r="N32" s="20">
        <v>27</v>
      </c>
      <c r="O32" s="21" t="str">
        <f t="shared" si="0"/>
        <v>与那原町</v>
      </c>
      <c r="P32" s="22">
        <v>971940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5427</v>
      </c>
      <c r="W32" s="22">
        <v>0</v>
      </c>
      <c r="X32" s="22">
        <v>0</v>
      </c>
      <c r="Z32" s="20">
        <v>27</v>
      </c>
      <c r="AA32" s="21" t="str">
        <f t="shared" si="1"/>
        <v>与那原町</v>
      </c>
      <c r="AB32" s="22">
        <v>1799536</v>
      </c>
      <c r="AC32" s="22">
        <v>3220464</v>
      </c>
      <c r="AD32" s="22">
        <v>2631305</v>
      </c>
      <c r="AE32" s="22">
        <v>48488471</v>
      </c>
      <c r="AF32" s="22">
        <v>48375571</v>
      </c>
      <c r="AG32" s="22">
        <v>14448186</v>
      </c>
      <c r="AH32" s="22">
        <v>6705</v>
      </c>
      <c r="AI32" s="22">
        <v>10427</v>
      </c>
      <c r="AJ32" s="22">
        <v>9345</v>
      </c>
      <c r="AK32" s="8" t="str">
        <f>IF('内訳（地積等１）'!HU32+SUM(D32,P32)='内訳（地積等２）'!AB32,"○","ERRRR")</f>
        <v>○</v>
      </c>
      <c r="AL32" s="8" t="str">
        <f>IF('内訳（地積等１）'!HV32+SUM(E32,Q32)='内訳（地積等２）'!AC32,"○","ERRRR")</f>
        <v>○</v>
      </c>
      <c r="AM32" s="8" t="str">
        <f>IF('内訳（地積等１）'!HW32+SUM(F32,R32)='内訳（地積等２）'!AD32,"○","ERRRR")</f>
        <v>○</v>
      </c>
      <c r="AN32" s="8" t="str">
        <f>IF('内訳（地積等１）'!HX32+SUM(G32,S32)='内訳（地積等２）'!AE32,"○","ERRRR")</f>
        <v>○</v>
      </c>
      <c r="AO32" s="8" t="str">
        <f>IF('内訳（地積等１）'!HY32+SUM(H32,T32)='内訳（地積等２）'!AF32,"○","ERRRR")</f>
        <v>○</v>
      </c>
      <c r="AP32" s="8" t="str">
        <f>IF('内訳（地積等１）'!HZ32+SUM(I32,U32)='内訳（地積等２）'!AG32,"○","ERRRR")</f>
        <v>○</v>
      </c>
      <c r="AQ32" s="8" t="str">
        <f>IF('内訳（地積等１）'!IA32+SUM(J32,V32)='内訳（地積等２）'!AH32,"○","ERRRR")</f>
        <v>○</v>
      </c>
      <c r="AR32" s="8" t="str">
        <f>IF('内訳（地積等１）'!IB32+SUM(K32,W32)='内訳（地積等２）'!AI32,"○","ERRRR")</f>
        <v>○</v>
      </c>
      <c r="AS32" s="8" t="str">
        <f>IF('内訳（地積等１）'!IC32+SUM(L32,X32)='内訳（地積等２）'!AJ32,"○","ERRRR")</f>
        <v>○</v>
      </c>
    </row>
    <row r="33" spans="2:45" s="8" customFormat="1" ht="15" customHeight="1">
      <c r="B33" s="20">
        <v>28</v>
      </c>
      <c r="C33" s="21" t="s">
        <v>98</v>
      </c>
      <c r="D33" s="22">
        <v>245825</v>
      </c>
      <c r="E33" s="22">
        <v>697931</v>
      </c>
      <c r="F33" s="22">
        <v>695245</v>
      </c>
      <c r="G33" s="22">
        <v>15502682</v>
      </c>
      <c r="H33" s="22">
        <v>15491300</v>
      </c>
      <c r="I33" s="22">
        <v>9518063</v>
      </c>
      <c r="J33" s="22">
        <v>643</v>
      </c>
      <c r="K33" s="22">
        <v>2018</v>
      </c>
      <c r="L33" s="22">
        <v>1947</v>
      </c>
      <c r="N33" s="20">
        <v>28</v>
      </c>
      <c r="O33" s="21" t="str">
        <f t="shared" si="0"/>
        <v>南風原町</v>
      </c>
      <c r="P33" s="22">
        <v>2746097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11869</v>
      </c>
      <c r="W33" s="22">
        <v>0</v>
      </c>
      <c r="X33" s="22">
        <v>0</v>
      </c>
      <c r="Z33" s="20">
        <v>28</v>
      </c>
      <c r="AA33" s="21" t="str">
        <f t="shared" si="1"/>
        <v>南風原町</v>
      </c>
      <c r="AB33" s="22">
        <v>3621275</v>
      </c>
      <c r="AC33" s="22">
        <v>7098725</v>
      </c>
      <c r="AD33" s="22">
        <v>6355242</v>
      </c>
      <c r="AE33" s="22">
        <v>138501850</v>
      </c>
      <c r="AF33" s="22">
        <v>138325188</v>
      </c>
      <c r="AG33" s="22">
        <v>47528919</v>
      </c>
      <c r="AH33" s="22">
        <v>13494</v>
      </c>
      <c r="AI33" s="22">
        <v>20926</v>
      </c>
      <c r="AJ33" s="22">
        <v>19543</v>
      </c>
      <c r="AK33" s="8" t="str">
        <f>IF('内訳（地積等１）'!HU33+SUM(D33,P33)='内訳（地積等２）'!AB33,"○","ERRRR")</f>
        <v>○</v>
      </c>
      <c r="AL33" s="8" t="str">
        <f>IF('内訳（地積等１）'!HV33+SUM(E33,Q33)='内訳（地積等２）'!AC33,"○","ERRRR")</f>
        <v>○</v>
      </c>
      <c r="AM33" s="8" t="str">
        <f>IF('内訳（地積等１）'!HW33+SUM(F33,R33)='内訳（地積等２）'!AD33,"○","ERRRR")</f>
        <v>○</v>
      </c>
      <c r="AN33" s="8" t="str">
        <f>IF('内訳（地積等１）'!HX33+SUM(G33,S33)='内訳（地積等２）'!AE33,"○","ERRRR")</f>
        <v>○</v>
      </c>
      <c r="AO33" s="8" t="str">
        <f>IF('内訳（地積等１）'!HY33+SUM(H33,T33)='内訳（地積等２）'!AF33,"○","ERRRR")</f>
        <v>○</v>
      </c>
      <c r="AP33" s="8" t="str">
        <f>IF('内訳（地積等１）'!HZ33+SUM(I33,U33)='内訳（地積等２）'!AG33,"○","ERRRR")</f>
        <v>○</v>
      </c>
      <c r="AQ33" s="8" t="str">
        <f>IF('内訳（地積等１）'!IA33+SUM(J33,V33)='内訳（地積等２）'!AH33,"○","ERRRR")</f>
        <v>○</v>
      </c>
      <c r="AR33" s="8" t="str">
        <f>IF('内訳（地積等１）'!IB33+SUM(K33,W33)='内訳（地積等２）'!AI33,"○","ERRRR")</f>
        <v>○</v>
      </c>
      <c r="AS33" s="8" t="str">
        <f>IF('内訳（地積等１）'!IC33+SUM(L33,X33)='内訳（地積等２）'!AJ33,"○","ERRRR")</f>
        <v>○</v>
      </c>
    </row>
    <row r="34" spans="2:45" s="8" customFormat="1" ht="15" customHeight="1">
      <c r="B34" s="20">
        <v>29</v>
      </c>
      <c r="C34" s="21" t="s">
        <v>99</v>
      </c>
      <c r="D34" s="22">
        <v>79416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124</v>
      </c>
      <c r="K34" s="22">
        <v>0</v>
      </c>
      <c r="L34" s="22">
        <v>0</v>
      </c>
      <c r="N34" s="20">
        <v>29</v>
      </c>
      <c r="O34" s="21" t="str">
        <f t="shared" si="0"/>
        <v>渡嘉敷村</v>
      </c>
      <c r="P34" s="22">
        <v>7511898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789</v>
      </c>
      <c r="W34" s="22">
        <v>0</v>
      </c>
      <c r="X34" s="22">
        <v>0</v>
      </c>
      <c r="Z34" s="20">
        <v>29</v>
      </c>
      <c r="AA34" s="21" t="str">
        <f t="shared" si="1"/>
        <v>渡嘉敷村</v>
      </c>
      <c r="AB34" s="22">
        <v>16094060</v>
      </c>
      <c r="AC34" s="22">
        <v>3105940</v>
      </c>
      <c r="AD34" s="22">
        <v>2366964</v>
      </c>
      <c r="AE34" s="22">
        <v>1026293</v>
      </c>
      <c r="AF34" s="22">
        <v>907291</v>
      </c>
      <c r="AG34" s="22">
        <v>270304</v>
      </c>
      <c r="AH34" s="22">
        <v>1582</v>
      </c>
      <c r="AI34" s="22">
        <v>4905</v>
      </c>
      <c r="AJ34" s="22">
        <v>3245</v>
      </c>
      <c r="AK34" s="8" t="str">
        <f>IF('内訳（地積等１）'!HU34+SUM(D34,P34)='内訳（地積等２）'!AB34,"○","ERRRR")</f>
        <v>○</v>
      </c>
      <c r="AL34" s="8" t="str">
        <f>IF('内訳（地積等１）'!HV34+SUM(E34,Q34)='内訳（地積等２）'!AC34,"○","ERRRR")</f>
        <v>○</v>
      </c>
      <c r="AM34" s="8" t="str">
        <f>IF('内訳（地積等１）'!HW34+SUM(F34,R34)='内訳（地積等２）'!AD34,"○","ERRRR")</f>
        <v>○</v>
      </c>
      <c r="AN34" s="8" t="str">
        <f>IF('内訳（地積等１）'!HX34+SUM(G34,S34)='内訳（地積等２）'!AE34,"○","ERRRR")</f>
        <v>○</v>
      </c>
      <c r="AO34" s="8" t="str">
        <f>IF('内訳（地積等１）'!HY34+SUM(H34,T34)='内訳（地積等２）'!AF34,"○","ERRRR")</f>
        <v>○</v>
      </c>
      <c r="AP34" s="8" t="str">
        <f>IF('内訳（地積等１）'!HZ34+SUM(I34,U34)='内訳（地積等２）'!AG34,"○","ERRRR")</f>
        <v>○</v>
      </c>
      <c r="AQ34" s="8" t="str">
        <f>IF('内訳（地積等１）'!IA34+SUM(J34,V34)='内訳（地積等２）'!AH34,"○","ERRRR")</f>
        <v>○</v>
      </c>
      <c r="AR34" s="8" t="str">
        <f>IF('内訳（地積等１）'!IB34+SUM(K34,W34)='内訳（地積等２）'!AI34,"○","ERRRR")</f>
        <v>○</v>
      </c>
      <c r="AS34" s="8" t="str">
        <f>IF('内訳（地積等１）'!IC34+SUM(L34,X34)='内訳（地積等２）'!AJ34,"○","ERRRR")</f>
        <v>○</v>
      </c>
    </row>
    <row r="35" spans="2:45" s="8" customFormat="1" ht="15" customHeight="1">
      <c r="B35" s="20">
        <v>30</v>
      </c>
      <c r="C35" s="25" t="s">
        <v>100</v>
      </c>
      <c r="D35" s="22">
        <v>24911</v>
      </c>
      <c r="E35" s="22">
        <v>9167</v>
      </c>
      <c r="F35" s="22">
        <v>5100</v>
      </c>
      <c r="G35" s="22">
        <v>227</v>
      </c>
      <c r="H35" s="22">
        <v>133</v>
      </c>
      <c r="I35" s="22">
        <v>110</v>
      </c>
      <c r="J35" s="26">
        <v>62</v>
      </c>
      <c r="K35" s="26">
        <v>34</v>
      </c>
      <c r="L35" s="26">
        <v>24</v>
      </c>
      <c r="N35" s="20">
        <v>30</v>
      </c>
      <c r="O35" s="21" t="str">
        <f t="shared" si="0"/>
        <v>座間味村</v>
      </c>
      <c r="P35" s="22">
        <v>4774093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6">
        <v>708</v>
      </c>
      <c r="W35" s="26">
        <v>0</v>
      </c>
      <c r="X35" s="26">
        <v>0</v>
      </c>
      <c r="Z35" s="20">
        <v>30</v>
      </c>
      <c r="AA35" s="21" t="str">
        <f t="shared" si="1"/>
        <v>座間味村</v>
      </c>
      <c r="AB35" s="22">
        <v>13234611</v>
      </c>
      <c r="AC35" s="22">
        <v>2482285</v>
      </c>
      <c r="AD35" s="22">
        <v>1724762</v>
      </c>
      <c r="AE35" s="22">
        <v>1115722</v>
      </c>
      <c r="AF35" s="22">
        <v>937142</v>
      </c>
      <c r="AG35" s="22">
        <v>180009</v>
      </c>
      <c r="AH35" s="26">
        <v>1834</v>
      </c>
      <c r="AI35" s="26">
        <v>6636</v>
      </c>
      <c r="AJ35" s="26">
        <v>4275</v>
      </c>
      <c r="AK35" s="8" t="str">
        <f>IF('内訳（地積等１）'!HU35+SUM(D35,P35)='内訳（地積等２）'!AB35,"○","ERRRR")</f>
        <v>○</v>
      </c>
      <c r="AL35" s="8" t="str">
        <f>IF('内訳（地積等１）'!HV35+SUM(E35,Q35)='内訳（地積等２）'!AC35,"○","ERRRR")</f>
        <v>○</v>
      </c>
      <c r="AM35" s="8" t="str">
        <f>IF('内訳（地積等１）'!HW35+SUM(F35,R35)='内訳（地積等２）'!AD35,"○","ERRRR")</f>
        <v>○</v>
      </c>
      <c r="AN35" s="8" t="str">
        <f>IF('内訳（地積等１）'!HX35+SUM(G35,S35)='内訳（地積等２）'!AE35,"○","ERRRR")</f>
        <v>○</v>
      </c>
      <c r="AO35" s="8" t="str">
        <f>IF('内訳（地積等１）'!HY35+SUM(H35,T35)='内訳（地積等２）'!AF35,"○","ERRRR")</f>
        <v>○</v>
      </c>
      <c r="AP35" s="8" t="str">
        <f>IF('内訳（地積等１）'!HZ35+SUM(I35,U35)='内訳（地積等２）'!AG35,"○","ERRRR")</f>
        <v>○</v>
      </c>
      <c r="AQ35" s="8" t="str">
        <f>IF('内訳（地積等１）'!IA35+SUM(J35,V35)='内訳（地積等２）'!AH35,"○","ERRRR")</f>
        <v>○</v>
      </c>
      <c r="AR35" s="8" t="str">
        <f>IF('内訳（地積等１）'!IB35+SUM(K35,W35)='内訳（地積等２）'!AI35,"○","ERRRR")</f>
        <v>○</v>
      </c>
      <c r="AS35" s="8" t="str">
        <f>IF('内訳（地積等１）'!IC35+SUM(L35,X35)='内訳（地積等２）'!AJ35,"○","ERRRR")</f>
        <v>○</v>
      </c>
    </row>
    <row r="36" spans="2:45" s="8" customFormat="1" ht="15" customHeight="1">
      <c r="B36" s="20">
        <v>31</v>
      </c>
      <c r="C36" s="25" t="s">
        <v>101</v>
      </c>
      <c r="D36" s="22">
        <v>22269</v>
      </c>
      <c r="E36" s="22">
        <v>2149</v>
      </c>
      <c r="F36" s="22">
        <v>371</v>
      </c>
      <c r="G36" s="22">
        <v>76</v>
      </c>
      <c r="H36" s="22">
        <v>12</v>
      </c>
      <c r="I36" s="22">
        <v>12</v>
      </c>
      <c r="J36" s="26">
        <v>6</v>
      </c>
      <c r="K36" s="26">
        <v>7</v>
      </c>
      <c r="L36" s="26">
        <v>3</v>
      </c>
      <c r="N36" s="20">
        <v>31</v>
      </c>
      <c r="O36" s="21" t="str">
        <f t="shared" si="0"/>
        <v>粟 国 村</v>
      </c>
      <c r="P36" s="22">
        <v>1010912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6">
        <v>2573</v>
      </c>
      <c r="W36" s="26">
        <v>0</v>
      </c>
      <c r="X36" s="26">
        <v>0</v>
      </c>
      <c r="Z36" s="20">
        <v>31</v>
      </c>
      <c r="AA36" s="21" t="str">
        <f t="shared" si="1"/>
        <v>粟 国 村</v>
      </c>
      <c r="AB36" s="22">
        <v>1064133</v>
      </c>
      <c r="AC36" s="22">
        <v>5845363</v>
      </c>
      <c r="AD36" s="22">
        <v>2362019</v>
      </c>
      <c r="AE36" s="22">
        <v>621806</v>
      </c>
      <c r="AF36" s="22">
        <v>259710</v>
      </c>
      <c r="AG36" s="22">
        <v>91418</v>
      </c>
      <c r="AH36" s="26">
        <v>2826</v>
      </c>
      <c r="AI36" s="26">
        <v>18229</v>
      </c>
      <c r="AJ36" s="26">
        <v>6191</v>
      </c>
      <c r="AK36" s="8" t="str">
        <f>IF('内訳（地積等１）'!HU36+SUM(D36,P36)='内訳（地積等２）'!AB36,"○","ERRRR")</f>
        <v>○</v>
      </c>
      <c r="AL36" s="8" t="str">
        <f>IF('内訳（地積等１）'!HV36+SUM(E36,Q36)='内訳（地積等２）'!AC36,"○","ERRRR")</f>
        <v>○</v>
      </c>
      <c r="AM36" s="8" t="str">
        <f>IF('内訳（地積等１）'!HW36+SUM(F36,R36)='内訳（地積等２）'!AD36,"○","ERRRR")</f>
        <v>○</v>
      </c>
      <c r="AN36" s="8" t="str">
        <f>IF('内訳（地積等１）'!HX36+SUM(G36,S36)='内訳（地積等２）'!AE36,"○","ERRRR")</f>
        <v>○</v>
      </c>
      <c r="AO36" s="8" t="str">
        <f>IF('内訳（地積等１）'!HY36+SUM(H36,T36)='内訳（地積等２）'!AF36,"○","ERRRR")</f>
        <v>○</v>
      </c>
      <c r="AP36" s="8" t="str">
        <f>IF('内訳（地積等１）'!HZ36+SUM(I36,U36)='内訳（地積等２）'!AG36,"○","ERRRR")</f>
        <v>○</v>
      </c>
      <c r="AQ36" s="8" t="str">
        <f>IF('内訳（地積等１）'!IA36+SUM(J36,V36)='内訳（地積等２）'!AH36,"○","ERRRR")</f>
        <v>○</v>
      </c>
      <c r="AR36" s="8" t="str">
        <f>IF('内訳（地積等１）'!IB36+SUM(K36,W36)='内訳（地積等２）'!AI36,"○","ERRRR")</f>
        <v>○</v>
      </c>
      <c r="AS36" s="8" t="str">
        <f>IF('内訳（地積等１）'!IC36+SUM(L36,X36)='内訳（地積等２）'!AJ36,"○","ERRRR")</f>
        <v>○</v>
      </c>
    </row>
    <row r="37" spans="2:45" s="8" customFormat="1" ht="15" customHeight="1">
      <c r="B37" s="20">
        <v>32</v>
      </c>
      <c r="C37" s="21" t="s">
        <v>102</v>
      </c>
      <c r="D37" s="22">
        <v>58499</v>
      </c>
      <c r="E37" s="22">
        <v>63</v>
      </c>
      <c r="F37" s="22">
        <v>63</v>
      </c>
      <c r="G37" s="22">
        <v>34</v>
      </c>
      <c r="H37" s="22">
        <v>34</v>
      </c>
      <c r="I37" s="22">
        <v>34</v>
      </c>
      <c r="J37" s="22">
        <v>74</v>
      </c>
      <c r="K37" s="22">
        <v>1</v>
      </c>
      <c r="L37" s="22">
        <v>1</v>
      </c>
      <c r="N37" s="20">
        <v>32</v>
      </c>
      <c r="O37" s="21" t="str">
        <f t="shared" si="0"/>
        <v>渡名喜村</v>
      </c>
      <c r="P37" s="22">
        <v>556590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215</v>
      </c>
      <c r="W37" s="22">
        <v>0</v>
      </c>
      <c r="X37" s="22">
        <v>0</v>
      </c>
      <c r="Z37" s="20">
        <v>32</v>
      </c>
      <c r="AA37" s="21" t="str">
        <f t="shared" si="1"/>
        <v>渡名喜村</v>
      </c>
      <c r="AB37" s="22">
        <v>1523578</v>
      </c>
      <c r="AC37" s="22">
        <v>2208004</v>
      </c>
      <c r="AD37" s="22">
        <v>692891</v>
      </c>
      <c r="AE37" s="22">
        <v>168394</v>
      </c>
      <c r="AF37" s="22">
        <v>61967</v>
      </c>
      <c r="AG37" s="22">
        <v>26956</v>
      </c>
      <c r="AH37" s="22">
        <v>503</v>
      </c>
      <c r="AI37" s="22">
        <v>6049</v>
      </c>
      <c r="AJ37" s="22">
        <v>1547</v>
      </c>
      <c r="AK37" s="8" t="str">
        <f>IF('内訳（地積等１）'!HU37+SUM(D37,P37)='内訳（地積等２）'!AB37,"○","ERRRR")</f>
        <v>○</v>
      </c>
      <c r="AL37" s="8" t="str">
        <f>IF('内訳（地積等１）'!HV37+SUM(E37,Q37)='内訳（地積等２）'!AC37,"○","ERRRR")</f>
        <v>○</v>
      </c>
      <c r="AM37" s="8" t="str">
        <f>IF('内訳（地積等１）'!HW37+SUM(F37,R37)='内訳（地積等２）'!AD37,"○","ERRRR")</f>
        <v>○</v>
      </c>
      <c r="AN37" s="8" t="str">
        <f>IF('内訳（地積等１）'!HX37+SUM(G37,S37)='内訳（地積等２）'!AE37,"○","ERRRR")</f>
        <v>○</v>
      </c>
      <c r="AO37" s="8" t="str">
        <f>IF('内訳（地積等１）'!HY37+SUM(H37,T37)='内訳（地積等２）'!AF37,"○","ERRRR")</f>
        <v>○</v>
      </c>
      <c r="AP37" s="8" t="str">
        <f>IF('内訳（地積等１）'!HZ37+SUM(I37,U37)='内訳（地積等２）'!AG37,"○","ERRRR")</f>
        <v>○</v>
      </c>
      <c r="AQ37" s="8" t="str">
        <f>IF('内訳（地積等１）'!IA37+SUM(J37,V37)='内訳（地積等２）'!AH37,"○","ERRRR")</f>
        <v>○</v>
      </c>
      <c r="AR37" s="8" t="str">
        <f>IF('内訳（地積等１）'!IB37+SUM(K37,W37)='内訳（地積等２）'!AI37,"○","ERRRR")</f>
        <v>○</v>
      </c>
      <c r="AS37" s="8" t="str">
        <f>IF('内訳（地積等１）'!IC37+SUM(L37,X37)='内訳（地積等２）'!AJ37,"○","ERRRR")</f>
        <v>○</v>
      </c>
    </row>
    <row r="38" spans="2:45" s="8" customFormat="1" ht="15" customHeight="1">
      <c r="B38" s="27">
        <v>33</v>
      </c>
      <c r="C38" s="28" t="s">
        <v>103</v>
      </c>
      <c r="D38" s="29">
        <v>357904</v>
      </c>
      <c r="E38" s="29">
        <v>166444</v>
      </c>
      <c r="F38" s="29">
        <v>165990</v>
      </c>
      <c r="G38" s="29">
        <v>317553</v>
      </c>
      <c r="H38" s="29">
        <v>316964</v>
      </c>
      <c r="I38" s="29">
        <v>187452</v>
      </c>
      <c r="J38" s="29">
        <v>310</v>
      </c>
      <c r="K38" s="29">
        <v>67</v>
      </c>
      <c r="L38" s="29">
        <v>65</v>
      </c>
      <c r="N38" s="20">
        <v>33</v>
      </c>
      <c r="O38" s="28" t="str">
        <f aca="true" t="shared" si="5" ref="O38:O46">C38</f>
        <v>南大東村</v>
      </c>
      <c r="P38" s="22">
        <v>8586164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9">
        <v>3711</v>
      </c>
      <c r="W38" s="29">
        <v>0</v>
      </c>
      <c r="X38" s="29">
        <v>0</v>
      </c>
      <c r="Z38" s="20">
        <v>33</v>
      </c>
      <c r="AA38" s="28" t="str">
        <f aca="true" t="shared" si="6" ref="AA38:AA46">O38</f>
        <v>南大東村</v>
      </c>
      <c r="AB38" s="22">
        <v>11847134</v>
      </c>
      <c r="AC38" s="22">
        <v>18464861</v>
      </c>
      <c r="AD38" s="22">
        <v>18152289</v>
      </c>
      <c r="AE38" s="22">
        <v>1724073</v>
      </c>
      <c r="AF38" s="22">
        <v>1630477</v>
      </c>
      <c r="AG38" s="22">
        <v>1009202</v>
      </c>
      <c r="AH38" s="29">
        <v>4951</v>
      </c>
      <c r="AI38" s="29">
        <v>3800</v>
      </c>
      <c r="AJ38" s="29">
        <v>3117</v>
      </c>
      <c r="AK38" s="8" t="str">
        <f>IF('内訳（地積等１）'!HU38+SUM(D38,P38)='内訳（地積等２）'!AB38,"○","ERRRR")</f>
        <v>○</v>
      </c>
      <c r="AL38" s="8" t="str">
        <f>IF('内訳（地積等１）'!HV38+SUM(E38,Q38)='内訳（地積等２）'!AC38,"○","ERRRR")</f>
        <v>○</v>
      </c>
      <c r="AM38" s="8" t="str">
        <f>IF('内訳（地積等１）'!HW38+SUM(F38,R38)='内訳（地積等２）'!AD38,"○","ERRRR")</f>
        <v>○</v>
      </c>
      <c r="AN38" s="8" t="str">
        <f>IF('内訳（地積等１）'!HX38+SUM(G38,S38)='内訳（地積等２）'!AE38,"○","ERRRR")</f>
        <v>○</v>
      </c>
      <c r="AO38" s="8" t="str">
        <f>IF('内訳（地積等１）'!HY38+SUM(H38,T38)='内訳（地積等２）'!AF38,"○","ERRRR")</f>
        <v>○</v>
      </c>
      <c r="AP38" s="8" t="str">
        <f>IF('内訳（地積等１）'!HZ38+SUM(I38,U38)='内訳（地積等２）'!AG38,"○","ERRRR")</f>
        <v>○</v>
      </c>
      <c r="AQ38" s="8" t="str">
        <f>IF('内訳（地積等１）'!IA38+SUM(J38,V38)='内訳（地積等２）'!AH38,"○","ERRRR")</f>
        <v>○</v>
      </c>
      <c r="AR38" s="8" t="str">
        <f>IF('内訳（地積等１）'!IB38+SUM(K38,W38)='内訳（地積等２）'!AI38,"○","ERRRR")</f>
        <v>○</v>
      </c>
      <c r="AS38" s="8" t="str">
        <f>IF('内訳（地積等１）'!IC38+SUM(L38,X38)='内訳（地積等２）'!AJ38,"○","ERRRR")</f>
        <v>○</v>
      </c>
    </row>
    <row r="39" spans="2:45" s="8" customFormat="1" ht="15" customHeight="1">
      <c r="B39" s="20">
        <v>34</v>
      </c>
      <c r="C39" s="21" t="s">
        <v>104</v>
      </c>
      <c r="D39" s="22">
        <v>249515</v>
      </c>
      <c r="E39" s="22">
        <v>91307</v>
      </c>
      <c r="F39" s="22">
        <v>90707</v>
      </c>
      <c r="G39" s="22">
        <v>810</v>
      </c>
      <c r="H39" s="22">
        <v>805</v>
      </c>
      <c r="I39" s="22">
        <v>799</v>
      </c>
      <c r="J39" s="22">
        <v>197</v>
      </c>
      <c r="K39" s="22">
        <v>14</v>
      </c>
      <c r="L39" s="22">
        <v>13</v>
      </c>
      <c r="N39" s="20">
        <v>34</v>
      </c>
      <c r="O39" s="21" t="str">
        <f t="shared" si="5"/>
        <v>北大東村</v>
      </c>
      <c r="P39" s="22">
        <v>4464240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1288</v>
      </c>
      <c r="W39" s="22">
        <v>0</v>
      </c>
      <c r="X39" s="22">
        <v>0</v>
      </c>
      <c r="Z39" s="20">
        <v>34</v>
      </c>
      <c r="AA39" s="21" t="str">
        <f t="shared" si="6"/>
        <v>北大東村</v>
      </c>
      <c r="AB39" s="22">
        <v>5879500</v>
      </c>
      <c r="AC39" s="22">
        <v>7189506</v>
      </c>
      <c r="AD39" s="22">
        <v>7072600</v>
      </c>
      <c r="AE39" s="22">
        <v>236328</v>
      </c>
      <c r="AF39" s="22">
        <v>220422</v>
      </c>
      <c r="AG39" s="22">
        <v>149622</v>
      </c>
      <c r="AH39" s="22">
        <v>1869</v>
      </c>
      <c r="AI39" s="22">
        <v>1027</v>
      </c>
      <c r="AJ39" s="22">
        <v>930</v>
      </c>
      <c r="AK39" s="8" t="str">
        <f>IF('内訳（地積等１）'!HU39+SUM(D39,P39)='内訳（地積等２）'!AB39,"○","ERRRR")</f>
        <v>○</v>
      </c>
      <c r="AL39" s="8" t="str">
        <f>IF('内訳（地積等１）'!HV39+SUM(E39,Q39)='内訳（地積等２）'!AC39,"○","ERRRR")</f>
        <v>○</v>
      </c>
      <c r="AM39" s="8" t="str">
        <f>IF('内訳（地積等１）'!HW39+SUM(F39,R39)='内訳（地積等２）'!AD39,"○","ERRRR")</f>
        <v>○</v>
      </c>
      <c r="AN39" s="8" t="str">
        <f>IF('内訳（地積等１）'!HX39+SUM(G39,S39)='内訳（地積等２）'!AE39,"○","ERRRR")</f>
        <v>○</v>
      </c>
      <c r="AO39" s="8" t="str">
        <f>IF('内訳（地積等１）'!HY39+SUM(H39,T39)='内訳（地積等２）'!AF39,"○","ERRRR")</f>
        <v>○</v>
      </c>
      <c r="AP39" s="8" t="str">
        <f>IF('内訳（地積等１）'!HZ39+SUM(I39,U39)='内訳（地積等２）'!AG39,"○","ERRRR")</f>
        <v>○</v>
      </c>
      <c r="AQ39" s="8" t="str">
        <f>IF('内訳（地積等１）'!IA39+SUM(J39,V39)='内訳（地積等２）'!AH39,"○","ERRRR")</f>
        <v>○</v>
      </c>
      <c r="AR39" s="8" t="str">
        <f>IF('内訳（地積等１）'!IB39+SUM(K39,W39)='内訳（地積等２）'!AI39,"○","ERRRR")</f>
        <v>○</v>
      </c>
      <c r="AS39" s="8" t="str">
        <f>IF('内訳（地積等１）'!IC39+SUM(L39,X39)='内訳（地積等２）'!AJ39,"○","ERRRR")</f>
        <v>○</v>
      </c>
    </row>
    <row r="40" spans="2:45" s="8" customFormat="1" ht="15" customHeight="1">
      <c r="B40" s="20">
        <v>35</v>
      </c>
      <c r="C40" s="21" t="s">
        <v>105</v>
      </c>
      <c r="D40" s="22">
        <v>667240</v>
      </c>
      <c r="E40" s="22">
        <v>524142</v>
      </c>
      <c r="F40" s="22">
        <v>251129</v>
      </c>
      <c r="G40" s="22">
        <v>23398</v>
      </c>
      <c r="H40" s="22">
        <v>11702</v>
      </c>
      <c r="I40" s="22">
        <v>8548</v>
      </c>
      <c r="J40" s="22">
        <v>533</v>
      </c>
      <c r="K40" s="22">
        <v>1316</v>
      </c>
      <c r="L40" s="22">
        <v>625</v>
      </c>
      <c r="N40" s="20">
        <v>35</v>
      </c>
      <c r="O40" s="21" t="str">
        <f t="shared" si="5"/>
        <v>伊平屋村</v>
      </c>
      <c r="P40" s="22">
        <v>1473374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3343</v>
      </c>
      <c r="W40" s="22">
        <v>0</v>
      </c>
      <c r="X40" s="22">
        <v>0</v>
      </c>
      <c r="Z40" s="20">
        <v>35</v>
      </c>
      <c r="AA40" s="21" t="str">
        <f t="shared" si="6"/>
        <v>伊平屋村</v>
      </c>
      <c r="AB40" s="22">
        <v>14733641</v>
      </c>
      <c r="AC40" s="22">
        <v>5855812</v>
      </c>
      <c r="AD40" s="22">
        <v>3462927</v>
      </c>
      <c r="AE40" s="22">
        <v>620011</v>
      </c>
      <c r="AF40" s="22">
        <v>414258</v>
      </c>
      <c r="AG40" s="22">
        <v>211154</v>
      </c>
      <c r="AH40" s="22">
        <v>5316</v>
      </c>
      <c r="AI40" s="22">
        <v>9253</v>
      </c>
      <c r="AJ40" s="22">
        <v>4666</v>
      </c>
      <c r="AK40" s="8" t="str">
        <f>IF('内訳（地積等１）'!HU40+SUM(D40,P40)='内訳（地積等２）'!AB40,"○","ERRRR")</f>
        <v>○</v>
      </c>
      <c r="AL40" s="8" t="str">
        <f>IF('内訳（地積等１）'!HV40+SUM(E40,Q40)='内訳（地積等２）'!AC40,"○","ERRRR")</f>
        <v>○</v>
      </c>
      <c r="AM40" s="8" t="str">
        <f>IF('内訳（地積等１）'!HW40+SUM(F40,R40)='内訳（地積等２）'!AD40,"○","ERRRR")</f>
        <v>○</v>
      </c>
      <c r="AN40" s="8" t="str">
        <f>IF('内訳（地積等１）'!HX40+SUM(G40,S40)='内訳（地積等２）'!AE40,"○","ERRRR")</f>
        <v>○</v>
      </c>
      <c r="AO40" s="8" t="str">
        <f>IF('内訳（地積等１）'!HY40+SUM(H40,T40)='内訳（地積等２）'!AF40,"○","ERRRR")</f>
        <v>○</v>
      </c>
      <c r="AP40" s="8" t="str">
        <f>IF('内訳（地積等１）'!HZ40+SUM(I40,U40)='内訳（地積等２）'!AG40,"○","ERRRR")</f>
        <v>○</v>
      </c>
      <c r="AQ40" s="8" t="str">
        <f>IF('内訳（地積等１）'!IA40+SUM(J40,V40)='内訳（地積等２）'!AH40,"○","ERRRR")</f>
        <v>○</v>
      </c>
      <c r="AR40" s="8" t="str">
        <f>IF('内訳（地積等１）'!IB40+SUM(K40,W40)='内訳（地積等２）'!AI40,"○","ERRRR")</f>
        <v>○</v>
      </c>
      <c r="AS40" s="8" t="str">
        <f>IF('内訳（地積等１）'!IC40+SUM(L40,X40)='内訳（地積等２）'!AJ40,"○","ERRRR")</f>
        <v>○</v>
      </c>
    </row>
    <row r="41" spans="2:45" s="8" customFormat="1" ht="15" customHeight="1">
      <c r="B41" s="20">
        <v>36</v>
      </c>
      <c r="C41" s="21" t="s">
        <v>106</v>
      </c>
      <c r="D41" s="22">
        <v>716039</v>
      </c>
      <c r="E41" s="22">
        <v>108687</v>
      </c>
      <c r="F41" s="22">
        <v>59235</v>
      </c>
      <c r="G41" s="22">
        <v>7119</v>
      </c>
      <c r="H41" s="22">
        <v>5692</v>
      </c>
      <c r="I41" s="22">
        <v>4274</v>
      </c>
      <c r="J41" s="22">
        <v>988</v>
      </c>
      <c r="K41" s="22">
        <v>288</v>
      </c>
      <c r="L41" s="22">
        <v>148</v>
      </c>
      <c r="N41" s="20">
        <v>36</v>
      </c>
      <c r="O41" s="21" t="str">
        <f t="shared" si="5"/>
        <v>伊是名村</v>
      </c>
      <c r="P41" s="22">
        <v>2173109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7716</v>
      </c>
      <c r="W41" s="22">
        <v>0</v>
      </c>
      <c r="X41" s="22">
        <v>0</v>
      </c>
      <c r="Z41" s="20">
        <v>36</v>
      </c>
      <c r="AA41" s="21" t="str">
        <f t="shared" si="6"/>
        <v>伊是名村</v>
      </c>
      <c r="AB41" s="22">
        <v>7041630</v>
      </c>
      <c r="AC41" s="22">
        <v>7456072</v>
      </c>
      <c r="AD41" s="22">
        <v>4833776</v>
      </c>
      <c r="AE41" s="22">
        <v>1043146</v>
      </c>
      <c r="AF41" s="22">
        <v>724835</v>
      </c>
      <c r="AG41" s="22">
        <v>323645</v>
      </c>
      <c r="AH41" s="22">
        <v>10901</v>
      </c>
      <c r="AI41" s="22">
        <v>11520</v>
      </c>
      <c r="AJ41" s="22">
        <v>6552</v>
      </c>
      <c r="AK41" s="8" t="str">
        <f>IF('内訳（地積等１）'!HU41+SUM(D41,P41)='内訳（地積等２）'!AB41,"○","ERRRR")</f>
        <v>○</v>
      </c>
      <c r="AL41" s="8" t="str">
        <f>IF('内訳（地積等１）'!HV41+SUM(E41,Q41)='内訳（地積等２）'!AC41,"○","ERRRR")</f>
        <v>○</v>
      </c>
      <c r="AM41" s="8" t="str">
        <f>IF('内訳（地積等１）'!HW41+SUM(F41,R41)='内訳（地積等２）'!AD41,"○","ERRRR")</f>
        <v>○</v>
      </c>
      <c r="AN41" s="8" t="str">
        <f>IF('内訳（地積等１）'!HX41+SUM(G41,S41)='内訳（地積等２）'!AE41,"○","ERRRR")</f>
        <v>○</v>
      </c>
      <c r="AO41" s="8" t="str">
        <f>IF('内訳（地積等１）'!HY41+SUM(H41,T41)='内訳（地積等２）'!AF41,"○","ERRRR")</f>
        <v>○</v>
      </c>
      <c r="AP41" s="8" t="str">
        <f>IF('内訳（地積等１）'!HZ41+SUM(I41,U41)='内訳（地積等２）'!AG41,"○","ERRRR")</f>
        <v>○</v>
      </c>
      <c r="AQ41" s="8" t="str">
        <f>IF('内訳（地積等１）'!IA41+SUM(J41,V41)='内訳（地積等２）'!AH41,"○","ERRRR")</f>
        <v>○</v>
      </c>
      <c r="AR41" s="8" t="str">
        <f>IF('内訳（地積等１）'!IB41+SUM(K41,W41)='内訳（地積等２）'!AI41,"○","ERRRR")</f>
        <v>○</v>
      </c>
      <c r="AS41" s="8" t="str">
        <f>IF('内訳（地積等１）'!IC41+SUM(L41,X41)='内訳（地積等２）'!AJ41,"○","ERRRR")</f>
        <v>○</v>
      </c>
    </row>
    <row r="42" spans="2:45" s="8" customFormat="1" ht="15" customHeight="1">
      <c r="B42" s="20">
        <v>37</v>
      </c>
      <c r="C42" s="21" t="s">
        <v>107</v>
      </c>
      <c r="D42" s="22">
        <v>1540822</v>
      </c>
      <c r="E42" s="22">
        <v>325015</v>
      </c>
      <c r="F42" s="22">
        <v>231629</v>
      </c>
      <c r="G42" s="22">
        <v>337205</v>
      </c>
      <c r="H42" s="22">
        <v>333854</v>
      </c>
      <c r="I42" s="22">
        <v>205859</v>
      </c>
      <c r="J42" s="22">
        <v>1692</v>
      </c>
      <c r="K42" s="22">
        <v>516</v>
      </c>
      <c r="L42" s="22">
        <v>379</v>
      </c>
      <c r="N42" s="20">
        <v>37</v>
      </c>
      <c r="O42" s="21" t="str">
        <f t="shared" si="5"/>
        <v>久米島町</v>
      </c>
      <c r="P42" s="22">
        <v>13243509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17711</v>
      </c>
      <c r="W42" s="22">
        <v>0</v>
      </c>
      <c r="X42" s="22">
        <v>0</v>
      </c>
      <c r="Z42" s="20">
        <v>37</v>
      </c>
      <c r="AA42" s="21" t="str">
        <f t="shared" si="6"/>
        <v>久米島町</v>
      </c>
      <c r="AB42" s="22">
        <v>37519882</v>
      </c>
      <c r="AC42" s="22">
        <v>25980118</v>
      </c>
      <c r="AD42" s="22">
        <v>20424698</v>
      </c>
      <c r="AE42" s="22">
        <v>15020131</v>
      </c>
      <c r="AF42" s="22">
        <v>14708115</v>
      </c>
      <c r="AG42" s="22">
        <v>4767410</v>
      </c>
      <c r="AH42" s="22">
        <v>22661</v>
      </c>
      <c r="AI42" s="22">
        <v>37645</v>
      </c>
      <c r="AJ42" s="22">
        <v>28013</v>
      </c>
      <c r="AK42" s="8" t="str">
        <f>IF('内訳（地積等１）'!HU42+SUM(D42,P42)='内訳（地積等２）'!AB42,"○","ERRRR")</f>
        <v>○</v>
      </c>
      <c r="AL42" s="8" t="str">
        <f>IF('内訳（地積等１）'!HV42+SUM(E42,Q42)='内訳（地積等２）'!AC42,"○","ERRRR")</f>
        <v>○</v>
      </c>
      <c r="AM42" s="8" t="str">
        <f>IF('内訳（地積等１）'!HW42+SUM(F42,R42)='内訳（地積等２）'!AD42,"○","ERRRR")</f>
        <v>○</v>
      </c>
      <c r="AN42" s="8" t="str">
        <f>IF('内訳（地積等１）'!HX42+SUM(G42,S42)='内訳（地積等２）'!AE42,"○","ERRRR")</f>
        <v>○</v>
      </c>
      <c r="AO42" s="8" t="str">
        <f>IF('内訳（地積等１）'!HY42+SUM(H42,T42)='内訳（地積等２）'!AF42,"○","ERRRR")</f>
        <v>○</v>
      </c>
      <c r="AP42" s="8" t="str">
        <f>IF('内訳（地積等１）'!HZ42+SUM(I42,U42)='内訳（地積等２）'!AG42,"○","ERRRR")</f>
        <v>○</v>
      </c>
      <c r="AQ42" s="8" t="str">
        <f>IF('内訳（地積等１）'!IA42+SUM(J42,V42)='内訳（地積等２）'!AH42,"○","ERRRR")</f>
        <v>○</v>
      </c>
      <c r="AR42" s="8" t="str">
        <f>IF('内訳（地積等１）'!IB42+SUM(K42,W42)='内訳（地積等２）'!AI42,"○","ERRRR")</f>
        <v>○</v>
      </c>
      <c r="AS42" s="8" t="str">
        <f>IF('内訳（地積等１）'!IC42+SUM(L42,X42)='内訳（地積等２）'!AJ42,"○","ERRRR")</f>
        <v>○</v>
      </c>
    </row>
    <row r="43" spans="2:45" s="8" customFormat="1" ht="15" customHeight="1">
      <c r="B43" s="20">
        <v>38</v>
      </c>
      <c r="C43" s="21" t="s">
        <v>108</v>
      </c>
      <c r="D43" s="22">
        <v>395154</v>
      </c>
      <c r="E43" s="22">
        <v>1314382</v>
      </c>
      <c r="F43" s="22">
        <v>1225091</v>
      </c>
      <c r="G43" s="22">
        <v>3001409</v>
      </c>
      <c r="H43" s="22">
        <v>2953428</v>
      </c>
      <c r="I43" s="22">
        <v>1504336</v>
      </c>
      <c r="J43" s="22">
        <v>943</v>
      </c>
      <c r="K43" s="22">
        <v>1972</v>
      </c>
      <c r="L43" s="22">
        <v>1737</v>
      </c>
      <c r="N43" s="20">
        <v>38</v>
      </c>
      <c r="O43" s="21" t="str">
        <f t="shared" si="5"/>
        <v>八重瀬町</v>
      </c>
      <c r="P43" s="22">
        <v>4640984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16664</v>
      </c>
      <c r="W43" s="22">
        <v>0</v>
      </c>
      <c r="X43" s="22">
        <v>0</v>
      </c>
      <c r="Z43" s="20">
        <v>38</v>
      </c>
      <c r="AA43" s="21" t="str">
        <f t="shared" si="6"/>
        <v>八重瀬町</v>
      </c>
      <c r="AB43" s="22">
        <v>5996533</v>
      </c>
      <c r="AC43" s="22">
        <v>20903467</v>
      </c>
      <c r="AD43" s="22">
        <v>16772571</v>
      </c>
      <c r="AE43" s="22">
        <v>68596560</v>
      </c>
      <c r="AF43" s="22">
        <v>67931482</v>
      </c>
      <c r="AG43" s="22">
        <v>17979933</v>
      </c>
      <c r="AH43" s="22">
        <v>19685</v>
      </c>
      <c r="AI43" s="22">
        <v>32485</v>
      </c>
      <c r="AJ43" s="22">
        <v>27289</v>
      </c>
      <c r="AK43" s="8" t="str">
        <f>IF('内訳（地積等１）'!HU43+SUM(D43,P43)='内訳（地積等２）'!AB43,"○","ERRRR")</f>
        <v>○</v>
      </c>
      <c r="AL43" s="8" t="str">
        <f>IF('内訳（地積等１）'!HV43+SUM(E43,Q43)='内訳（地積等２）'!AC43,"○","ERRRR")</f>
        <v>○</v>
      </c>
      <c r="AM43" s="8" t="str">
        <f>IF('内訳（地積等１）'!HW43+SUM(F43,R43)='内訳（地積等２）'!AD43,"○","ERRRR")</f>
        <v>○</v>
      </c>
      <c r="AN43" s="8" t="str">
        <f>IF('内訳（地積等１）'!HX43+SUM(G43,S43)='内訳（地積等２）'!AE43,"○","ERRRR")</f>
        <v>○</v>
      </c>
      <c r="AO43" s="8" t="str">
        <f>IF('内訳（地積等１）'!HY43+SUM(H43,T43)='内訳（地積等２）'!AF43,"○","ERRRR")</f>
        <v>○</v>
      </c>
      <c r="AP43" s="8" t="str">
        <f>IF('内訳（地積等１）'!HZ43+SUM(I43,U43)='内訳（地積等２）'!AG43,"○","ERRRR")</f>
        <v>○</v>
      </c>
      <c r="AQ43" s="8" t="str">
        <f>IF('内訳（地積等１）'!IA43+SUM(J43,V43)='内訳（地積等２）'!AH43,"○","ERRRR")</f>
        <v>○</v>
      </c>
      <c r="AR43" s="8" t="str">
        <f>IF('内訳（地積等１）'!IB43+SUM(K43,W43)='内訳（地積等２）'!AI43,"○","ERRRR")</f>
        <v>○</v>
      </c>
      <c r="AS43" s="8" t="str">
        <f>IF('内訳（地積等１）'!IC43+SUM(L43,X43)='内訳（地積等２）'!AJ43,"○","ERRRR")</f>
        <v>○</v>
      </c>
    </row>
    <row r="44" spans="2:45" s="8" customFormat="1" ht="15" customHeight="1">
      <c r="B44" s="20">
        <v>39</v>
      </c>
      <c r="C44" s="21" t="s">
        <v>109</v>
      </c>
      <c r="D44" s="22">
        <v>566906</v>
      </c>
      <c r="E44" s="22">
        <v>211</v>
      </c>
      <c r="F44" s="22">
        <v>211</v>
      </c>
      <c r="G44" s="22">
        <v>1</v>
      </c>
      <c r="H44" s="22">
        <v>1</v>
      </c>
      <c r="I44" s="22">
        <v>1</v>
      </c>
      <c r="J44" s="22">
        <v>89</v>
      </c>
      <c r="K44" s="22">
        <v>2</v>
      </c>
      <c r="L44" s="22">
        <v>2</v>
      </c>
      <c r="N44" s="20">
        <v>39</v>
      </c>
      <c r="O44" s="21" t="str">
        <f t="shared" si="5"/>
        <v>多良間村</v>
      </c>
      <c r="P44" s="22">
        <v>805409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455</v>
      </c>
      <c r="W44" s="22">
        <v>0</v>
      </c>
      <c r="X44" s="22">
        <v>0</v>
      </c>
      <c r="Z44" s="20">
        <v>39</v>
      </c>
      <c r="AA44" s="21" t="str">
        <f t="shared" si="6"/>
        <v>多良間村</v>
      </c>
      <c r="AB44" s="22">
        <v>2679517</v>
      </c>
      <c r="AC44" s="22">
        <v>11248860</v>
      </c>
      <c r="AD44" s="22">
        <v>10393811</v>
      </c>
      <c r="AE44" s="22">
        <v>1665726</v>
      </c>
      <c r="AF44" s="22">
        <v>1581921</v>
      </c>
      <c r="AG44" s="22">
        <v>634086</v>
      </c>
      <c r="AH44" s="22">
        <v>691</v>
      </c>
      <c r="AI44" s="22">
        <v>5499</v>
      </c>
      <c r="AJ44" s="22">
        <v>4925</v>
      </c>
      <c r="AK44" s="8" t="str">
        <f>IF('内訳（地積等１）'!HU44+SUM(D44,P44)='内訳（地積等２）'!AB44,"○","ERRRR")</f>
        <v>○</v>
      </c>
      <c r="AL44" s="8" t="str">
        <f>IF('内訳（地積等１）'!HV44+SUM(E44,Q44)='内訳（地積等２）'!AC44,"○","ERRRR")</f>
        <v>○</v>
      </c>
      <c r="AM44" s="8" t="str">
        <f>IF('内訳（地積等１）'!HW44+SUM(F44,R44)='内訳（地積等２）'!AD44,"○","ERRRR")</f>
        <v>○</v>
      </c>
      <c r="AN44" s="8" t="str">
        <f>IF('内訳（地積等１）'!HX44+SUM(G44,S44)='内訳（地積等２）'!AE44,"○","ERRRR")</f>
        <v>○</v>
      </c>
      <c r="AO44" s="8" t="str">
        <f>IF('内訳（地積等１）'!HY44+SUM(H44,T44)='内訳（地積等２）'!AF44,"○","ERRRR")</f>
        <v>○</v>
      </c>
      <c r="AP44" s="8" t="str">
        <f>IF('内訳（地積等１）'!HZ44+SUM(I44,U44)='内訳（地積等２）'!AG44,"○","ERRRR")</f>
        <v>○</v>
      </c>
      <c r="AQ44" s="8" t="str">
        <f>IF('内訳（地積等１）'!IA44+SUM(J44,V44)='内訳（地積等２）'!AH44,"○","ERRRR")</f>
        <v>○</v>
      </c>
      <c r="AR44" s="8" t="str">
        <f>IF('内訳（地積等１）'!IB44+SUM(K44,W44)='内訳（地積等２）'!AI44,"○","ERRRR")</f>
        <v>○</v>
      </c>
      <c r="AS44" s="8" t="str">
        <f>IF('内訳（地積等１）'!IC44+SUM(L44,X44)='内訳（地積等２）'!AJ44,"○","ERRRR")</f>
        <v>○</v>
      </c>
    </row>
    <row r="45" spans="2:45" s="8" customFormat="1" ht="15" customHeight="1">
      <c r="B45" s="20">
        <v>40</v>
      </c>
      <c r="C45" s="21" t="s">
        <v>110</v>
      </c>
      <c r="D45" s="22">
        <v>1341334</v>
      </c>
      <c r="E45" s="22">
        <v>1450268</v>
      </c>
      <c r="F45" s="22">
        <v>1413261</v>
      </c>
      <c r="G45" s="22">
        <v>1114943</v>
      </c>
      <c r="H45" s="22">
        <v>1113946</v>
      </c>
      <c r="I45" s="22">
        <v>1112657</v>
      </c>
      <c r="J45" s="22">
        <v>1229</v>
      </c>
      <c r="K45" s="22">
        <v>402</v>
      </c>
      <c r="L45" s="22">
        <v>335</v>
      </c>
      <c r="N45" s="20">
        <v>40</v>
      </c>
      <c r="O45" s="21" t="str">
        <f t="shared" si="5"/>
        <v>竹 富 町</v>
      </c>
      <c r="P45" s="22">
        <v>12750459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9386</v>
      </c>
      <c r="W45" s="22">
        <v>0</v>
      </c>
      <c r="X45" s="22">
        <v>0</v>
      </c>
      <c r="Z45" s="20">
        <v>40</v>
      </c>
      <c r="AA45" s="21" t="str">
        <f t="shared" si="6"/>
        <v>竹 富 町</v>
      </c>
      <c r="AB45" s="22">
        <v>281140907</v>
      </c>
      <c r="AC45" s="22">
        <v>52879093</v>
      </c>
      <c r="AD45" s="22">
        <v>45963392</v>
      </c>
      <c r="AE45" s="22">
        <v>7307730</v>
      </c>
      <c r="AF45" s="22">
        <v>6939582</v>
      </c>
      <c r="AG45" s="22">
        <v>3411258</v>
      </c>
      <c r="AH45" s="22">
        <v>13243</v>
      </c>
      <c r="AI45" s="22">
        <v>26566</v>
      </c>
      <c r="AJ45" s="22">
        <v>20207</v>
      </c>
      <c r="AK45" s="8" t="str">
        <f>IF('内訳（地積等１）'!HU45+SUM(D45,P45)='内訳（地積等２）'!AB45,"○","ERRRR")</f>
        <v>○</v>
      </c>
      <c r="AL45" s="8" t="str">
        <f>IF('内訳（地積等１）'!HV45+SUM(E45,Q45)='内訳（地積等２）'!AC45,"○","ERRRR")</f>
        <v>○</v>
      </c>
      <c r="AM45" s="8" t="str">
        <f>IF('内訳（地積等１）'!HW45+SUM(F45,R45)='内訳（地積等２）'!AD45,"○","ERRRR")</f>
        <v>○</v>
      </c>
      <c r="AN45" s="8" t="str">
        <f>IF('内訳（地積等１）'!HX45+SUM(G45,S45)='内訳（地積等２）'!AE45,"○","ERRRR")</f>
        <v>○</v>
      </c>
      <c r="AO45" s="8" t="str">
        <f>IF('内訳（地積等１）'!HY45+SUM(H45,T45)='内訳（地積等２）'!AF45,"○","ERRRR")</f>
        <v>○</v>
      </c>
      <c r="AP45" s="8" t="str">
        <f>IF('内訳（地積等１）'!HZ45+SUM(I45,U45)='内訳（地積等２）'!AG45,"○","ERRRR")</f>
        <v>○</v>
      </c>
      <c r="AQ45" s="8" t="str">
        <f>IF('内訳（地積等１）'!IA45+SUM(J45,V45)='内訳（地積等２）'!AH45,"○","ERRRR")</f>
        <v>○</v>
      </c>
      <c r="AR45" s="8" t="str">
        <f>IF('内訳（地積等１）'!IB45+SUM(K45,W45)='内訳（地積等２）'!AI45,"○","ERRRR")</f>
        <v>○</v>
      </c>
      <c r="AS45" s="8" t="str">
        <f>IF('内訳（地積等１）'!IC45+SUM(L45,X45)='内訳（地積等２）'!AJ45,"○","ERRRR")</f>
        <v>○</v>
      </c>
    </row>
    <row r="46" spans="2:45" s="8" customFormat="1" ht="15" customHeight="1">
      <c r="B46" s="20">
        <v>41</v>
      </c>
      <c r="C46" s="21" t="s">
        <v>111</v>
      </c>
      <c r="D46" s="22">
        <v>1007818</v>
      </c>
      <c r="E46" s="22">
        <v>299532</v>
      </c>
      <c r="F46" s="22">
        <v>247720</v>
      </c>
      <c r="G46" s="22">
        <v>16501</v>
      </c>
      <c r="H46" s="22">
        <v>13248</v>
      </c>
      <c r="I46" s="22">
        <v>10326</v>
      </c>
      <c r="J46" s="22">
        <v>394</v>
      </c>
      <c r="K46" s="22">
        <v>140</v>
      </c>
      <c r="L46" s="22">
        <v>99</v>
      </c>
      <c r="N46" s="20">
        <v>41</v>
      </c>
      <c r="O46" s="21" t="str">
        <f t="shared" si="5"/>
        <v>与那国町</v>
      </c>
      <c r="P46" s="22">
        <v>1292149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2709</v>
      </c>
      <c r="W46" s="22">
        <v>0</v>
      </c>
      <c r="X46" s="22">
        <v>0</v>
      </c>
      <c r="Z46" s="20">
        <v>41</v>
      </c>
      <c r="AA46" s="21" t="str">
        <f t="shared" si="6"/>
        <v>与那国町</v>
      </c>
      <c r="AB46" s="22">
        <v>16260018</v>
      </c>
      <c r="AC46" s="22">
        <v>11589729</v>
      </c>
      <c r="AD46" s="22">
        <v>8801760</v>
      </c>
      <c r="AE46" s="22">
        <v>2141606</v>
      </c>
      <c r="AF46" s="22">
        <v>1944698</v>
      </c>
      <c r="AG46" s="22">
        <v>699418</v>
      </c>
      <c r="AH46" s="22">
        <v>3956</v>
      </c>
      <c r="AI46" s="22">
        <v>5646</v>
      </c>
      <c r="AJ46" s="22">
        <v>4056</v>
      </c>
      <c r="AK46" s="8" t="str">
        <f>IF('内訳（地積等１）'!HU46+SUM(D46,P46)='内訳（地積等２）'!AB46,"○","ERRRR")</f>
        <v>○</v>
      </c>
      <c r="AL46" s="8" t="str">
        <f>IF('内訳（地積等１）'!HV46+SUM(E46,Q46)='内訳（地積等２）'!AC46,"○","ERRRR")</f>
        <v>○</v>
      </c>
      <c r="AM46" s="8" t="str">
        <f>IF('内訳（地積等１）'!HW46+SUM(F46,R46)='内訳（地積等２）'!AD46,"○","ERRRR")</f>
        <v>○</v>
      </c>
      <c r="AN46" s="8" t="str">
        <f>IF('内訳（地積等１）'!HX46+SUM(G46,S46)='内訳（地積等２）'!AE46,"○","ERRRR")</f>
        <v>○</v>
      </c>
      <c r="AO46" s="8" t="str">
        <f>IF('内訳（地積等１）'!HY46+SUM(H46,T46)='内訳（地積等２）'!AF46,"○","ERRRR")</f>
        <v>○</v>
      </c>
      <c r="AP46" s="8" t="str">
        <f>IF('内訳（地積等１）'!HZ46+SUM(I46,U46)='内訳（地積等２）'!AG46,"○","ERRRR")</f>
        <v>○</v>
      </c>
      <c r="AQ46" s="8" t="str">
        <f>IF('内訳（地積等１）'!IA46+SUM(J46,V46)='内訳（地積等２）'!AH46,"○","ERRRR")</f>
        <v>○</v>
      </c>
      <c r="AR46" s="8" t="str">
        <f>IF('内訳（地積等１）'!IB46+SUM(K46,W46)='内訳（地積等２）'!AI46,"○","ERRRR")</f>
        <v>○</v>
      </c>
      <c r="AS46" s="8" t="str">
        <f>IF('内訳（地積等１）'!IC46+SUM(L46,X46)='内訳（地積等２）'!AJ46,"○","ERRRR")</f>
        <v>○</v>
      </c>
    </row>
    <row r="47" spans="2:45" s="8" customFormat="1" ht="15" customHeight="1">
      <c r="B47" s="37"/>
      <c r="C47" s="38" t="s">
        <v>56</v>
      </c>
      <c r="D47" s="39">
        <f>SUM(D17:D46)</f>
        <v>58251926</v>
      </c>
      <c r="E47" s="39">
        <f aca="true" t="shared" si="7" ref="E47:L47">SUM(E17:E46)</f>
        <v>51065064</v>
      </c>
      <c r="F47" s="39">
        <f t="shared" si="7"/>
        <v>47989841</v>
      </c>
      <c r="G47" s="39">
        <f t="shared" si="7"/>
        <v>389962480</v>
      </c>
      <c r="H47" s="39">
        <f t="shared" si="7"/>
        <v>389564342</v>
      </c>
      <c r="I47" s="39">
        <f t="shared" si="7"/>
        <v>187265136</v>
      </c>
      <c r="J47" s="39">
        <f t="shared" si="7"/>
        <v>20965</v>
      </c>
      <c r="K47" s="39">
        <f t="shared" si="7"/>
        <v>63029</v>
      </c>
      <c r="L47" s="39">
        <f t="shared" si="7"/>
        <v>56099</v>
      </c>
      <c r="N47" s="37"/>
      <c r="O47" s="38" t="s">
        <v>56</v>
      </c>
      <c r="P47" s="39">
        <f aca="true" t="shared" si="8" ref="P47:X47">SUM(P17:P46)</f>
        <v>181321029</v>
      </c>
      <c r="Q47" s="39">
        <f t="shared" si="8"/>
        <v>0</v>
      </c>
      <c r="R47" s="39">
        <f t="shared" si="8"/>
        <v>0</v>
      </c>
      <c r="S47" s="39">
        <f t="shared" si="8"/>
        <v>0</v>
      </c>
      <c r="T47" s="39">
        <f t="shared" si="8"/>
        <v>0</v>
      </c>
      <c r="U47" s="39">
        <f t="shared" si="8"/>
        <v>0</v>
      </c>
      <c r="V47" s="39">
        <f t="shared" si="8"/>
        <v>231145</v>
      </c>
      <c r="W47" s="39">
        <f t="shared" si="8"/>
        <v>0</v>
      </c>
      <c r="X47" s="39">
        <f t="shared" si="8"/>
        <v>0</v>
      </c>
      <c r="Z47" s="37"/>
      <c r="AA47" s="38" t="s">
        <v>56</v>
      </c>
      <c r="AB47" s="39">
        <f aca="true" t="shared" si="9" ref="AB47:AJ47">SUM(AB17:AB46)</f>
        <v>788810769</v>
      </c>
      <c r="AC47" s="39">
        <f t="shared" si="9"/>
        <v>490289851</v>
      </c>
      <c r="AD47" s="39">
        <f t="shared" si="9"/>
        <v>395650247</v>
      </c>
      <c r="AE47" s="39">
        <f t="shared" si="9"/>
        <v>1259415181</v>
      </c>
      <c r="AF47" s="39">
        <f t="shared" si="9"/>
        <v>1249127620</v>
      </c>
      <c r="AG47" s="39">
        <f t="shared" si="9"/>
        <v>434438278</v>
      </c>
      <c r="AH47" s="39">
        <f t="shared" si="9"/>
        <v>296605</v>
      </c>
      <c r="AI47" s="39">
        <f t="shared" si="9"/>
        <v>576249</v>
      </c>
      <c r="AJ47" s="39">
        <f t="shared" si="9"/>
        <v>434307</v>
      </c>
      <c r="AK47" s="8" t="str">
        <f>IF('内訳（地積等１）'!HU47+SUM(D47,P47)='内訳（地積等２）'!AB47,"○","ERRRR")</f>
        <v>○</v>
      </c>
      <c r="AL47" s="8" t="str">
        <f>IF('内訳（地積等１）'!HV47+SUM(E47,Q47)='内訳（地積等２）'!AC47,"○","ERRRR")</f>
        <v>○</v>
      </c>
      <c r="AM47" s="8" t="str">
        <f>IF('内訳（地積等１）'!HW47+SUM(F47,R47)='内訳（地積等２）'!AD47,"○","ERRRR")</f>
        <v>○</v>
      </c>
      <c r="AN47" s="8" t="str">
        <f>IF('内訳（地積等１）'!HX47+SUM(G47,S47)='内訳（地積等２）'!AE47,"○","ERRRR")</f>
        <v>○</v>
      </c>
      <c r="AO47" s="8" t="str">
        <f>IF('内訳（地積等１）'!HY47+SUM(H47,T47)='内訳（地積等２）'!AF47,"○","ERRRR")</f>
        <v>○</v>
      </c>
      <c r="AP47" s="8" t="str">
        <f>IF('内訳（地積等１）'!HZ47+SUM(I47,U47)='内訳（地積等２）'!AG47,"○","ERRRR")</f>
        <v>○</v>
      </c>
      <c r="AQ47" s="8" t="str">
        <f>IF('内訳（地積等１）'!IA47+SUM(J47,V47)='内訳（地積等２）'!AH47,"○","ERRRR")</f>
        <v>○</v>
      </c>
      <c r="AR47" s="8" t="str">
        <f>IF('内訳（地積等１）'!IB47+SUM(K47,W47)='内訳（地積等２）'!AI47,"○","ERRRR")</f>
        <v>○</v>
      </c>
      <c r="AS47" s="8" t="str">
        <f>IF('内訳（地積等１）'!IC47+SUM(L47,X47)='内訳（地積等２）'!AJ47,"○","ERRRR")</f>
        <v>○</v>
      </c>
    </row>
    <row r="48" spans="2:45" s="44" customFormat="1" ht="15" customHeight="1">
      <c r="B48" s="40"/>
      <c r="C48" s="41" t="s">
        <v>57</v>
      </c>
      <c r="D48" s="42">
        <f>SUM(D47,D16)</f>
        <v>87689089</v>
      </c>
      <c r="E48" s="42">
        <f aca="true" t="shared" si="10" ref="E48:L48">SUM(E47,E16)</f>
        <v>111794421</v>
      </c>
      <c r="F48" s="42">
        <f t="shared" si="10"/>
        <v>107255943</v>
      </c>
      <c r="G48" s="42">
        <f t="shared" si="10"/>
        <v>1238864020</v>
      </c>
      <c r="H48" s="42">
        <f t="shared" si="10"/>
        <v>1237721069</v>
      </c>
      <c r="I48" s="42">
        <f t="shared" si="10"/>
        <v>623139911</v>
      </c>
      <c r="J48" s="42">
        <f t="shared" si="10"/>
        <v>43206</v>
      </c>
      <c r="K48" s="42">
        <f t="shared" si="10"/>
        <v>149694</v>
      </c>
      <c r="L48" s="42">
        <f t="shared" si="10"/>
        <v>138992</v>
      </c>
      <c r="M48" s="8"/>
      <c r="N48" s="40"/>
      <c r="O48" s="41" t="s">
        <v>57</v>
      </c>
      <c r="P48" s="42">
        <f aca="true" t="shared" si="11" ref="P48:X48">SUM(P47,P16)</f>
        <v>299258630</v>
      </c>
      <c r="Q48" s="42">
        <f t="shared" si="11"/>
        <v>0</v>
      </c>
      <c r="R48" s="42">
        <f t="shared" si="11"/>
        <v>0</v>
      </c>
      <c r="S48" s="42">
        <f t="shared" si="11"/>
        <v>0</v>
      </c>
      <c r="T48" s="42">
        <f t="shared" si="11"/>
        <v>0</v>
      </c>
      <c r="U48" s="42">
        <f t="shared" si="11"/>
        <v>0</v>
      </c>
      <c r="V48" s="42">
        <f t="shared" si="11"/>
        <v>613134</v>
      </c>
      <c r="W48" s="42">
        <f t="shared" si="11"/>
        <v>0</v>
      </c>
      <c r="X48" s="42">
        <f t="shared" si="11"/>
        <v>0</v>
      </c>
      <c r="Y48" s="8"/>
      <c r="Z48" s="40"/>
      <c r="AA48" s="41" t="s">
        <v>57</v>
      </c>
      <c r="AB48" s="42">
        <f aca="true" t="shared" si="12" ref="AB48:AJ48">SUM(AB47,AB16)</f>
        <v>1169095127</v>
      </c>
      <c r="AC48" s="42">
        <f t="shared" si="12"/>
        <v>1050288968</v>
      </c>
      <c r="AD48" s="42">
        <f t="shared" si="12"/>
        <v>872885238</v>
      </c>
      <c r="AE48" s="42">
        <f t="shared" si="12"/>
        <v>5593565098</v>
      </c>
      <c r="AF48" s="42">
        <f t="shared" si="12"/>
        <v>5568798585</v>
      </c>
      <c r="AG48" s="42">
        <f t="shared" si="12"/>
        <v>1931136869</v>
      </c>
      <c r="AH48" s="42">
        <f t="shared" si="12"/>
        <v>754182</v>
      </c>
      <c r="AI48" s="42">
        <f t="shared" si="12"/>
        <v>1376001</v>
      </c>
      <c r="AJ48" s="42">
        <f t="shared" si="12"/>
        <v>1130247</v>
      </c>
      <c r="AK48" s="44" t="str">
        <f>IF('内訳（地積等１）'!HU48+SUM(D48,P48)='内訳（地積等２）'!AB48,"○","ERRRR")</f>
        <v>○</v>
      </c>
      <c r="AL48" s="44" t="str">
        <f>IF('内訳（地積等１）'!HV48+SUM(E48,Q48)='内訳（地積等２）'!AC48,"○","ERRRR")</f>
        <v>○</v>
      </c>
      <c r="AM48" s="44" t="str">
        <f>IF('内訳（地積等１）'!HW48+SUM(F48,R48)='内訳（地積等２）'!AD48,"○","ERRRR")</f>
        <v>○</v>
      </c>
      <c r="AN48" s="44" t="str">
        <f>IF('内訳（地積等１）'!HX48+SUM(G48,S48)='内訳（地積等２）'!AE48,"○","ERRRR")</f>
        <v>○</v>
      </c>
      <c r="AO48" s="44" t="str">
        <f>IF('内訳（地積等１）'!HY48+SUM(H48,T48)='内訳（地積等２）'!AF48,"○","ERRRR")</f>
        <v>○</v>
      </c>
      <c r="AP48" s="44" t="str">
        <f>IF('内訳（地積等１）'!HZ48+SUM(I48,U48)='内訳（地積等２）'!AG48,"○","ERRRR")</f>
        <v>○</v>
      </c>
      <c r="AQ48" s="44" t="str">
        <f>IF('内訳（地積等１）'!IA48+SUM(J48,V48)='内訳（地積等２）'!AH48,"○","ERRRR")</f>
        <v>○</v>
      </c>
      <c r="AR48" s="44" t="str">
        <f>IF('内訳（地積等１）'!IB48+SUM(K48,W48)='内訳（地積等２）'!AI48,"○","ERRRR")</f>
        <v>○</v>
      </c>
      <c r="AS48" s="44" t="str">
        <f>IF('内訳（地積等１）'!IC48+SUM(L48,X48)='内訳（地積等２）'!AJ48,"○","ERRRR")</f>
        <v>○</v>
      </c>
    </row>
  </sheetData>
  <mergeCells count="15">
    <mergeCell ref="AB3:AD3"/>
    <mergeCell ref="AE3:AG3"/>
    <mergeCell ref="AH3:AJ3"/>
    <mergeCell ref="S3:U3"/>
    <mergeCell ref="V3:X3"/>
    <mergeCell ref="Z3:Z4"/>
    <mergeCell ref="AA3:AA4"/>
    <mergeCell ref="J3:L3"/>
    <mergeCell ref="N3:N4"/>
    <mergeCell ref="O3:O4"/>
    <mergeCell ref="P3:R3"/>
    <mergeCell ref="B3:B4"/>
    <mergeCell ref="C3:C4"/>
    <mergeCell ref="D3:F3"/>
    <mergeCell ref="G3:I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2012-03-15T01:29:16Z</cp:lastPrinted>
  <dcterms:created xsi:type="dcterms:W3CDTF">2003-03-10T08:29:16Z</dcterms:created>
  <dcterms:modified xsi:type="dcterms:W3CDTF">2012-04-13T03:00:29Z</dcterms:modified>
  <cp:category/>
  <cp:version/>
  <cp:contentType/>
  <cp:contentStatus/>
</cp:coreProperties>
</file>