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65491" windowWidth="9420" windowHeight="8265" activeTab="0"/>
  </bookViews>
  <sheets>
    <sheet name="総括表" sheetId="1" r:id="rId1"/>
    <sheet name="内訳（納税義務者）" sheetId="2" r:id="rId2"/>
    <sheet name="内訳表" sheetId="3" r:id="rId3"/>
  </sheets>
  <definedNames>
    <definedName name="_xlnm.Print_Area" localSheetId="0">'総括表'!$A$1:$K$22</definedName>
    <definedName name="_xlnm.Print_Area" localSheetId="1">'内訳（納税義務者）'!$A$1:$K$48</definedName>
    <definedName name="_xlnm.Print_Area" localSheetId="2">'内訳表'!$A$1:$AN$51</definedName>
  </definedNames>
  <calcPr fullCalcOnLoad="1"/>
</workbook>
</file>

<file path=xl/sharedStrings.xml><?xml version="1.0" encoding="utf-8"?>
<sst xmlns="http://schemas.openxmlformats.org/spreadsheetml/2006/main" count="202" uniqueCount="121">
  <si>
    <t>種　　　類</t>
  </si>
  <si>
    <t>機械及び装置</t>
  </si>
  <si>
    <t>車両及び運搬具</t>
  </si>
  <si>
    <t>構　　築　　物</t>
  </si>
  <si>
    <t>船　　　　　舶</t>
  </si>
  <si>
    <t>航　　空　　機</t>
  </si>
  <si>
    <t>県知事が価格等を決定し，配分したもの</t>
  </si>
  <si>
    <t>課 税 標 準 額 の 内 訳</t>
  </si>
  <si>
    <t>工具，器具及び備品</t>
  </si>
  <si>
    <t>総務大臣が価格等を決定し，配分したもの</t>
  </si>
  <si>
    <t>（町 村 計）</t>
  </si>
  <si>
    <t>（市町村計）</t>
  </si>
  <si>
    <t>県知事が価格等を決定したもの</t>
  </si>
  <si>
    <t>決定価格（千円）</t>
  </si>
  <si>
    <t>課税標準額（千円）</t>
  </si>
  <si>
    <t>Ⅰ　市町村合計（総括表）</t>
  </si>
  <si>
    <t>法定免税点
未満のもの
（ロ）（人）</t>
  </si>
  <si>
    <t>法定免税点
以上のもの
(ｲ)-(ﾛ)(ﾊ)（人）</t>
  </si>
  <si>
    <t>納税義務者数</t>
  </si>
  <si>
    <t>課税標準の特例規定の適用を受けるもの　　　　　　　　</t>
  </si>
  <si>
    <t>（イ）　（千円）</t>
  </si>
  <si>
    <t>（ロ）　（千円）</t>
  </si>
  <si>
    <t>（ハ）　（千円）</t>
  </si>
  <si>
    <t>（ハ）以外のもの</t>
  </si>
  <si>
    <t>（ニ）　（千円）</t>
  </si>
  <si>
    <t>小　　計　　　（ホ）</t>
  </si>
  <si>
    <t>小　　計　　　（ヘ）</t>
  </si>
  <si>
    <t>市町村長が価格等を決定したもの</t>
  </si>
  <si>
    <t>市町村長が価格等を決定したもの</t>
  </si>
  <si>
    <t>条関係　　　　　　　　　　　　法第三百八十九</t>
  </si>
  <si>
    <t>総数
（イ）（人）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</si>
  <si>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</si>
  <si>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</si>
  <si>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</si>
  <si>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</si>
  <si>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</si>
  <si>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</si>
  <si>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</si>
  <si>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</si>
  <si>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</si>
  <si>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</si>
  <si>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</si>
  <si>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</si>
  <si>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</si>
  <si>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</si>
  <si>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</si>
  <si>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</si>
  <si>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</si>
  <si>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</si>
  <si>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</si>
  <si>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</si>
  <si>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</si>
  <si>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</si>
  <si>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</si>
  <si>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</si>
  <si>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</si>
  <si>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</si>
  <si>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</si>
  <si>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</si>
  <si>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</si>
  <si>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</si>
  <si>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</si>
  <si>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</si>
  <si>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</si>
  <si>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</si>
  <si>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</si>
  <si>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</si>
  <si>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</si>
  <si>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</si>
  <si>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</si>
  <si>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</si>
  <si>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</si>
  <si>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</si>
  <si>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</si>
  <si>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</si>
  <si>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</si>
  <si>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</si>
  <si>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</si>
  <si>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豊見城市</t>
  </si>
  <si>
    <t>うるま市</t>
  </si>
  <si>
    <t>宮古島市</t>
  </si>
  <si>
    <t>南城市</t>
  </si>
  <si>
    <t>【市部計】</t>
  </si>
  <si>
    <t>久米島町</t>
  </si>
  <si>
    <t>八重瀬町</t>
  </si>
  <si>
    <t>【町村計】</t>
  </si>
  <si>
    <t>【市町村計】</t>
  </si>
  <si>
    <t>構築物</t>
  </si>
  <si>
    <t>番号</t>
  </si>
  <si>
    <t>　　　　　 　区分
市町村名</t>
  </si>
  <si>
    <t>市町村長が価格等を決定したもの</t>
  </si>
  <si>
    <t>合　　　計</t>
  </si>
  <si>
    <t>決定価格</t>
  </si>
  <si>
    <t>課税標準額</t>
  </si>
  <si>
    <t>総務大臣が価格等を決定したもの</t>
  </si>
  <si>
    <t>小計</t>
  </si>
  <si>
    <t>（千円）</t>
  </si>
  <si>
    <t>機械及び装置</t>
  </si>
  <si>
    <t>船舶</t>
  </si>
  <si>
    <t>航空機</t>
  </si>
  <si>
    <t>車両及び運搬具</t>
  </si>
  <si>
    <t>工具、器具及び備品</t>
  </si>
  <si>
    <t>うち特例適用</t>
  </si>
  <si>
    <t>小計（ホ）</t>
  </si>
  <si>
    <t>法第３８９条関係</t>
  </si>
  <si>
    <t>Ⅲ　償却資産の決定価格・課税標準額等に関する調（市町村内訳）</t>
  </si>
  <si>
    <t>１市町村長が価格等を決定したもの（構築物～車両及び運搬具）</t>
  </si>
  <si>
    <t>２　市町村長が価格等を決定したもの（工具、器具及び備品～小計）～合計</t>
  </si>
  <si>
    <t>平成２３年度合計(b)</t>
  </si>
  <si>
    <t>増減(a-b)/b (%)</t>
  </si>
  <si>
    <t>平成24年度償却資産に関する概要調書報告書</t>
  </si>
  <si>
    <t>H24
決定価格</t>
  </si>
  <si>
    <t>H24
課税標準額</t>
  </si>
  <si>
    <t>H23
課税標準額</t>
  </si>
  <si>
    <t>H24総数
（イ）（人）</t>
  </si>
  <si>
    <t>H23総数
（ニ）（人）</t>
  </si>
  <si>
    <t>増減
（ニ）（人）</t>
  </si>
  <si>
    <t>増減</t>
  </si>
  <si>
    <t>合計(a)
（ホ）+（へ）</t>
  </si>
  <si>
    <r>
      <t>(ロ)-(ハ)/(ハ)　</t>
    </r>
    <r>
      <rPr>
        <sz val="11"/>
        <rFont val="ＭＳ Ｐゴシック"/>
        <family val="3"/>
      </rPr>
      <t>（％）</t>
    </r>
  </si>
  <si>
    <t>（ホ）　（千円）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</si>
</sst>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;&quot;▲ &quot;#,##0"/>
    <numFmt numFmtId="179" formatCode="#,##0_);[Red]\(#,##0\)"/>
    <numFmt numFmtId="180" formatCode="#,##0_ "/>
    <numFmt numFmtId="181" formatCode="0.0%"/>
    <numFmt numFmtId="182" formatCode="#,##0.00_ "/>
    <numFmt numFmtId="183" formatCode="#,##0.0_ "/>
    <numFmt numFmtId="184" formatCode="#,##0.0;[Red]\-#,##0.0"/>
    <numFmt numFmtId="185" formatCode="#,##0.000;[Red]\-#,##0.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</cellStyleXfs>
  <cellXfs count="16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21" applyNumberFormat="1">
      <alignment vertical="center"/>
      <protection/>
    </xf>
    <xf numFmtId="38" fontId="5" fillId="0" borderId="0" xfId="16" applyFont="1" applyAlignment="1">
      <alignment horizontal="center" vertical="center"/>
    </xf>
    <xf numFmtId="38" fontId="7" fillId="0" borderId="0" xfId="16" applyFont="1" applyAlignment="1">
      <alignment vertical="center"/>
    </xf>
    <xf numFmtId="38" fontId="8" fillId="0" borderId="0" xfId="16" applyFont="1" applyAlignment="1">
      <alignment horizontal="center" vertical="distributed"/>
    </xf>
    <xf numFmtId="38" fontId="9" fillId="0" borderId="0" xfId="16" applyFont="1" applyAlignment="1">
      <alignment vertical="center"/>
    </xf>
    <xf numFmtId="38" fontId="10" fillId="0" borderId="0" xfId="16" applyFont="1" applyAlignment="1">
      <alignment vertical="center"/>
    </xf>
    <xf numFmtId="38" fontId="8" fillId="0" borderId="0" xfId="16" applyFont="1" applyBorder="1" applyAlignment="1">
      <alignment horizontal="center" vertical="distributed"/>
    </xf>
    <xf numFmtId="38" fontId="8" fillId="2" borderId="1" xfId="16" applyFont="1" applyFill="1" applyBorder="1" applyAlignment="1">
      <alignment horizontal="center" vertical="distributed" wrapText="1"/>
    </xf>
    <xf numFmtId="38" fontId="8" fillId="0" borderId="1" xfId="16" applyFont="1" applyBorder="1" applyAlignment="1">
      <alignment horizontal="right" vertical="distributed"/>
    </xf>
    <xf numFmtId="38" fontId="8" fillId="0" borderId="0" xfId="16" applyFont="1" applyBorder="1" applyAlignment="1">
      <alignment horizontal="right" vertical="distributed"/>
    </xf>
    <xf numFmtId="38" fontId="8" fillId="0" borderId="0" xfId="16" applyFont="1" applyFill="1" applyBorder="1" applyAlignment="1">
      <alignment horizontal="center" vertical="distributed"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5" fillId="0" borderId="0" xfId="20" applyFont="1" applyFill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/>
      <protection/>
    </xf>
    <xf numFmtId="0" fontId="0" fillId="2" borderId="1" xfId="20" applyFont="1" applyFill="1" applyBorder="1" applyAlignment="1">
      <alignment horizontal="distributed" vertical="center" wrapText="1"/>
      <protection/>
    </xf>
    <xf numFmtId="0" fontId="0" fillId="0" borderId="2" xfId="20" applyFont="1" applyFill="1" applyBorder="1" applyAlignment="1">
      <alignment vertical="center"/>
      <protection/>
    </xf>
    <xf numFmtId="0" fontId="0" fillId="0" borderId="2" xfId="20" applyFont="1" applyFill="1" applyBorder="1" applyAlignment="1">
      <alignment horizontal="distributed" vertical="center"/>
      <protection/>
    </xf>
    <xf numFmtId="38" fontId="0" fillId="0" borderId="2" xfId="16" applyFont="1" applyFill="1" applyBorder="1" applyAlignment="1">
      <alignment vertical="center"/>
    </xf>
    <xf numFmtId="0" fontId="0" fillId="0" borderId="3" xfId="20" applyFont="1" applyFill="1" applyBorder="1" applyAlignment="1">
      <alignment vertical="center"/>
      <protection/>
    </xf>
    <xf numFmtId="0" fontId="0" fillId="0" borderId="3" xfId="20" applyFont="1" applyFill="1" applyBorder="1" applyAlignment="1">
      <alignment horizontal="distributed" vertical="center"/>
      <protection/>
    </xf>
    <xf numFmtId="38" fontId="0" fillId="0" borderId="3" xfId="16" applyFont="1" applyFill="1" applyBorder="1" applyAlignment="1">
      <alignment vertical="center"/>
    </xf>
    <xf numFmtId="0" fontId="0" fillId="0" borderId="4" xfId="20" applyFont="1" applyFill="1" applyBorder="1" applyAlignment="1">
      <alignment vertical="center"/>
      <protection/>
    </xf>
    <xf numFmtId="0" fontId="0" fillId="0" borderId="4" xfId="20" applyFont="1" applyFill="1" applyBorder="1" applyAlignment="1">
      <alignment horizontal="distributed" vertical="center"/>
      <protection/>
    </xf>
    <xf numFmtId="38" fontId="0" fillId="0" borderId="4" xfId="16" applyFont="1" applyFill="1" applyBorder="1" applyAlignment="1">
      <alignment vertical="center"/>
    </xf>
    <xf numFmtId="0" fontId="0" fillId="3" borderId="5" xfId="20" applyFont="1" applyFill="1" applyBorder="1" applyAlignment="1">
      <alignment vertical="center"/>
      <protection/>
    </xf>
    <xf numFmtId="0" fontId="0" fillId="3" borderId="6" xfId="20" applyFont="1" applyFill="1" applyBorder="1" applyAlignment="1">
      <alignment horizontal="distributed" vertical="center"/>
      <protection/>
    </xf>
    <xf numFmtId="38" fontId="0" fillId="3" borderId="1" xfId="16" applyFont="1" applyFill="1" applyBorder="1" applyAlignment="1">
      <alignment vertical="center"/>
    </xf>
    <xf numFmtId="0" fontId="0" fillId="0" borderId="7" xfId="20" applyFont="1" applyFill="1" applyBorder="1" applyAlignment="1">
      <alignment vertical="center"/>
      <protection/>
    </xf>
    <xf numFmtId="0" fontId="0" fillId="0" borderId="7" xfId="20" applyFont="1" applyFill="1" applyBorder="1" applyAlignment="1">
      <alignment horizontal="distributed" vertical="center"/>
      <protection/>
    </xf>
    <xf numFmtId="38" fontId="0" fillId="0" borderId="7" xfId="16" applyFont="1" applyFill="1" applyBorder="1" applyAlignment="1">
      <alignment vertical="center"/>
    </xf>
    <xf numFmtId="0" fontId="0" fillId="0" borderId="8" xfId="20" applyFont="1" applyFill="1" applyBorder="1" applyAlignment="1">
      <alignment vertical="center"/>
      <protection/>
    </xf>
    <xf numFmtId="38" fontId="0" fillId="3" borderId="1" xfId="20" applyNumberFormat="1" applyFont="1" applyFill="1" applyBorder="1" applyAlignment="1">
      <alignment vertical="center"/>
      <protection/>
    </xf>
    <xf numFmtId="0" fontId="0" fillId="2" borderId="9" xfId="20" applyFont="1" applyFill="1" applyBorder="1" applyAlignment="1">
      <alignment vertical="center"/>
      <protection/>
    </xf>
    <xf numFmtId="0" fontId="0" fillId="2" borderId="10" xfId="20" applyFont="1" applyFill="1" applyBorder="1" applyAlignment="1">
      <alignment horizontal="distributed" vertical="center"/>
      <protection/>
    </xf>
    <xf numFmtId="38" fontId="0" fillId="2" borderId="11" xfId="20" applyNumberFormat="1" applyFont="1" applyFill="1" applyBorder="1" applyAlignment="1">
      <alignment vertical="center"/>
      <protection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distributed" vertical="center"/>
    </xf>
    <xf numFmtId="3" fontId="0" fillId="0" borderId="3" xfId="0" applyNumberFormat="1" applyFont="1" applyBorder="1" applyAlignment="1">
      <alignment horizontal="distributed" vertical="center"/>
    </xf>
    <xf numFmtId="3" fontId="0" fillId="0" borderId="7" xfId="0" applyNumberFormat="1" applyFont="1" applyBorder="1" applyAlignment="1">
      <alignment horizontal="distributed" vertical="center"/>
    </xf>
    <xf numFmtId="3" fontId="13" fillId="0" borderId="0" xfId="0" applyNumberFormat="1" applyFont="1" applyBorder="1" applyAlignment="1">
      <alignment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 shrinkToFit="1"/>
    </xf>
    <xf numFmtId="3" fontId="0" fillId="2" borderId="10" xfId="0" applyNumberFormat="1" applyFont="1" applyFill="1" applyBorder="1" applyAlignment="1">
      <alignment horizontal="right" vertical="center"/>
    </xf>
    <xf numFmtId="3" fontId="0" fillId="3" borderId="5" xfId="0" applyNumberFormat="1" applyFont="1" applyFill="1" applyBorder="1" applyAlignment="1">
      <alignment/>
    </xf>
    <xf numFmtId="3" fontId="0" fillId="3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distributed" vertical="center"/>
    </xf>
    <xf numFmtId="0" fontId="0" fillId="2" borderId="10" xfId="0" applyFont="1" applyFill="1" applyBorder="1" applyAlignment="1">
      <alignment horizontal="distributed" vertical="center"/>
    </xf>
    <xf numFmtId="3" fontId="9" fillId="0" borderId="0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distributed" vertical="center"/>
    </xf>
    <xf numFmtId="3" fontId="0" fillId="3" borderId="6" xfId="0" applyNumberFormat="1" applyFont="1" applyFill="1" applyBorder="1" applyAlignment="1">
      <alignment horizontal="distributed" vertical="center"/>
    </xf>
    <xf numFmtId="3" fontId="0" fillId="0" borderId="2" xfId="0" applyNumberFormat="1" applyFont="1" applyBorder="1" applyAlignment="1">
      <alignment vertical="center" shrinkToFit="1"/>
    </xf>
    <xf numFmtId="3" fontId="0" fillId="0" borderId="3" xfId="0" applyNumberFormat="1" applyFont="1" applyBorder="1" applyAlignment="1">
      <alignment vertical="center" shrinkToFit="1"/>
    </xf>
    <xf numFmtId="3" fontId="0" fillId="0" borderId="7" xfId="0" applyNumberFormat="1" applyFont="1" applyBorder="1" applyAlignment="1">
      <alignment vertical="center" shrinkToFit="1"/>
    </xf>
    <xf numFmtId="3" fontId="0" fillId="0" borderId="4" xfId="0" applyNumberFormat="1" applyFont="1" applyBorder="1" applyAlignment="1">
      <alignment vertical="center" shrinkToFit="1"/>
    </xf>
    <xf numFmtId="3" fontId="0" fillId="3" borderId="1" xfId="0" applyNumberFormat="1" applyFont="1" applyFill="1" applyBorder="1" applyAlignment="1">
      <alignment vertical="center" shrinkToFit="1"/>
    </xf>
    <xf numFmtId="3" fontId="0" fillId="2" borderId="1" xfId="0" applyNumberFormat="1" applyFont="1" applyFill="1" applyBorder="1" applyAlignment="1">
      <alignment vertical="center" shrinkToFit="1"/>
    </xf>
    <xf numFmtId="180" fontId="0" fillId="0" borderId="2" xfId="0" applyNumberFormat="1" applyFont="1" applyBorder="1" applyAlignment="1">
      <alignment vertical="center"/>
    </xf>
    <xf numFmtId="180" fontId="0" fillId="0" borderId="3" xfId="0" applyNumberFormat="1" applyFont="1" applyBorder="1" applyAlignment="1">
      <alignment vertical="center"/>
    </xf>
    <xf numFmtId="180" fontId="0" fillId="0" borderId="7" xfId="0" applyNumberFormat="1" applyFont="1" applyBorder="1" applyAlignment="1">
      <alignment vertical="center"/>
    </xf>
    <xf numFmtId="180" fontId="0" fillId="0" borderId="4" xfId="0" applyNumberFormat="1" applyFont="1" applyBorder="1" applyAlignment="1">
      <alignment vertical="center"/>
    </xf>
    <xf numFmtId="180" fontId="0" fillId="3" borderId="1" xfId="0" applyNumberFormat="1" applyFont="1" applyFill="1" applyBorder="1" applyAlignment="1">
      <alignment vertical="center"/>
    </xf>
    <xf numFmtId="180" fontId="0" fillId="2" borderId="1" xfId="0" applyNumberFormat="1" applyFont="1" applyFill="1" applyBorder="1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/>
    </xf>
    <xf numFmtId="179" fontId="8" fillId="0" borderId="1" xfId="21" applyNumberFormat="1" applyFont="1" applyBorder="1">
      <alignment vertical="center"/>
      <protection/>
    </xf>
    <xf numFmtId="179" fontId="8" fillId="0" borderId="1" xfId="0" applyNumberFormat="1" applyFont="1" applyBorder="1" applyAlignment="1">
      <alignment horizontal="right" vertical="center"/>
    </xf>
    <xf numFmtId="38" fontId="8" fillId="0" borderId="1" xfId="16" applyFont="1" applyBorder="1" applyAlignment="1">
      <alignment vertical="center"/>
    </xf>
    <xf numFmtId="38" fontId="8" fillId="4" borderId="5" xfId="16" applyFont="1" applyFill="1" applyBorder="1" applyAlignment="1">
      <alignment vertical="center"/>
    </xf>
    <xf numFmtId="38" fontId="8" fillId="4" borderId="6" xfId="16" applyFont="1" applyFill="1" applyBorder="1" applyAlignment="1">
      <alignment vertical="center"/>
    </xf>
    <xf numFmtId="181" fontId="8" fillId="0" borderId="1" xfId="16" applyNumberFormat="1" applyFont="1" applyBorder="1" applyAlignment="1">
      <alignment vertical="center"/>
    </xf>
    <xf numFmtId="179" fontId="8" fillId="0" borderId="5" xfId="0" applyNumberFormat="1" applyFont="1" applyBorder="1" applyAlignment="1">
      <alignment horizontal="right" vertical="center"/>
    </xf>
    <xf numFmtId="179" fontId="8" fillId="0" borderId="5" xfId="21" applyNumberFormat="1" applyFont="1" applyBorder="1">
      <alignment vertical="center"/>
      <protection/>
    </xf>
    <xf numFmtId="38" fontId="8" fillId="0" borderId="5" xfId="16" applyFont="1" applyBorder="1" applyAlignment="1">
      <alignment vertical="center"/>
    </xf>
    <xf numFmtId="181" fontId="8" fillId="0" borderId="5" xfId="16" applyNumberFormat="1" applyFont="1" applyBorder="1" applyAlignment="1">
      <alignment vertical="center"/>
    </xf>
    <xf numFmtId="38" fontId="8" fillId="2" borderId="13" xfId="16" applyFont="1" applyFill="1" applyBorder="1" applyAlignment="1">
      <alignment horizontal="center" vertical="distributed"/>
    </xf>
    <xf numFmtId="38" fontId="8" fillId="2" borderId="14" xfId="16" applyFont="1" applyFill="1" applyBorder="1" applyAlignment="1">
      <alignment horizontal="center" vertical="distributed"/>
    </xf>
    <xf numFmtId="38" fontId="8" fillId="0" borderId="11" xfId="16" applyFont="1" applyBorder="1" applyAlignment="1">
      <alignment horizontal="right" vertical="distributed"/>
    </xf>
    <xf numFmtId="181" fontId="8" fillId="0" borderId="5" xfId="21" applyNumberFormat="1" applyFont="1" applyBorder="1">
      <alignment vertical="center"/>
      <protection/>
    </xf>
    <xf numFmtId="181" fontId="8" fillId="0" borderId="1" xfId="16" applyNumberFormat="1" applyFont="1" applyBorder="1" applyAlignment="1">
      <alignment horizontal="right" vertical="distributed"/>
    </xf>
    <xf numFmtId="0" fontId="0" fillId="2" borderId="11" xfId="0" applyFill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9" fontId="8" fillId="5" borderId="1" xfId="0" applyNumberFormat="1" applyFont="1" applyFill="1" applyBorder="1" applyAlignment="1">
      <alignment vertical="center"/>
    </xf>
    <xf numFmtId="181" fontId="8" fillId="5" borderId="5" xfId="21" applyNumberFormat="1" applyFont="1" applyFill="1" applyBorder="1">
      <alignment vertical="center"/>
      <protection/>
    </xf>
    <xf numFmtId="38" fontId="8" fillId="2" borderId="12" xfId="16" applyFont="1" applyFill="1" applyBorder="1" applyAlignment="1">
      <alignment horizontal="center" vertical="center" wrapText="1"/>
    </xf>
    <xf numFmtId="38" fontId="8" fillId="2" borderId="11" xfId="16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38" fontId="10" fillId="2" borderId="16" xfId="16" applyFont="1" applyFill="1" applyBorder="1" applyAlignment="1">
      <alignment horizontal="center" vertical="center"/>
    </xf>
    <xf numFmtId="38" fontId="10" fillId="2" borderId="17" xfId="16" applyFont="1" applyFill="1" applyBorder="1" applyAlignment="1">
      <alignment horizontal="center" vertical="center"/>
    </xf>
    <xf numFmtId="38" fontId="10" fillId="2" borderId="18" xfId="16" applyFont="1" applyFill="1" applyBorder="1" applyAlignment="1">
      <alignment horizontal="center" vertical="center"/>
    </xf>
    <xf numFmtId="38" fontId="10" fillId="2" borderId="19" xfId="16" applyFont="1" applyFill="1" applyBorder="1" applyAlignment="1">
      <alignment horizontal="center" vertical="center"/>
    </xf>
    <xf numFmtId="38" fontId="8" fillId="2" borderId="20" xfId="16" applyFont="1" applyFill="1" applyBorder="1" applyAlignment="1">
      <alignment horizontal="center" vertical="center" wrapText="1"/>
    </xf>
    <xf numFmtId="38" fontId="8" fillId="2" borderId="9" xfId="16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textRotation="255" wrapText="1"/>
    </xf>
    <xf numFmtId="0" fontId="0" fillId="3" borderId="15" xfId="0" applyFill="1" applyBorder="1" applyAlignment="1">
      <alignment horizontal="center" vertical="center" textRotation="255" wrapText="1"/>
    </xf>
    <xf numFmtId="0" fontId="0" fillId="3" borderId="11" xfId="0" applyFill="1" applyBorder="1" applyAlignment="1">
      <alignment horizontal="center" vertical="center" textRotation="255" wrapText="1"/>
    </xf>
    <xf numFmtId="38" fontId="5" fillId="0" borderId="0" xfId="16" applyFont="1" applyAlignment="1" quotePrefix="1">
      <alignment horizontal="center" vertical="center"/>
    </xf>
    <xf numFmtId="38" fontId="5" fillId="0" borderId="0" xfId="16" applyFont="1" applyAlignment="1">
      <alignment horizontal="center" vertical="center"/>
    </xf>
    <xf numFmtId="38" fontId="0" fillId="3" borderId="5" xfId="16" applyFont="1" applyFill="1" applyBorder="1" applyAlignment="1">
      <alignment horizontal="distributed" vertical="distributed"/>
    </xf>
    <xf numFmtId="38" fontId="0" fillId="3" borderId="6" xfId="16" applyFont="1" applyFill="1" applyBorder="1" applyAlignment="1">
      <alignment horizontal="distributed" vertical="distributed"/>
    </xf>
    <xf numFmtId="0" fontId="0" fillId="2" borderId="2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0" xfId="0" applyFill="1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179" fontId="8" fillId="0" borderId="5" xfId="21" applyNumberFormat="1" applyFont="1" applyBorder="1" applyAlignment="1">
      <alignment horizontal="right" vertical="center"/>
      <protection/>
    </xf>
    <xf numFmtId="179" fontId="8" fillId="0" borderId="6" xfId="21" applyNumberFormat="1" applyFont="1" applyBorder="1" applyAlignment="1">
      <alignment horizontal="right" vertical="center"/>
      <protection/>
    </xf>
    <xf numFmtId="179" fontId="8" fillId="0" borderId="5" xfId="0" applyNumberFormat="1" applyFont="1" applyBorder="1" applyAlignment="1">
      <alignment horizontal="right" vertical="center"/>
    </xf>
    <xf numFmtId="179" fontId="8" fillId="0" borderId="6" xfId="0" applyNumberFormat="1" applyFont="1" applyBorder="1" applyAlignment="1">
      <alignment horizontal="right" vertical="center"/>
    </xf>
    <xf numFmtId="179" fontId="8" fillId="4" borderId="5" xfId="0" applyNumberFormat="1" applyFont="1" applyFill="1" applyBorder="1" applyAlignment="1">
      <alignment horizontal="right" vertical="center"/>
    </xf>
    <xf numFmtId="179" fontId="8" fillId="4" borderId="6" xfId="0" applyNumberFormat="1" applyFont="1" applyFill="1" applyBorder="1" applyAlignment="1">
      <alignment horizontal="right" vertical="center"/>
    </xf>
    <xf numFmtId="0" fontId="0" fillId="3" borderId="15" xfId="0" applyFill="1" applyBorder="1" applyAlignment="1">
      <alignment/>
    </xf>
    <xf numFmtId="0" fontId="0" fillId="3" borderId="11" xfId="0" applyFill="1" applyBorder="1" applyAlignment="1">
      <alignment/>
    </xf>
    <xf numFmtId="179" fontId="8" fillId="4" borderId="5" xfId="21" applyNumberFormat="1" applyFont="1" applyFill="1" applyBorder="1" applyAlignment="1">
      <alignment horizontal="right" vertical="center"/>
      <protection/>
    </xf>
    <xf numFmtId="179" fontId="8" fillId="4" borderId="6" xfId="21" applyNumberFormat="1" applyFont="1" applyFill="1" applyBorder="1" applyAlignment="1">
      <alignment horizontal="right" vertical="center"/>
      <protection/>
    </xf>
    <xf numFmtId="0" fontId="0" fillId="2" borderId="1" xfId="20" applyFont="1" applyFill="1" applyBorder="1" applyAlignment="1">
      <alignment horizontal="center" vertical="center"/>
      <protection/>
    </xf>
    <xf numFmtId="0" fontId="0" fillId="2" borderId="22" xfId="20" applyFont="1" applyFill="1" applyBorder="1" applyAlignment="1">
      <alignment horizontal="left" vertical="center" wrapText="1"/>
      <protection/>
    </xf>
    <xf numFmtId="0" fontId="0" fillId="2" borderId="22" xfId="20" applyFont="1" applyFill="1" applyBorder="1" applyAlignment="1">
      <alignment horizontal="left" vertical="center"/>
      <protection/>
    </xf>
    <xf numFmtId="0" fontId="0" fillId="2" borderId="1" xfId="20" applyFont="1" applyFill="1" applyBorder="1" applyAlignment="1">
      <alignment horizontal="center" vertical="center" textRotation="255"/>
      <protection/>
    </xf>
    <xf numFmtId="3" fontId="0" fillId="2" borderId="23" xfId="0" applyNumberFormat="1" applyFont="1" applyFill="1" applyBorder="1" applyAlignment="1">
      <alignment horizontal="left" vertical="justify" wrapText="1"/>
    </xf>
    <xf numFmtId="3" fontId="0" fillId="2" borderId="24" xfId="0" applyNumberFormat="1" applyFont="1" applyFill="1" applyBorder="1" applyAlignment="1">
      <alignment horizontal="left" vertical="justify" wrapText="1"/>
    </xf>
    <xf numFmtId="3" fontId="0" fillId="2" borderId="24" xfId="0" applyNumberFormat="1" applyFont="1" applyFill="1" applyBorder="1" applyAlignment="1">
      <alignment horizontal="left" vertical="justify"/>
    </xf>
    <xf numFmtId="3" fontId="0" fillId="2" borderId="25" xfId="0" applyNumberFormat="1" applyFont="1" applyFill="1" applyBorder="1" applyAlignment="1">
      <alignment horizontal="left" vertical="justify"/>
    </xf>
    <xf numFmtId="3" fontId="0" fillId="2" borderId="12" xfId="0" applyNumberFormat="1" applyFont="1" applyFill="1" applyBorder="1" applyAlignment="1">
      <alignment horizontal="center" vertical="distributed" textRotation="255"/>
    </xf>
    <xf numFmtId="3" fontId="0" fillId="2" borderId="15" xfId="0" applyNumberFormat="1" applyFont="1" applyFill="1" applyBorder="1" applyAlignment="1">
      <alignment horizontal="center" vertical="distributed" textRotation="255"/>
    </xf>
    <xf numFmtId="3" fontId="0" fillId="2" borderId="11" xfId="0" applyNumberFormat="1" applyFont="1" applyFill="1" applyBorder="1" applyAlignment="1">
      <alignment horizontal="center" vertical="distributed" textRotation="255"/>
    </xf>
    <xf numFmtId="3" fontId="0" fillId="2" borderId="5" xfId="0" applyNumberFormat="1" applyFont="1" applyFill="1" applyBorder="1" applyAlignment="1">
      <alignment horizontal="center" vertical="center"/>
    </xf>
    <xf numFmtId="3" fontId="0" fillId="2" borderId="21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2" borderId="26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1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家屋" xfId="20"/>
    <cellStyle name="標準_総括表(1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1</xdr:row>
      <xdr:rowOff>161925</xdr:rowOff>
    </xdr:from>
    <xdr:to>
      <xdr:col>11</xdr:col>
      <xdr:colOff>76200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1801475" y="457200"/>
          <a:ext cx="10477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="75" zoomScaleNormal="75" zoomScaleSheetLayoutView="75" workbookViewId="0" topLeftCell="A10">
      <selection activeCell="E12" sqref="E12"/>
    </sheetView>
  </sheetViews>
  <sheetFormatPr defaultColWidth="9.00390625" defaultRowHeight="13.5"/>
  <cols>
    <col min="1" max="1" width="9.625" style="0" customWidth="1"/>
    <col min="2" max="2" width="15.625" style="0" customWidth="1"/>
    <col min="3" max="4" width="24.75390625" style="0" customWidth="1"/>
    <col min="5" max="5" width="22.00390625" style="0" customWidth="1"/>
    <col min="6" max="6" width="18.25390625" style="0" customWidth="1"/>
    <col min="7" max="7" width="18.125" style="0" customWidth="1"/>
    <col min="8" max="8" width="4.75390625" style="0" customWidth="1"/>
    <col min="10" max="10" width="11.75390625" style="0" bestFit="1" customWidth="1"/>
  </cols>
  <sheetData>
    <row r="1" spans="1:15" s="5" customFormat="1" ht="23.25" customHeight="1">
      <c r="A1" s="113" t="s">
        <v>110</v>
      </c>
      <c r="B1" s="114"/>
      <c r="C1" s="114"/>
      <c r="D1" s="114"/>
      <c r="E1" s="114"/>
      <c r="F1" s="114"/>
      <c r="G1" s="114"/>
      <c r="H1" s="114"/>
      <c r="I1" s="114"/>
      <c r="J1" s="4"/>
      <c r="K1" s="4"/>
      <c r="L1" s="4"/>
      <c r="M1" s="4"/>
      <c r="N1" s="4"/>
      <c r="O1" s="4"/>
    </row>
    <row r="2" spans="1:15" s="5" customFormat="1" ht="15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3" s="5" customFormat="1" ht="27" customHeight="1" hidden="1">
      <c r="A3" s="6" t="s">
        <v>15</v>
      </c>
      <c r="B3" s="7"/>
      <c r="C3" s="8"/>
    </row>
    <row r="4" spans="1:3" s="5" customFormat="1" ht="24.75" customHeight="1">
      <c r="A4" s="7"/>
      <c r="B4" s="7"/>
      <c r="C4" s="8"/>
    </row>
    <row r="5" spans="1:7" s="5" customFormat="1" ht="12.75" customHeight="1">
      <c r="A5" s="104"/>
      <c r="B5" s="105"/>
      <c r="C5" s="108" t="s">
        <v>114</v>
      </c>
      <c r="D5" s="89"/>
      <c r="E5" s="90"/>
      <c r="F5" s="100" t="s">
        <v>115</v>
      </c>
      <c r="G5" s="100" t="s">
        <v>116</v>
      </c>
    </row>
    <row r="6" spans="1:8" s="5" customFormat="1" ht="41.25" customHeight="1">
      <c r="A6" s="106"/>
      <c r="B6" s="107"/>
      <c r="C6" s="109"/>
      <c r="D6" s="9" t="s">
        <v>16</v>
      </c>
      <c r="E6" s="9" t="s">
        <v>17</v>
      </c>
      <c r="F6" s="101"/>
      <c r="G6" s="101"/>
      <c r="H6" s="12"/>
    </row>
    <row r="7" spans="1:8" s="5" customFormat="1" ht="30" customHeight="1">
      <c r="A7" s="115" t="s">
        <v>18</v>
      </c>
      <c r="B7" s="116"/>
      <c r="C7" s="10">
        <f>'内訳（納税義務者）'!C48</f>
        <v>25246</v>
      </c>
      <c r="D7" s="10">
        <f>'内訳（納税義務者）'!D48</f>
        <v>14676</v>
      </c>
      <c r="E7" s="10">
        <f>'内訳（納税義務者）'!E48</f>
        <v>10570</v>
      </c>
      <c r="F7" s="91">
        <v>25036</v>
      </c>
      <c r="G7" s="93">
        <f>(C7-F7)/F7</f>
        <v>0.008387921393193802</v>
      </c>
      <c r="H7" s="11"/>
    </row>
    <row r="8" spans="3:8" ht="27" customHeight="1">
      <c r="C8" s="1"/>
      <c r="D8" s="1"/>
      <c r="E8" s="1"/>
      <c r="F8" s="1"/>
      <c r="G8" s="1"/>
      <c r="H8" s="1"/>
    </row>
    <row r="9" spans="1:10" ht="22.5" customHeight="1">
      <c r="A9" s="122" t="s">
        <v>0</v>
      </c>
      <c r="B9" s="122"/>
      <c r="C9" s="102" t="s">
        <v>111</v>
      </c>
      <c r="D9" s="102" t="s">
        <v>112</v>
      </c>
      <c r="E9" s="102" t="s">
        <v>113</v>
      </c>
      <c r="F9" s="102" t="s">
        <v>117</v>
      </c>
      <c r="G9" s="119" t="s">
        <v>7</v>
      </c>
      <c r="H9" s="120"/>
      <c r="I9" s="120"/>
      <c r="J9" s="121"/>
    </row>
    <row r="10" spans="1:10" ht="33.75" customHeight="1">
      <c r="A10" s="103"/>
      <c r="B10" s="103"/>
      <c r="C10" s="103"/>
      <c r="D10" s="103"/>
      <c r="E10" s="103"/>
      <c r="F10" s="103"/>
      <c r="G10" s="117" t="s">
        <v>19</v>
      </c>
      <c r="H10" s="118"/>
      <c r="I10" s="126" t="s">
        <v>23</v>
      </c>
      <c r="J10" s="127"/>
    </row>
    <row r="11" spans="1:10" ht="22.5" customHeight="1">
      <c r="A11" s="123"/>
      <c r="B11" s="123"/>
      <c r="C11" s="94" t="s">
        <v>20</v>
      </c>
      <c r="D11" s="94" t="s">
        <v>21</v>
      </c>
      <c r="E11" s="94" t="s">
        <v>22</v>
      </c>
      <c r="F11" s="97" t="s">
        <v>119</v>
      </c>
      <c r="G11" s="124" t="s">
        <v>24</v>
      </c>
      <c r="H11" s="125"/>
      <c r="I11" s="124" t="s">
        <v>120</v>
      </c>
      <c r="J11" s="125"/>
    </row>
    <row r="12" spans="1:10" ht="30.75" customHeight="1">
      <c r="A12" s="110" t="s">
        <v>28</v>
      </c>
      <c r="B12" s="14" t="s">
        <v>3</v>
      </c>
      <c r="C12" s="79">
        <f>'内訳表'!C51</f>
        <v>141972730</v>
      </c>
      <c r="D12" s="79">
        <f>'内訳表'!D51</f>
        <v>138556202</v>
      </c>
      <c r="E12" s="86">
        <v>134206185</v>
      </c>
      <c r="F12" s="92">
        <f>(D12-E12)/E12</f>
        <v>0.03241293983582053</v>
      </c>
      <c r="G12" s="130">
        <f>'内訳表'!E51</f>
        <v>6386006</v>
      </c>
      <c r="H12" s="131"/>
      <c r="I12" s="132">
        <f aca="true" t="shared" si="0" ref="I12:I17">D12-G12</f>
        <v>132170196</v>
      </c>
      <c r="J12" s="133"/>
    </row>
    <row r="13" spans="1:10" ht="30.75" customHeight="1">
      <c r="A13" s="111"/>
      <c r="B13" s="14" t="s">
        <v>1</v>
      </c>
      <c r="C13" s="79">
        <f>'内訳表'!F51</f>
        <v>119193895</v>
      </c>
      <c r="D13" s="79">
        <f>'内訳表'!G51</f>
        <v>118224506</v>
      </c>
      <c r="E13" s="86">
        <v>111727310</v>
      </c>
      <c r="F13" s="92">
        <f aca="true" t="shared" si="1" ref="F13:F24">(D13-E13)/E13</f>
        <v>0.05815226375717808</v>
      </c>
      <c r="G13" s="130">
        <f>'内訳表'!H51</f>
        <v>1349519</v>
      </c>
      <c r="H13" s="131">
        <f>'内訳表'!I51</f>
        <v>3220439</v>
      </c>
      <c r="I13" s="132">
        <f t="shared" si="0"/>
        <v>116874987</v>
      </c>
      <c r="J13" s="133"/>
    </row>
    <row r="14" spans="1:14" ht="30.75" customHeight="1">
      <c r="A14" s="111"/>
      <c r="B14" s="14" t="s">
        <v>4</v>
      </c>
      <c r="C14" s="79">
        <f>'内訳表'!I51</f>
        <v>3220439</v>
      </c>
      <c r="D14" s="79">
        <f>'内訳表'!J51</f>
        <v>2142663</v>
      </c>
      <c r="E14" s="86">
        <v>2031695</v>
      </c>
      <c r="F14" s="92">
        <f t="shared" si="1"/>
        <v>0.054618434361456816</v>
      </c>
      <c r="G14" s="130">
        <f>'内訳表'!K51</f>
        <v>863405</v>
      </c>
      <c r="H14" s="131">
        <f>'内訳表'!L51</f>
        <v>320539</v>
      </c>
      <c r="I14" s="132">
        <f t="shared" si="0"/>
        <v>1279258</v>
      </c>
      <c r="J14" s="133"/>
      <c r="L14" s="2"/>
      <c r="M14" s="2"/>
      <c r="N14" s="2"/>
    </row>
    <row r="15" spans="1:10" ht="30.75" customHeight="1">
      <c r="A15" s="111"/>
      <c r="B15" s="14" t="s">
        <v>5</v>
      </c>
      <c r="C15" s="80">
        <f>'内訳表'!L51</f>
        <v>320539</v>
      </c>
      <c r="D15" s="80">
        <f>'内訳表'!M51</f>
        <v>320539</v>
      </c>
      <c r="E15" s="85">
        <v>115403</v>
      </c>
      <c r="F15" s="92">
        <f t="shared" si="1"/>
        <v>1.777562108437389</v>
      </c>
      <c r="G15" s="132">
        <f>'内訳表'!N51</f>
        <v>0</v>
      </c>
      <c r="H15" s="133">
        <f>'内訳表'!O51</f>
        <v>6085688</v>
      </c>
      <c r="I15" s="132">
        <f t="shared" si="0"/>
        <v>320539</v>
      </c>
      <c r="J15" s="133"/>
    </row>
    <row r="16" spans="1:10" ht="30.75" customHeight="1">
      <c r="A16" s="111"/>
      <c r="B16" s="14" t="s">
        <v>2</v>
      </c>
      <c r="C16" s="80">
        <f>'内訳表'!O51</f>
        <v>6085688</v>
      </c>
      <c r="D16" s="80">
        <f>'内訳表'!P51</f>
        <v>5928807</v>
      </c>
      <c r="E16" s="85">
        <v>5813503</v>
      </c>
      <c r="F16" s="92">
        <f t="shared" si="1"/>
        <v>0.01983382480408112</v>
      </c>
      <c r="G16" s="132">
        <f>'内訳表'!Q51</f>
        <v>222050</v>
      </c>
      <c r="H16" s="133">
        <f>'内訳表'!R51</f>
        <v>0</v>
      </c>
      <c r="I16" s="132">
        <f t="shared" si="0"/>
        <v>5706757</v>
      </c>
      <c r="J16" s="133"/>
    </row>
    <row r="17" spans="1:10" ht="30.75" customHeight="1">
      <c r="A17" s="111"/>
      <c r="B17" s="15" t="s">
        <v>8</v>
      </c>
      <c r="C17" s="80">
        <f>'内訳表'!T51</f>
        <v>86018661</v>
      </c>
      <c r="D17" s="80">
        <f>'内訳表'!U51</f>
        <v>84984941</v>
      </c>
      <c r="E17" s="85">
        <v>89422239</v>
      </c>
      <c r="F17" s="92">
        <f t="shared" si="1"/>
        <v>-0.04962186196210095</v>
      </c>
      <c r="G17" s="132">
        <f>'内訳表'!V51</f>
        <v>134669</v>
      </c>
      <c r="H17" s="133">
        <f>'内訳表'!W51</f>
        <v>356811952</v>
      </c>
      <c r="I17" s="132">
        <f t="shared" si="0"/>
        <v>84850272</v>
      </c>
      <c r="J17" s="133"/>
    </row>
    <row r="18" spans="1:10" ht="30.75" customHeight="1">
      <c r="A18" s="112"/>
      <c r="B18" s="14" t="s">
        <v>25</v>
      </c>
      <c r="C18" s="80">
        <f aca="true" t="shared" si="2" ref="C18:J18">SUM(C12:C17)</f>
        <v>356811952</v>
      </c>
      <c r="D18" s="80">
        <f t="shared" si="2"/>
        <v>350157658</v>
      </c>
      <c r="E18" s="80">
        <f t="shared" si="2"/>
        <v>343316335</v>
      </c>
      <c r="F18" s="92">
        <f t="shared" si="1"/>
        <v>0.019927170083532435</v>
      </c>
      <c r="G18" s="132">
        <f t="shared" si="2"/>
        <v>8955649</v>
      </c>
      <c r="H18" s="133">
        <f t="shared" si="2"/>
        <v>366438618</v>
      </c>
      <c r="I18" s="132">
        <f t="shared" si="2"/>
        <v>341202009</v>
      </c>
      <c r="J18" s="133">
        <f t="shared" si="2"/>
        <v>0</v>
      </c>
    </row>
    <row r="19" spans="1:10" ht="30.75" customHeight="1">
      <c r="A19" s="110" t="s">
        <v>29</v>
      </c>
      <c r="B19" s="13" t="s">
        <v>9</v>
      </c>
      <c r="C19" s="80">
        <f>'内訳表'!Z51</f>
        <v>117055110</v>
      </c>
      <c r="D19" s="80">
        <f>'内訳表'!AA51</f>
        <v>86545544</v>
      </c>
      <c r="E19" s="85">
        <v>86709475</v>
      </c>
      <c r="F19" s="92">
        <f t="shared" si="1"/>
        <v>-0.0018905777021484677</v>
      </c>
      <c r="G19" s="138"/>
      <c r="H19" s="139"/>
      <c r="I19" s="138"/>
      <c r="J19" s="139"/>
    </row>
    <row r="20" spans="1:10" ht="30.75" customHeight="1">
      <c r="A20" s="136"/>
      <c r="B20" s="13" t="s">
        <v>6</v>
      </c>
      <c r="C20" s="80">
        <f>'内訳表'!AB51</f>
        <v>227306117</v>
      </c>
      <c r="D20" s="80">
        <f>'内訳表'!AC51</f>
        <v>139961184</v>
      </c>
      <c r="E20" s="85">
        <v>138159948</v>
      </c>
      <c r="F20" s="92">
        <f t="shared" si="1"/>
        <v>0.01303732395730201</v>
      </c>
      <c r="G20" s="138"/>
      <c r="H20" s="139"/>
      <c r="I20" s="138"/>
      <c r="J20" s="139"/>
    </row>
    <row r="21" spans="1:10" ht="30.75" customHeight="1">
      <c r="A21" s="137"/>
      <c r="B21" s="14" t="s">
        <v>26</v>
      </c>
      <c r="C21" s="80">
        <f>SUM(C19:C20)</f>
        <v>344361227</v>
      </c>
      <c r="D21" s="80">
        <f>SUM(D19:D20)</f>
        <v>226506728</v>
      </c>
      <c r="E21" s="80">
        <f>SUM(E19:E20)</f>
        <v>224869423</v>
      </c>
      <c r="F21" s="92">
        <f t="shared" si="1"/>
        <v>0.007281136662141923</v>
      </c>
      <c r="G21" s="138"/>
      <c r="H21" s="139"/>
      <c r="I21" s="138"/>
      <c r="J21" s="139"/>
    </row>
    <row r="22" spans="1:10" ht="33" customHeight="1">
      <c r="A22" s="128" t="s">
        <v>118</v>
      </c>
      <c r="B22" s="129"/>
      <c r="C22" s="98">
        <f>C18+C21</f>
        <v>701173179</v>
      </c>
      <c r="D22" s="98">
        <f>D18+D21</f>
        <v>576664386</v>
      </c>
      <c r="E22" s="98">
        <f>E18+E21</f>
        <v>568185758</v>
      </c>
      <c r="F22" s="99">
        <f t="shared" si="1"/>
        <v>0.014922281807704163</v>
      </c>
      <c r="G22" s="134"/>
      <c r="H22" s="135"/>
      <c r="I22" s="134"/>
      <c r="J22" s="135"/>
    </row>
    <row r="23" spans="1:10" s="77" customFormat="1" ht="30.75" customHeight="1" hidden="1">
      <c r="A23" s="95" t="s">
        <v>108</v>
      </c>
      <c r="B23" s="96"/>
      <c r="C23" s="81">
        <v>682166516</v>
      </c>
      <c r="D23" s="81">
        <v>568185758</v>
      </c>
      <c r="E23" s="87"/>
      <c r="F23" s="92" t="e">
        <f t="shared" si="1"/>
        <v>#DIV/0!</v>
      </c>
      <c r="G23" s="82"/>
      <c r="H23" s="83"/>
      <c r="I23" s="82"/>
      <c r="J23" s="83"/>
    </row>
    <row r="24" spans="1:10" s="77" customFormat="1" ht="30.75" customHeight="1" hidden="1">
      <c r="A24" s="95" t="s">
        <v>109</v>
      </c>
      <c r="B24" s="96"/>
      <c r="C24" s="84">
        <f>(C22-C23)/C23</f>
        <v>0.027862204541273614</v>
      </c>
      <c r="D24" s="84">
        <f>(D22-D23)/D23</f>
        <v>0.014922281807704163</v>
      </c>
      <c r="E24" s="88"/>
      <c r="F24" s="92" t="e">
        <f t="shared" si="1"/>
        <v>#DIV/0!</v>
      </c>
      <c r="G24" s="82"/>
      <c r="H24" s="83"/>
      <c r="I24" s="82"/>
      <c r="J24" s="83"/>
    </row>
    <row r="25" s="77" customFormat="1" ht="13.5"/>
    <row r="26" s="77" customFormat="1" ht="13.5"/>
    <row r="27" s="77" customFormat="1" ht="13.5"/>
    <row r="28" s="78" customFormat="1" ht="13.5"/>
  </sheetData>
  <mergeCells count="43">
    <mergeCell ref="G22:H22"/>
    <mergeCell ref="I22:J22"/>
    <mergeCell ref="A19:A21"/>
    <mergeCell ref="I19:J19"/>
    <mergeCell ref="I20:J20"/>
    <mergeCell ref="I21:J21"/>
    <mergeCell ref="G19:H19"/>
    <mergeCell ref="G20:H20"/>
    <mergeCell ref="G21:H21"/>
    <mergeCell ref="I14:J14"/>
    <mergeCell ref="I15:J15"/>
    <mergeCell ref="G18:H18"/>
    <mergeCell ref="I18:J18"/>
    <mergeCell ref="G16:H16"/>
    <mergeCell ref="G17:H17"/>
    <mergeCell ref="I16:J16"/>
    <mergeCell ref="I17:J17"/>
    <mergeCell ref="G11:H11"/>
    <mergeCell ref="I10:J10"/>
    <mergeCell ref="A22:B22"/>
    <mergeCell ref="I11:J11"/>
    <mergeCell ref="G12:H12"/>
    <mergeCell ref="G13:H13"/>
    <mergeCell ref="G14:H14"/>
    <mergeCell ref="G15:H15"/>
    <mergeCell ref="I12:J12"/>
    <mergeCell ref="I13:J13"/>
    <mergeCell ref="A23:B23"/>
    <mergeCell ref="A24:B24"/>
    <mergeCell ref="A12:A18"/>
    <mergeCell ref="A1:I1"/>
    <mergeCell ref="A7:B7"/>
    <mergeCell ref="G10:H10"/>
    <mergeCell ref="G9:J9"/>
    <mergeCell ref="D9:D10"/>
    <mergeCell ref="C9:C10"/>
    <mergeCell ref="A9:B11"/>
    <mergeCell ref="F5:F6"/>
    <mergeCell ref="G5:G6"/>
    <mergeCell ref="F9:F10"/>
    <mergeCell ref="A5:B6"/>
    <mergeCell ref="E9:E10"/>
    <mergeCell ref="C5:C6"/>
  </mergeCells>
  <printOptions horizontalCentered="1"/>
  <pageMargins left="0.7874015748031497" right="0.7874015748031497" top="0.91" bottom="0.984251968503937" header="0.5118110236220472" footer="0.5118110236220472"/>
  <pageSetup horizontalDpi="600" verticalDpi="600" orientation="landscape" paperSize="9" scale="75" r:id="rId2"/>
  <headerFooter alignWithMargins="0">
    <oddFooter>&amp;R&amp;"ＭＳ Ｐ明朝,標準"H24概要調書（償却資産概況）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48"/>
  <sheetViews>
    <sheetView showGridLines="0" view="pageBreakPreview" zoomScale="60" zoomScaleNormal="75" workbookViewId="0" topLeftCell="A1">
      <selection activeCell="F31" sqref="F31"/>
    </sheetView>
  </sheetViews>
  <sheetFormatPr defaultColWidth="9.00390625" defaultRowHeight="13.5"/>
  <cols>
    <col min="1" max="1" width="3.50390625" style="17" customWidth="1"/>
    <col min="2" max="2" width="14.75390625" style="17" customWidth="1"/>
    <col min="3" max="11" width="14.625" style="17" customWidth="1"/>
    <col min="12" max="16384" width="9.00390625" style="17" customWidth="1"/>
  </cols>
  <sheetData>
    <row r="1" ht="18.75">
      <c r="A1" s="16" t="s">
        <v>72</v>
      </c>
    </row>
    <row r="2" s="18" customFormat="1" ht="17.25"/>
    <row r="3" spans="1:11" s="19" customFormat="1" ht="17.25" customHeight="1">
      <c r="A3" s="143" t="s">
        <v>73</v>
      </c>
      <c r="B3" s="141" t="s">
        <v>74</v>
      </c>
      <c r="C3" s="140" t="s">
        <v>75</v>
      </c>
      <c r="D3" s="140"/>
      <c r="E3" s="140"/>
      <c r="F3" s="140" t="s">
        <v>76</v>
      </c>
      <c r="G3" s="140"/>
      <c r="H3" s="140"/>
      <c r="I3" s="140" t="s">
        <v>77</v>
      </c>
      <c r="J3" s="140"/>
      <c r="K3" s="140"/>
    </row>
    <row r="4" spans="1:11" s="19" customFormat="1" ht="54" customHeight="1">
      <c r="A4" s="143"/>
      <c r="B4" s="142"/>
      <c r="C4" s="20" t="s">
        <v>30</v>
      </c>
      <c r="D4" s="20" t="s">
        <v>16</v>
      </c>
      <c r="E4" s="20" t="s">
        <v>17</v>
      </c>
      <c r="F4" s="20" t="s">
        <v>30</v>
      </c>
      <c r="G4" s="20" t="s">
        <v>16</v>
      </c>
      <c r="H4" s="20" t="s">
        <v>17</v>
      </c>
      <c r="I4" s="20" t="s">
        <v>30</v>
      </c>
      <c r="J4" s="20" t="s">
        <v>16</v>
      </c>
      <c r="K4" s="20" t="s">
        <v>17</v>
      </c>
    </row>
    <row r="5" spans="1:14" s="19" customFormat="1" ht="15" customHeight="1">
      <c r="A5" s="21">
        <v>1</v>
      </c>
      <c r="B5" s="22" t="s">
        <v>31</v>
      </c>
      <c r="C5" s="23">
        <v>7956</v>
      </c>
      <c r="D5" s="23">
        <v>5206</v>
      </c>
      <c r="E5" s="23">
        <v>2750</v>
      </c>
      <c r="F5" s="23">
        <v>2590</v>
      </c>
      <c r="G5" s="23">
        <v>1983</v>
      </c>
      <c r="H5" s="23">
        <v>607</v>
      </c>
      <c r="I5" s="23">
        <v>5366</v>
      </c>
      <c r="J5" s="23">
        <v>3223</v>
      </c>
      <c r="K5" s="23">
        <v>2143</v>
      </c>
      <c r="L5" s="19" t="str">
        <f aca="true" t="shared" si="0" ref="L5:L15">IF(F5+I5=C5,"○","×")</f>
        <v>○</v>
      </c>
      <c r="M5" s="19" t="str">
        <f aca="true" t="shared" si="1" ref="M5:M15">IF(G5+J5=D5,"○","×")</f>
        <v>○</v>
      </c>
      <c r="N5" s="19" t="str">
        <f aca="true" t="shared" si="2" ref="N5:N15">IF(H5+K5=E5,"○","×")</f>
        <v>○</v>
      </c>
    </row>
    <row r="6" spans="1:14" s="19" customFormat="1" ht="15" customHeight="1">
      <c r="A6" s="24">
        <v>2</v>
      </c>
      <c r="B6" s="25" t="s">
        <v>32</v>
      </c>
      <c r="C6" s="26">
        <v>1243</v>
      </c>
      <c r="D6" s="26">
        <v>727</v>
      </c>
      <c r="E6" s="26">
        <v>516</v>
      </c>
      <c r="F6" s="26">
        <v>113</v>
      </c>
      <c r="G6" s="26">
        <v>79</v>
      </c>
      <c r="H6" s="26">
        <v>34</v>
      </c>
      <c r="I6" s="26">
        <v>1130</v>
      </c>
      <c r="J6" s="26">
        <v>648</v>
      </c>
      <c r="K6" s="26">
        <v>482</v>
      </c>
      <c r="L6" s="19" t="str">
        <f t="shared" si="0"/>
        <v>○</v>
      </c>
      <c r="M6" s="19" t="str">
        <f t="shared" si="1"/>
        <v>○</v>
      </c>
      <c r="N6" s="19" t="str">
        <f t="shared" si="2"/>
        <v>○</v>
      </c>
    </row>
    <row r="7" spans="1:14" s="19" customFormat="1" ht="15" customHeight="1">
      <c r="A7" s="24">
        <v>3</v>
      </c>
      <c r="B7" s="25" t="s">
        <v>33</v>
      </c>
      <c r="C7" s="26">
        <v>647</v>
      </c>
      <c r="D7" s="26">
        <v>308</v>
      </c>
      <c r="E7" s="26">
        <v>339</v>
      </c>
      <c r="F7" s="26">
        <v>57</v>
      </c>
      <c r="G7" s="26">
        <v>40</v>
      </c>
      <c r="H7" s="26">
        <v>17</v>
      </c>
      <c r="I7" s="26">
        <v>590</v>
      </c>
      <c r="J7" s="26">
        <v>268</v>
      </c>
      <c r="K7" s="26">
        <v>322</v>
      </c>
      <c r="L7" s="19" t="str">
        <f t="shared" si="0"/>
        <v>○</v>
      </c>
      <c r="M7" s="19" t="str">
        <f t="shared" si="1"/>
        <v>○</v>
      </c>
      <c r="N7" s="19" t="str">
        <f t="shared" si="2"/>
        <v>○</v>
      </c>
    </row>
    <row r="8" spans="1:14" s="19" customFormat="1" ht="15" customHeight="1">
      <c r="A8" s="24">
        <v>4</v>
      </c>
      <c r="B8" s="25" t="s">
        <v>34</v>
      </c>
      <c r="C8" s="26">
        <v>2069</v>
      </c>
      <c r="D8" s="26">
        <v>1107</v>
      </c>
      <c r="E8" s="26">
        <v>962</v>
      </c>
      <c r="F8" s="26">
        <v>57</v>
      </c>
      <c r="G8" s="26">
        <v>34</v>
      </c>
      <c r="H8" s="26">
        <v>23</v>
      </c>
      <c r="I8" s="26">
        <v>2012</v>
      </c>
      <c r="J8" s="26">
        <v>1073</v>
      </c>
      <c r="K8" s="26">
        <v>939</v>
      </c>
      <c r="L8" s="19" t="str">
        <f t="shared" si="0"/>
        <v>○</v>
      </c>
      <c r="M8" s="19" t="str">
        <f t="shared" si="1"/>
        <v>○</v>
      </c>
      <c r="N8" s="19" t="str">
        <f t="shared" si="2"/>
        <v>○</v>
      </c>
    </row>
    <row r="9" spans="1:14" s="19" customFormat="1" ht="15" customHeight="1">
      <c r="A9" s="24">
        <v>5</v>
      </c>
      <c r="B9" s="25" t="s">
        <v>35</v>
      </c>
      <c r="C9" s="26">
        <v>1027</v>
      </c>
      <c r="D9" s="26">
        <v>583</v>
      </c>
      <c r="E9" s="26">
        <v>444</v>
      </c>
      <c r="F9" s="26">
        <v>131</v>
      </c>
      <c r="G9" s="26">
        <v>111</v>
      </c>
      <c r="H9" s="26">
        <v>20</v>
      </c>
      <c r="I9" s="26">
        <v>896</v>
      </c>
      <c r="J9" s="26">
        <v>472</v>
      </c>
      <c r="K9" s="26">
        <v>424</v>
      </c>
      <c r="L9" s="19" t="str">
        <f t="shared" si="0"/>
        <v>○</v>
      </c>
      <c r="M9" s="19" t="str">
        <f t="shared" si="1"/>
        <v>○</v>
      </c>
      <c r="N9" s="19" t="str">
        <f t="shared" si="2"/>
        <v>○</v>
      </c>
    </row>
    <row r="10" spans="1:14" s="19" customFormat="1" ht="15" customHeight="1">
      <c r="A10" s="24">
        <v>6</v>
      </c>
      <c r="B10" s="25" t="s">
        <v>36</v>
      </c>
      <c r="C10" s="26">
        <v>714</v>
      </c>
      <c r="D10" s="26">
        <v>333</v>
      </c>
      <c r="E10" s="26">
        <v>381</v>
      </c>
      <c r="F10" s="26">
        <v>52</v>
      </c>
      <c r="G10" s="26">
        <v>36</v>
      </c>
      <c r="H10" s="26">
        <v>16</v>
      </c>
      <c r="I10" s="26">
        <v>662</v>
      </c>
      <c r="J10" s="26">
        <v>297</v>
      </c>
      <c r="K10" s="26">
        <v>365</v>
      </c>
      <c r="L10" s="19" t="str">
        <f t="shared" si="0"/>
        <v>○</v>
      </c>
      <c r="M10" s="19" t="str">
        <f t="shared" si="1"/>
        <v>○</v>
      </c>
      <c r="N10" s="19" t="str">
        <f t="shared" si="2"/>
        <v>○</v>
      </c>
    </row>
    <row r="11" spans="1:14" s="19" customFormat="1" ht="15" customHeight="1">
      <c r="A11" s="24">
        <v>7</v>
      </c>
      <c r="B11" s="25" t="s">
        <v>37</v>
      </c>
      <c r="C11" s="26">
        <v>1704</v>
      </c>
      <c r="D11" s="26">
        <v>987</v>
      </c>
      <c r="E11" s="26">
        <v>717</v>
      </c>
      <c r="F11" s="26">
        <v>181</v>
      </c>
      <c r="G11" s="26">
        <v>142</v>
      </c>
      <c r="H11" s="26">
        <v>39</v>
      </c>
      <c r="I11" s="26">
        <v>1523</v>
      </c>
      <c r="J11" s="26">
        <v>845</v>
      </c>
      <c r="K11" s="26">
        <v>678</v>
      </c>
      <c r="L11" s="19" t="str">
        <f t="shared" si="0"/>
        <v>○</v>
      </c>
      <c r="M11" s="19" t="str">
        <f t="shared" si="1"/>
        <v>○</v>
      </c>
      <c r="N11" s="19" t="str">
        <f t="shared" si="2"/>
        <v>○</v>
      </c>
    </row>
    <row r="12" spans="1:14" s="19" customFormat="1" ht="15" customHeight="1">
      <c r="A12" s="24">
        <v>8</v>
      </c>
      <c r="B12" s="25" t="s">
        <v>78</v>
      </c>
      <c r="C12" s="26">
        <v>1220</v>
      </c>
      <c r="D12" s="26">
        <v>731</v>
      </c>
      <c r="E12" s="26">
        <v>489</v>
      </c>
      <c r="F12" s="26">
        <v>185</v>
      </c>
      <c r="G12" s="26">
        <v>137</v>
      </c>
      <c r="H12" s="26">
        <v>48</v>
      </c>
      <c r="I12" s="26">
        <v>1035</v>
      </c>
      <c r="J12" s="26">
        <v>594</v>
      </c>
      <c r="K12" s="26">
        <v>441</v>
      </c>
      <c r="L12" s="19" t="str">
        <f t="shared" si="0"/>
        <v>○</v>
      </c>
      <c r="M12" s="19" t="str">
        <f t="shared" si="1"/>
        <v>○</v>
      </c>
      <c r="N12" s="19" t="str">
        <f t="shared" si="2"/>
        <v>○</v>
      </c>
    </row>
    <row r="13" spans="1:14" s="19" customFormat="1" ht="15" customHeight="1">
      <c r="A13" s="24">
        <v>9</v>
      </c>
      <c r="B13" s="25" t="s">
        <v>79</v>
      </c>
      <c r="C13" s="26">
        <v>1277</v>
      </c>
      <c r="D13" s="26">
        <v>607</v>
      </c>
      <c r="E13" s="26">
        <v>670</v>
      </c>
      <c r="F13" s="26">
        <v>71</v>
      </c>
      <c r="G13" s="26">
        <v>47</v>
      </c>
      <c r="H13" s="26">
        <v>24</v>
      </c>
      <c r="I13" s="26">
        <v>1206</v>
      </c>
      <c r="J13" s="26">
        <v>560</v>
      </c>
      <c r="K13" s="26">
        <v>646</v>
      </c>
      <c r="L13" s="19" t="str">
        <f t="shared" si="0"/>
        <v>○</v>
      </c>
      <c r="M13" s="19" t="str">
        <f t="shared" si="1"/>
        <v>○</v>
      </c>
      <c r="N13" s="19" t="str">
        <f t="shared" si="2"/>
        <v>○</v>
      </c>
    </row>
    <row r="14" spans="1:14" s="19" customFormat="1" ht="15" customHeight="1">
      <c r="A14" s="24">
        <v>10</v>
      </c>
      <c r="B14" s="25" t="s">
        <v>80</v>
      </c>
      <c r="C14" s="26">
        <v>1063</v>
      </c>
      <c r="D14" s="26">
        <v>642</v>
      </c>
      <c r="E14" s="26">
        <v>421</v>
      </c>
      <c r="F14" s="26">
        <v>309</v>
      </c>
      <c r="G14" s="26">
        <v>280</v>
      </c>
      <c r="H14" s="26">
        <v>29</v>
      </c>
      <c r="I14" s="26">
        <v>754</v>
      </c>
      <c r="J14" s="26">
        <v>362</v>
      </c>
      <c r="K14" s="26">
        <v>392</v>
      </c>
      <c r="L14" s="19" t="str">
        <f t="shared" si="0"/>
        <v>○</v>
      </c>
      <c r="M14" s="19" t="str">
        <f t="shared" si="1"/>
        <v>○</v>
      </c>
      <c r="N14" s="19" t="str">
        <f t="shared" si="2"/>
        <v>○</v>
      </c>
    </row>
    <row r="15" spans="1:14" s="19" customFormat="1" ht="15" customHeight="1">
      <c r="A15" s="27">
        <v>11</v>
      </c>
      <c r="B15" s="28" t="s">
        <v>81</v>
      </c>
      <c r="C15" s="29">
        <v>403</v>
      </c>
      <c r="D15" s="29">
        <v>219</v>
      </c>
      <c r="E15" s="29">
        <v>184</v>
      </c>
      <c r="F15" s="29">
        <v>49</v>
      </c>
      <c r="G15" s="29">
        <v>43</v>
      </c>
      <c r="H15" s="29">
        <v>6</v>
      </c>
      <c r="I15" s="29">
        <v>354</v>
      </c>
      <c r="J15" s="29">
        <v>176</v>
      </c>
      <c r="K15" s="29">
        <v>178</v>
      </c>
      <c r="L15" s="19" t="str">
        <f t="shared" si="0"/>
        <v>○</v>
      </c>
      <c r="M15" s="19" t="str">
        <f t="shared" si="1"/>
        <v>○</v>
      </c>
      <c r="N15" s="19" t="str">
        <f t="shared" si="2"/>
        <v>○</v>
      </c>
    </row>
    <row r="16" spans="1:14" s="19" customFormat="1" ht="15" customHeight="1">
      <c r="A16" s="30"/>
      <c r="B16" s="31" t="s">
        <v>82</v>
      </c>
      <c r="C16" s="32">
        <f>SUM(C5:C15)</f>
        <v>19323</v>
      </c>
      <c r="D16" s="32">
        <f aca="true" t="shared" si="3" ref="D16:K16">SUM(D5:D15)</f>
        <v>11450</v>
      </c>
      <c r="E16" s="32">
        <f t="shared" si="3"/>
        <v>7873</v>
      </c>
      <c r="F16" s="32">
        <f t="shared" si="3"/>
        <v>3795</v>
      </c>
      <c r="G16" s="32">
        <f t="shared" si="3"/>
        <v>2932</v>
      </c>
      <c r="H16" s="32">
        <f t="shared" si="3"/>
        <v>863</v>
      </c>
      <c r="I16" s="32">
        <f t="shared" si="3"/>
        <v>15528</v>
      </c>
      <c r="J16" s="32">
        <f t="shared" si="3"/>
        <v>8518</v>
      </c>
      <c r="K16" s="32">
        <f t="shared" si="3"/>
        <v>7010</v>
      </c>
      <c r="L16" s="19" t="str">
        <f>IF(F16+I16=C16,"○","×")</f>
        <v>○</v>
      </c>
      <c r="M16" s="19" t="str">
        <f>IF(G16+J16=D16,"○","×")</f>
        <v>○</v>
      </c>
      <c r="N16" s="19" t="str">
        <f>IF(H16+K16=E16,"○","×")</f>
        <v>○</v>
      </c>
    </row>
    <row r="17" spans="1:14" s="19" customFormat="1" ht="15" customHeight="1">
      <c r="A17" s="33">
        <v>12</v>
      </c>
      <c r="B17" s="34" t="s">
        <v>42</v>
      </c>
      <c r="C17" s="35">
        <v>105</v>
      </c>
      <c r="D17" s="35">
        <v>53</v>
      </c>
      <c r="E17" s="35">
        <v>52</v>
      </c>
      <c r="F17" s="35">
        <v>3</v>
      </c>
      <c r="G17" s="35">
        <v>2</v>
      </c>
      <c r="H17" s="35">
        <v>1</v>
      </c>
      <c r="I17" s="35">
        <v>102</v>
      </c>
      <c r="J17" s="35">
        <v>51</v>
      </c>
      <c r="K17" s="35">
        <v>51</v>
      </c>
      <c r="L17" s="19" t="str">
        <f aca="true" t="shared" si="4" ref="L17:L48">IF(F17+I17=C17,"○","×")</f>
        <v>○</v>
      </c>
      <c r="M17" s="19" t="str">
        <f aca="true" t="shared" si="5" ref="M17:M48">IF(G17+J17=D17,"○","×")</f>
        <v>○</v>
      </c>
      <c r="N17" s="19" t="str">
        <f aca="true" t="shared" si="6" ref="N17:N48">IF(H17+K17=E17,"○","×")</f>
        <v>○</v>
      </c>
    </row>
    <row r="18" spans="1:14" s="19" customFormat="1" ht="15" customHeight="1">
      <c r="A18" s="24">
        <v>13</v>
      </c>
      <c r="B18" s="25" t="s">
        <v>43</v>
      </c>
      <c r="C18" s="26">
        <v>86</v>
      </c>
      <c r="D18" s="26">
        <v>49</v>
      </c>
      <c r="E18" s="26">
        <v>37</v>
      </c>
      <c r="F18" s="26">
        <v>0</v>
      </c>
      <c r="G18" s="26">
        <v>0</v>
      </c>
      <c r="H18" s="26">
        <v>0</v>
      </c>
      <c r="I18" s="26">
        <v>86</v>
      </c>
      <c r="J18" s="26">
        <v>49</v>
      </c>
      <c r="K18" s="26">
        <v>37</v>
      </c>
      <c r="L18" s="19" t="str">
        <f t="shared" si="4"/>
        <v>○</v>
      </c>
      <c r="M18" s="19" t="str">
        <f t="shared" si="5"/>
        <v>○</v>
      </c>
      <c r="N18" s="19" t="str">
        <f t="shared" si="6"/>
        <v>○</v>
      </c>
    </row>
    <row r="19" spans="1:14" s="19" customFormat="1" ht="15" customHeight="1">
      <c r="A19" s="24">
        <v>14</v>
      </c>
      <c r="B19" s="25" t="s">
        <v>44</v>
      </c>
      <c r="C19" s="26">
        <v>60</v>
      </c>
      <c r="D19" s="26">
        <v>35</v>
      </c>
      <c r="E19" s="26">
        <v>25</v>
      </c>
      <c r="F19" s="26">
        <v>1</v>
      </c>
      <c r="G19" s="26">
        <v>1</v>
      </c>
      <c r="H19" s="26">
        <v>0</v>
      </c>
      <c r="I19" s="26">
        <v>59</v>
      </c>
      <c r="J19" s="26">
        <v>34</v>
      </c>
      <c r="K19" s="26">
        <v>25</v>
      </c>
      <c r="L19" s="19" t="str">
        <f t="shared" si="4"/>
        <v>○</v>
      </c>
      <c r="M19" s="19" t="str">
        <f t="shared" si="5"/>
        <v>○</v>
      </c>
      <c r="N19" s="19" t="str">
        <f t="shared" si="6"/>
        <v>○</v>
      </c>
    </row>
    <row r="20" spans="1:14" s="19" customFormat="1" ht="15" customHeight="1">
      <c r="A20" s="24">
        <v>15</v>
      </c>
      <c r="B20" s="25" t="s">
        <v>45</v>
      </c>
      <c r="C20" s="26">
        <v>124</v>
      </c>
      <c r="D20" s="26">
        <v>70</v>
      </c>
      <c r="E20" s="26">
        <v>54</v>
      </c>
      <c r="F20" s="26">
        <v>1</v>
      </c>
      <c r="G20" s="26">
        <v>1</v>
      </c>
      <c r="H20" s="26">
        <v>0</v>
      </c>
      <c r="I20" s="26">
        <v>123</v>
      </c>
      <c r="J20" s="26">
        <v>69</v>
      </c>
      <c r="K20" s="26">
        <v>54</v>
      </c>
      <c r="L20" s="19" t="str">
        <f t="shared" si="4"/>
        <v>○</v>
      </c>
      <c r="M20" s="19" t="str">
        <f t="shared" si="5"/>
        <v>○</v>
      </c>
      <c r="N20" s="19" t="str">
        <f t="shared" si="6"/>
        <v>○</v>
      </c>
    </row>
    <row r="21" spans="1:14" s="19" customFormat="1" ht="15" customHeight="1">
      <c r="A21" s="24">
        <v>16</v>
      </c>
      <c r="B21" s="25" t="s">
        <v>46</v>
      </c>
      <c r="C21" s="26">
        <v>173</v>
      </c>
      <c r="D21" s="26">
        <v>67</v>
      </c>
      <c r="E21" s="26">
        <v>106</v>
      </c>
      <c r="F21" s="26">
        <v>8</v>
      </c>
      <c r="G21" s="26">
        <v>2</v>
      </c>
      <c r="H21" s="26">
        <v>6</v>
      </c>
      <c r="I21" s="26">
        <v>165</v>
      </c>
      <c r="J21" s="26">
        <v>65</v>
      </c>
      <c r="K21" s="26">
        <v>100</v>
      </c>
      <c r="L21" s="19" t="str">
        <f t="shared" si="4"/>
        <v>○</v>
      </c>
      <c r="M21" s="19" t="str">
        <f t="shared" si="5"/>
        <v>○</v>
      </c>
      <c r="N21" s="19" t="str">
        <f t="shared" si="6"/>
        <v>○</v>
      </c>
    </row>
    <row r="22" spans="1:14" s="19" customFormat="1" ht="15" customHeight="1">
      <c r="A22" s="24">
        <v>17</v>
      </c>
      <c r="B22" s="25" t="s">
        <v>47</v>
      </c>
      <c r="C22" s="26">
        <v>257</v>
      </c>
      <c r="D22" s="26">
        <v>117</v>
      </c>
      <c r="E22" s="26">
        <v>140</v>
      </c>
      <c r="F22" s="26">
        <v>16</v>
      </c>
      <c r="G22" s="26">
        <v>13</v>
      </c>
      <c r="H22" s="26">
        <v>3</v>
      </c>
      <c r="I22" s="26">
        <v>241</v>
      </c>
      <c r="J22" s="26">
        <v>104</v>
      </c>
      <c r="K22" s="26">
        <v>137</v>
      </c>
      <c r="L22" s="19" t="str">
        <f t="shared" si="4"/>
        <v>○</v>
      </c>
      <c r="M22" s="19" t="str">
        <f t="shared" si="5"/>
        <v>○</v>
      </c>
      <c r="N22" s="19" t="str">
        <f t="shared" si="6"/>
        <v>○</v>
      </c>
    </row>
    <row r="23" spans="1:14" s="19" customFormat="1" ht="15" customHeight="1">
      <c r="A23" s="24">
        <v>18</v>
      </c>
      <c r="B23" s="25" t="s">
        <v>48</v>
      </c>
      <c r="C23" s="26">
        <v>139</v>
      </c>
      <c r="D23" s="26">
        <v>75</v>
      </c>
      <c r="E23" s="26">
        <v>64</v>
      </c>
      <c r="F23" s="26">
        <v>3</v>
      </c>
      <c r="G23" s="26">
        <v>1</v>
      </c>
      <c r="H23" s="26">
        <v>2</v>
      </c>
      <c r="I23" s="26">
        <v>136</v>
      </c>
      <c r="J23" s="26">
        <v>74</v>
      </c>
      <c r="K23" s="26">
        <v>62</v>
      </c>
      <c r="L23" s="19" t="str">
        <f t="shared" si="4"/>
        <v>○</v>
      </c>
      <c r="M23" s="19" t="str">
        <f t="shared" si="5"/>
        <v>○</v>
      </c>
      <c r="N23" s="19" t="str">
        <f t="shared" si="6"/>
        <v>○</v>
      </c>
    </row>
    <row r="24" spans="1:14" s="19" customFormat="1" ht="15" customHeight="1">
      <c r="A24" s="24">
        <v>19</v>
      </c>
      <c r="B24" s="25" t="s">
        <v>49</v>
      </c>
      <c r="C24" s="26">
        <v>125</v>
      </c>
      <c r="D24" s="26">
        <v>61</v>
      </c>
      <c r="E24" s="26">
        <v>64</v>
      </c>
      <c r="F24" s="26">
        <v>0</v>
      </c>
      <c r="G24" s="26">
        <v>0</v>
      </c>
      <c r="H24" s="26">
        <v>0</v>
      </c>
      <c r="I24" s="26">
        <v>125</v>
      </c>
      <c r="J24" s="26">
        <v>61</v>
      </c>
      <c r="K24" s="26">
        <v>64</v>
      </c>
      <c r="L24" s="19" t="str">
        <f t="shared" si="4"/>
        <v>○</v>
      </c>
      <c r="M24" s="19" t="str">
        <f t="shared" si="5"/>
        <v>○</v>
      </c>
      <c r="N24" s="19" t="str">
        <f t="shared" si="6"/>
        <v>○</v>
      </c>
    </row>
    <row r="25" spans="1:14" s="19" customFormat="1" ht="15" customHeight="1">
      <c r="A25" s="24">
        <v>20</v>
      </c>
      <c r="B25" s="25" t="s">
        <v>50</v>
      </c>
      <c r="C25" s="26">
        <v>99</v>
      </c>
      <c r="D25" s="26">
        <v>47</v>
      </c>
      <c r="E25" s="26">
        <v>52</v>
      </c>
      <c r="F25" s="26">
        <v>3</v>
      </c>
      <c r="G25" s="26">
        <v>2</v>
      </c>
      <c r="H25" s="26">
        <v>1</v>
      </c>
      <c r="I25" s="26">
        <v>96</v>
      </c>
      <c r="J25" s="26">
        <v>45</v>
      </c>
      <c r="K25" s="26">
        <v>51</v>
      </c>
      <c r="L25" s="19" t="str">
        <f t="shared" si="4"/>
        <v>○</v>
      </c>
      <c r="M25" s="19" t="str">
        <f t="shared" si="5"/>
        <v>○</v>
      </c>
      <c r="N25" s="19" t="str">
        <f t="shared" si="6"/>
        <v>○</v>
      </c>
    </row>
    <row r="26" spans="1:14" s="19" customFormat="1" ht="15" customHeight="1">
      <c r="A26" s="24">
        <v>21</v>
      </c>
      <c r="B26" s="25" t="s">
        <v>51</v>
      </c>
      <c r="C26" s="26">
        <v>289</v>
      </c>
      <c r="D26" s="26">
        <v>130</v>
      </c>
      <c r="E26" s="26">
        <v>159</v>
      </c>
      <c r="F26" s="26">
        <v>13</v>
      </c>
      <c r="G26" s="26">
        <v>7</v>
      </c>
      <c r="H26" s="26">
        <v>6</v>
      </c>
      <c r="I26" s="26">
        <v>276</v>
      </c>
      <c r="J26" s="26">
        <v>123</v>
      </c>
      <c r="K26" s="26">
        <v>153</v>
      </c>
      <c r="L26" s="19" t="str">
        <f t="shared" si="4"/>
        <v>○</v>
      </c>
      <c r="M26" s="19" t="str">
        <f t="shared" si="5"/>
        <v>○</v>
      </c>
      <c r="N26" s="19" t="str">
        <f t="shared" si="6"/>
        <v>○</v>
      </c>
    </row>
    <row r="27" spans="1:14" s="19" customFormat="1" ht="15" customHeight="1">
      <c r="A27" s="24">
        <v>22</v>
      </c>
      <c r="B27" s="25" t="s">
        <v>52</v>
      </c>
      <c r="C27" s="26">
        <v>203</v>
      </c>
      <c r="D27" s="26">
        <v>111</v>
      </c>
      <c r="E27" s="26">
        <v>92</v>
      </c>
      <c r="F27" s="26">
        <v>14</v>
      </c>
      <c r="G27" s="26">
        <v>14</v>
      </c>
      <c r="H27" s="26">
        <v>0</v>
      </c>
      <c r="I27" s="26">
        <v>189</v>
      </c>
      <c r="J27" s="26">
        <v>97</v>
      </c>
      <c r="K27" s="26">
        <v>92</v>
      </c>
      <c r="L27" s="19" t="str">
        <f t="shared" si="4"/>
        <v>○</v>
      </c>
      <c r="M27" s="19" t="str">
        <f t="shared" si="5"/>
        <v>○</v>
      </c>
      <c r="N27" s="19" t="str">
        <f t="shared" si="6"/>
        <v>○</v>
      </c>
    </row>
    <row r="28" spans="1:14" s="19" customFormat="1" ht="15" customHeight="1">
      <c r="A28" s="36">
        <v>23</v>
      </c>
      <c r="B28" s="25" t="s">
        <v>53</v>
      </c>
      <c r="C28" s="26">
        <v>696</v>
      </c>
      <c r="D28" s="26">
        <v>357</v>
      </c>
      <c r="E28" s="26">
        <v>339</v>
      </c>
      <c r="F28" s="26">
        <v>71</v>
      </c>
      <c r="G28" s="26">
        <v>53</v>
      </c>
      <c r="H28" s="26">
        <v>18</v>
      </c>
      <c r="I28" s="26">
        <v>625</v>
      </c>
      <c r="J28" s="26">
        <v>304</v>
      </c>
      <c r="K28" s="26">
        <v>321</v>
      </c>
      <c r="L28" s="19" t="str">
        <f t="shared" si="4"/>
        <v>○</v>
      </c>
      <c r="M28" s="19" t="str">
        <f t="shared" si="5"/>
        <v>○</v>
      </c>
      <c r="N28" s="19" t="str">
        <f t="shared" si="6"/>
        <v>○</v>
      </c>
    </row>
    <row r="29" spans="1:14" s="19" customFormat="1" ht="15" customHeight="1">
      <c r="A29" s="24">
        <v>24</v>
      </c>
      <c r="B29" s="25" t="s">
        <v>54</v>
      </c>
      <c r="C29" s="26">
        <v>241</v>
      </c>
      <c r="D29" s="26">
        <v>145</v>
      </c>
      <c r="E29" s="26">
        <v>96</v>
      </c>
      <c r="F29" s="26">
        <v>59</v>
      </c>
      <c r="G29" s="26">
        <v>53</v>
      </c>
      <c r="H29" s="26">
        <v>6</v>
      </c>
      <c r="I29" s="26">
        <v>182</v>
      </c>
      <c r="J29" s="26">
        <v>92</v>
      </c>
      <c r="K29" s="26">
        <v>90</v>
      </c>
      <c r="L29" s="19" t="str">
        <f t="shared" si="4"/>
        <v>○</v>
      </c>
      <c r="M29" s="19" t="str">
        <f t="shared" si="5"/>
        <v>○</v>
      </c>
      <c r="N29" s="19" t="str">
        <f t="shared" si="6"/>
        <v>○</v>
      </c>
    </row>
    <row r="30" spans="1:14" s="19" customFormat="1" ht="15" customHeight="1">
      <c r="A30" s="24">
        <v>25</v>
      </c>
      <c r="B30" s="25" t="s">
        <v>55</v>
      </c>
      <c r="C30" s="26">
        <v>327</v>
      </c>
      <c r="D30" s="26">
        <v>187</v>
      </c>
      <c r="E30" s="26">
        <v>140</v>
      </c>
      <c r="F30" s="26">
        <v>21</v>
      </c>
      <c r="G30" s="26">
        <v>13</v>
      </c>
      <c r="H30" s="26">
        <v>8</v>
      </c>
      <c r="I30" s="26">
        <v>306</v>
      </c>
      <c r="J30" s="26">
        <v>174</v>
      </c>
      <c r="K30" s="26">
        <v>132</v>
      </c>
      <c r="L30" s="19" t="str">
        <f t="shared" si="4"/>
        <v>○</v>
      </c>
      <c r="M30" s="19" t="str">
        <f t="shared" si="5"/>
        <v>○</v>
      </c>
      <c r="N30" s="19" t="str">
        <f t="shared" si="6"/>
        <v>○</v>
      </c>
    </row>
    <row r="31" spans="1:14" s="19" customFormat="1" ht="15" customHeight="1">
      <c r="A31" s="24">
        <v>26</v>
      </c>
      <c r="B31" s="25" t="s">
        <v>56</v>
      </c>
      <c r="C31" s="26">
        <v>700</v>
      </c>
      <c r="D31" s="26">
        <v>359</v>
      </c>
      <c r="E31" s="26">
        <v>341</v>
      </c>
      <c r="F31" s="26">
        <v>25</v>
      </c>
      <c r="G31" s="26">
        <v>17</v>
      </c>
      <c r="H31" s="26">
        <v>8</v>
      </c>
      <c r="I31" s="26">
        <v>675</v>
      </c>
      <c r="J31" s="26">
        <v>342</v>
      </c>
      <c r="K31" s="26">
        <v>333</v>
      </c>
      <c r="L31" s="19" t="str">
        <f t="shared" si="4"/>
        <v>○</v>
      </c>
      <c r="M31" s="19" t="str">
        <f t="shared" si="5"/>
        <v>○</v>
      </c>
      <c r="N31" s="19" t="str">
        <f t="shared" si="6"/>
        <v>○</v>
      </c>
    </row>
    <row r="32" spans="1:14" s="19" customFormat="1" ht="15" customHeight="1">
      <c r="A32" s="24">
        <v>27</v>
      </c>
      <c r="B32" s="25" t="s">
        <v>57</v>
      </c>
      <c r="C32" s="26">
        <v>231</v>
      </c>
      <c r="D32" s="26">
        <v>100</v>
      </c>
      <c r="E32" s="26">
        <v>131</v>
      </c>
      <c r="F32" s="26">
        <v>4</v>
      </c>
      <c r="G32" s="26">
        <v>3</v>
      </c>
      <c r="H32" s="26">
        <v>1</v>
      </c>
      <c r="I32" s="26">
        <v>227</v>
      </c>
      <c r="J32" s="26">
        <v>97</v>
      </c>
      <c r="K32" s="26">
        <v>130</v>
      </c>
      <c r="L32" s="19" t="str">
        <f t="shared" si="4"/>
        <v>○</v>
      </c>
      <c r="M32" s="19" t="str">
        <f t="shared" si="5"/>
        <v>○</v>
      </c>
      <c r="N32" s="19" t="str">
        <f t="shared" si="6"/>
        <v>○</v>
      </c>
    </row>
    <row r="33" spans="1:14" s="19" customFormat="1" ht="15" customHeight="1">
      <c r="A33" s="24">
        <v>28</v>
      </c>
      <c r="B33" s="25" t="s">
        <v>58</v>
      </c>
      <c r="C33" s="26">
        <v>700</v>
      </c>
      <c r="D33" s="26">
        <v>396</v>
      </c>
      <c r="E33" s="26">
        <v>304</v>
      </c>
      <c r="F33" s="26">
        <v>36</v>
      </c>
      <c r="G33" s="26">
        <v>27</v>
      </c>
      <c r="H33" s="26">
        <v>9</v>
      </c>
      <c r="I33" s="26">
        <v>664</v>
      </c>
      <c r="J33" s="26">
        <v>369</v>
      </c>
      <c r="K33" s="26">
        <v>295</v>
      </c>
      <c r="L33" s="19" t="str">
        <f t="shared" si="4"/>
        <v>○</v>
      </c>
      <c r="M33" s="19" t="str">
        <f t="shared" si="5"/>
        <v>○</v>
      </c>
      <c r="N33" s="19" t="str">
        <f t="shared" si="6"/>
        <v>○</v>
      </c>
    </row>
    <row r="34" spans="1:14" s="19" customFormat="1" ht="15" customHeight="1">
      <c r="A34" s="24">
        <v>29</v>
      </c>
      <c r="B34" s="25" t="s">
        <v>59</v>
      </c>
      <c r="C34" s="26">
        <v>55</v>
      </c>
      <c r="D34" s="26">
        <v>42</v>
      </c>
      <c r="E34" s="26">
        <v>13</v>
      </c>
      <c r="F34" s="26">
        <v>17</v>
      </c>
      <c r="G34" s="26">
        <v>17</v>
      </c>
      <c r="H34" s="26">
        <v>0</v>
      </c>
      <c r="I34" s="26">
        <v>38</v>
      </c>
      <c r="J34" s="26">
        <v>25</v>
      </c>
      <c r="K34" s="26">
        <v>13</v>
      </c>
      <c r="L34" s="19" t="str">
        <f t="shared" si="4"/>
        <v>○</v>
      </c>
      <c r="M34" s="19" t="str">
        <f t="shared" si="5"/>
        <v>○</v>
      </c>
      <c r="N34" s="19" t="str">
        <f t="shared" si="6"/>
        <v>○</v>
      </c>
    </row>
    <row r="35" spans="1:14" s="19" customFormat="1" ht="15" customHeight="1">
      <c r="A35" s="27">
        <v>30</v>
      </c>
      <c r="B35" s="28" t="s">
        <v>60</v>
      </c>
      <c r="C35" s="29">
        <v>39</v>
      </c>
      <c r="D35" s="29">
        <v>23</v>
      </c>
      <c r="E35" s="29">
        <v>16</v>
      </c>
      <c r="F35" s="29">
        <v>0</v>
      </c>
      <c r="G35" s="29">
        <v>0</v>
      </c>
      <c r="H35" s="29">
        <v>0</v>
      </c>
      <c r="I35" s="29">
        <v>39</v>
      </c>
      <c r="J35" s="29">
        <v>23</v>
      </c>
      <c r="K35" s="29">
        <v>16</v>
      </c>
      <c r="L35" s="19" t="str">
        <f t="shared" si="4"/>
        <v>○</v>
      </c>
      <c r="M35" s="19" t="str">
        <f t="shared" si="5"/>
        <v>○</v>
      </c>
      <c r="N35" s="19" t="str">
        <f t="shared" si="6"/>
        <v>○</v>
      </c>
    </row>
    <row r="36" spans="1:14" s="19" customFormat="1" ht="15" customHeight="1">
      <c r="A36" s="27">
        <v>31</v>
      </c>
      <c r="B36" s="28" t="s">
        <v>61</v>
      </c>
      <c r="C36" s="29">
        <v>31</v>
      </c>
      <c r="D36" s="29">
        <v>19</v>
      </c>
      <c r="E36" s="29">
        <v>12</v>
      </c>
      <c r="F36" s="29">
        <v>1</v>
      </c>
      <c r="G36" s="29">
        <v>0</v>
      </c>
      <c r="H36" s="29">
        <v>1</v>
      </c>
      <c r="I36" s="29">
        <v>30</v>
      </c>
      <c r="J36" s="29">
        <v>19</v>
      </c>
      <c r="K36" s="29">
        <v>11</v>
      </c>
      <c r="L36" s="19" t="str">
        <f t="shared" si="4"/>
        <v>○</v>
      </c>
      <c r="M36" s="19" t="str">
        <f t="shared" si="5"/>
        <v>○</v>
      </c>
      <c r="N36" s="19" t="str">
        <f t="shared" si="6"/>
        <v>○</v>
      </c>
    </row>
    <row r="37" spans="1:14" s="19" customFormat="1" ht="15" customHeight="1">
      <c r="A37" s="24">
        <v>32</v>
      </c>
      <c r="B37" s="25" t="s">
        <v>62</v>
      </c>
      <c r="C37" s="26">
        <v>22</v>
      </c>
      <c r="D37" s="26">
        <v>17</v>
      </c>
      <c r="E37" s="26">
        <v>5</v>
      </c>
      <c r="F37" s="26">
        <v>0</v>
      </c>
      <c r="G37" s="26">
        <v>0</v>
      </c>
      <c r="H37" s="26">
        <v>0</v>
      </c>
      <c r="I37" s="26">
        <v>22</v>
      </c>
      <c r="J37" s="26">
        <v>17</v>
      </c>
      <c r="K37" s="26">
        <v>5</v>
      </c>
      <c r="L37" s="19" t="str">
        <f t="shared" si="4"/>
        <v>○</v>
      </c>
      <c r="M37" s="19" t="str">
        <f t="shared" si="5"/>
        <v>○</v>
      </c>
      <c r="N37" s="19" t="str">
        <f t="shared" si="6"/>
        <v>○</v>
      </c>
    </row>
    <row r="38" spans="1:14" s="19" customFormat="1" ht="15" customHeight="1">
      <c r="A38" s="33">
        <v>33</v>
      </c>
      <c r="B38" s="34" t="s">
        <v>63</v>
      </c>
      <c r="C38" s="35">
        <v>209</v>
      </c>
      <c r="D38" s="35">
        <v>166</v>
      </c>
      <c r="E38" s="35">
        <v>43</v>
      </c>
      <c r="F38" s="35">
        <v>144</v>
      </c>
      <c r="G38" s="35">
        <v>136</v>
      </c>
      <c r="H38" s="35">
        <v>8</v>
      </c>
      <c r="I38" s="35">
        <v>65</v>
      </c>
      <c r="J38" s="35">
        <v>30</v>
      </c>
      <c r="K38" s="35">
        <v>35</v>
      </c>
      <c r="L38" s="19" t="str">
        <f t="shared" si="4"/>
        <v>○</v>
      </c>
      <c r="M38" s="19" t="str">
        <f t="shared" si="5"/>
        <v>○</v>
      </c>
      <c r="N38" s="19" t="str">
        <f t="shared" si="6"/>
        <v>○</v>
      </c>
    </row>
    <row r="39" spans="1:14" s="19" customFormat="1" ht="15" customHeight="1">
      <c r="A39" s="24">
        <v>34</v>
      </c>
      <c r="B39" s="25" t="s">
        <v>64</v>
      </c>
      <c r="C39" s="35">
        <v>39</v>
      </c>
      <c r="D39" s="35">
        <v>20</v>
      </c>
      <c r="E39" s="35">
        <v>19</v>
      </c>
      <c r="F39" s="35">
        <v>1</v>
      </c>
      <c r="G39" s="35">
        <v>1</v>
      </c>
      <c r="H39" s="35">
        <v>0</v>
      </c>
      <c r="I39" s="35">
        <v>38</v>
      </c>
      <c r="J39" s="35">
        <v>19</v>
      </c>
      <c r="K39" s="35">
        <v>19</v>
      </c>
      <c r="L39" s="19" t="str">
        <f t="shared" si="4"/>
        <v>○</v>
      </c>
      <c r="M39" s="19" t="str">
        <f t="shared" si="5"/>
        <v>○</v>
      </c>
      <c r="N39" s="19" t="str">
        <f t="shared" si="6"/>
        <v>○</v>
      </c>
    </row>
    <row r="40" spans="1:14" s="19" customFormat="1" ht="15" customHeight="1">
      <c r="A40" s="24">
        <v>35</v>
      </c>
      <c r="B40" s="25" t="s">
        <v>65</v>
      </c>
      <c r="C40" s="35">
        <v>43</v>
      </c>
      <c r="D40" s="35">
        <v>25</v>
      </c>
      <c r="E40" s="35">
        <v>18</v>
      </c>
      <c r="F40" s="26">
        <v>0</v>
      </c>
      <c r="G40" s="26">
        <v>0</v>
      </c>
      <c r="H40" s="26">
        <v>0</v>
      </c>
      <c r="I40" s="35">
        <v>43</v>
      </c>
      <c r="J40" s="35">
        <v>25</v>
      </c>
      <c r="K40" s="35">
        <v>18</v>
      </c>
      <c r="L40" s="19" t="str">
        <f t="shared" si="4"/>
        <v>○</v>
      </c>
      <c r="M40" s="19" t="str">
        <f t="shared" si="5"/>
        <v>○</v>
      </c>
      <c r="N40" s="19" t="str">
        <f t="shared" si="6"/>
        <v>○</v>
      </c>
    </row>
    <row r="41" spans="1:14" s="19" customFormat="1" ht="15" customHeight="1">
      <c r="A41" s="24">
        <v>36</v>
      </c>
      <c r="B41" s="25" t="s">
        <v>66</v>
      </c>
      <c r="C41" s="26">
        <v>52</v>
      </c>
      <c r="D41" s="26">
        <v>32</v>
      </c>
      <c r="E41" s="26">
        <v>20</v>
      </c>
      <c r="F41" s="26">
        <v>0</v>
      </c>
      <c r="G41" s="26">
        <v>0</v>
      </c>
      <c r="H41" s="26">
        <v>0</v>
      </c>
      <c r="I41" s="26">
        <v>52</v>
      </c>
      <c r="J41" s="26">
        <v>32</v>
      </c>
      <c r="K41" s="26">
        <v>20</v>
      </c>
      <c r="L41" s="19" t="str">
        <f t="shared" si="4"/>
        <v>○</v>
      </c>
      <c r="M41" s="19" t="str">
        <f t="shared" si="5"/>
        <v>○</v>
      </c>
      <c r="N41" s="19" t="str">
        <f t="shared" si="6"/>
        <v>○</v>
      </c>
    </row>
    <row r="42" spans="1:14" s="19" customFormat="1" ht="15" customHeight="1">
      <c r="A42" s="24">
        <v>37</v>
      </c>
      <c r="B42" s="25" t="s">
        <v>83</v>
      </c>
      <c r="C42" s="26">
        <v>184</v>
      </c>
      <c r="D42" s="26">
        <v>92</v>
      </c>
      <c r="E42" s="26">
        <v>92</v>
      </c>
      <c r="F42" s="26">
        <v>14</v>
      </c>
      <c r="G42" s="26">
        <v>10</v>
      </c>
      <c r="H42" s="26">
        <v>4</v>
      </c>
      <c r="I42" s="26">
        <v>170</v>
      </c>
      <c r="J42" s="26">
        <v>82</v>
      </c>
      <c r="K42" s="26">
        <v>88</v>
      </c>
      <c r="L42" s="19" t="str">
        <f t="shared" si="4"/>
        <v>○</v>
      </c>
      <c r="M42" s="19" t="str">
        <f t="shared" si="5"/>
        <v>○</v>
      </c>
      <c r="N42" s="19" t="str">
        <f t="shared" si="6"/>
        <v>○</v>
      </c>
    </row>
    <row r="43" spans="1:14" s="19" customFormat="1" ht="15" customHeight="1">
      <c r="A43" s="24">
        <v>38</v>
      </c>
      <c r="B43" s="25" t="s">
        <v>84</v>
      </c>
      <c r="C43" s="26">
        <v>212</v>
      </c>
      <c r="D43" s="26">
        <v>100</v>
      </c>
      <c r="E43" s="26">
        <v>112</v>
      </c>
      <c r="F43" s="26">
        <v>14</v>
      </c>
      <c r="G43" s="26">
        <v>6</v>
      </c>
      <c r="H43" s="26">
        <v>8</v>
      </c>
      <c r="I43" s="26">
        <v>198</v>
      </c>
      <c r="J43" s="26">
        <v>94</v>
      </c>
      <c r="K43" s="26">
        <v>104</v>
      </c>
      <c r="L43" s="19" t="str">
        <f t="shared" si="4"/>
        <v>○</v>
      </c>
      <c r="M43" s="19" t="str">
        <f t="shared" si="5"/>
        <v>○</v>
      </c>
      <c r="N43" s="19" t="str">
        <f t="shared" si="6"/>
        <v>○</v>
      </c>
    </row>
    <row r="44" spans="1:14" s="19" customFormat="1" ht="15" customHeight="1">
      <c r="A44" s="24">
        <v>39</v>
      </c>
      <c r="B44" s="25" t="s">
        <v>69</v>
      </c>
      <c r="C44" s="26">
        <v>52</v>
      </c>
      <c r="D44" s="26">
        <v>29</v>
      </c>
      <c r="E44" s="26">
        <v>23</v>
      </c>
      <c r="F44" s="26">
        <v>2</v>
      </c>
      <c r="G44" s="26">
        <v>1</v>
      </c>
      <c r="H44" s="26">
        <v>1</v>
      </c>
      <c r="I44" s="26">
        <v>50</v>
      </c>
      <c r="J44" s="26">
        <v>28</v>
      </c>
      <c r="K44" s="26">
        <v>22</v>
      </c>
      <c r="L44" s="19" t="str">
        <f t="shared" si="4"/>
        <v>○</v>
      </c>
      <c r="M44" s="19" t="str">
        <f t="shared" si="5"/>
        <v>○</v>
      </c>
      <c r="N44" s="19" t="str">
        <f t="shared" si="6"/>
        <v>○</v>
      </c>
    </row>
    <row r="45" spans="1:14" s="19" customFormat="1" ht="15" customHeight="1">
      <c r="A45" s="24">
        <v>40</v>
      </c>
      <c r="B45" s="25" t="s">
        <v>70</v>
      </c>
      <c r="C45" s="26">
        <v>320</v>
      </c>
      <c r="D45" s="26">
        <v>244</v>
      </c>
      <c r="E45" s="26">
        <v>76</v>
      </c>
      <c r="F45" s="26">
        <v>168</v>
      </c>
      <c r="G45" s="26">
        <v>154</v>
      </c>
      <c r="H45" s="26">
        <v>14</v>
      </c>
      <c r="I45" s="26">
        <v>152</v>
      </c>
      <c r="J45" s="26">
        <v>90</v>
      </c>
      <c r="K45" s="26">
        <v>62</v>
      </c>
      <c r="L45" s="19" t="str">
        <f t="shared" si="4"/>
        <v>○</v>
      </c>
      <c r="M45" s="19" t="str">
        <f t="shared" si="5"/>
        <v>○</v>
      </c>
      <c r="N45" s="19" t="str">
        <f t="shared" si="6"/>
        <v>○</v>
      </c>
    </row>
    <row r="46" spans="1:14" s="19" customFormat="1" ht="15" customHeight="1">
      <c r="A46" s="27">
        <v>41</v>
      </c>
      <c r="B46" s="28" t="s">
        <v>71</v>
      </c>
      <c r="C46" s="29">
        <v>110</v>
      </c>
      <c r="D46" s="29">
        <v>58</v>
      </c>
      <c r="E46" s="29">
        <v>52</v>
      </c>
      <c r="F46" s="29">
        <v>29</v>
      </c>
      <c r="G46" s="29">
        <v>18</v>
      </c>
      <c r="H46" s="29">
        <v>11</v>
      </c>
      <c r="I46" s="29">
        <v>81</v>
      </c>
      <c r="J46" s="29">
        <v>40</v>
      </c>
      <c r="K46" s="29">
        <v>41</v>
      </c>
      <c r="L46" s="19" t="str">
        <f t="shared" si="4"/>
        <v>○</v>
      </c>
      <c r="M46" s="19" t="str">
        <f t="shared" si="5"/>
        <v>○</v>
      </c>
      <c r="N46" s="19" t="str">
        <f t="shared" si="6"/>
        <v>○</v>
      </c>
    </row>
    <row r="47" spans="1:14" s="19" customFormat="1" ht="15" customHeight="1">
      <c r="A47" s="30"/>
      <c r="B47" s="31" t="s">
        <v>85</v>
      </c>
      <c r="C47" s="37">
        <f aca="true" t="shared" si="7" ref="C47:K47">SUM(C17:C46)</f>
        <v>5923</v>
      </c>
      <c r="D47" s="37">
        <f t="shared" si="7"/>
        <v>3226</v>
      </c>
      <c r="E47" s="37">
        <f t="shared" si="7"/>
        <v>2697</v>
      </c>
      <c r="F47" s="37">
        <f t="shared" si="7"/>
        <v>668</v>
      </c>
      <c r="G47" s="37">
        <f t="shared" si="7"/>
        <v>552</v>
      </c>
      <c r="H47" s="37">
        <f t="shared" si="7"/>
        <v>116</v>
      </c>
      <c r="I47" s="37">
        <f t="shared" si="7"/>
        <v>5255</v>
      </c>
      <c r="J47" s="37">
        <f t="shared" si="7"/>
        <v>2674</v>
      </c>
      <c r="K47" s="37">
        <f t="shared" si="7"/>
        <v>2581</v>
      </c>
      <c r="L47" s="19" t="str">
        <f t="shared" si="4"/>
        <v>○</v>
      </c>
      <c r="M47" s="19" t="str">
        <f t="shared" si="5"/>
        <v>○</v>
      </c>
      <c r="N47" s="19" t="str">
        <f t="shared" si="6"/>
        <v>○</v>
      </c>
    </row>
    <row r="48" spans="1:14" s="19" customFormat="1" ht="15" customHeight="1">
      <c r="A48" s="38"/>
      <c r="B48" s="39" t="s">
        <v>86</v>
      </c>
      <c r="C48" s="40">
        <f aca="true" t="shared" si="8" ref="C48:K48">C16+C47</f>
        <v>25246</v>
      </c>
      <c r="D48" s="40">
        <f t="shared" si="8"/>
        <v>14676</v>
      </c>
      <c r="E48" s="40">
        <f t="shared" si="8"/>
        <v>10570</v>
      </c>
      <c r="F48" s="40">
        <f t="shared" si="8"/>
        <v>4463</v>
      </c>
      <c r="G48" s="40">
        <f t="shared" si="8"/>
        <v>3484</v>
      </c>
      <c r="H48" s="40">
        <f t="shared" si="8"/>
        <v>979</v>
      </c>
      <c r="I48" s="40">
        <f t="shared" si="8"/>
        <v>20783</v>
      </c>
      <c r="J48" s="40">
        <f t="shared" si="8"/>
        <v>11192</v>
      </c>
      <c r="K48" s="40">
        <f t="shared" si="8"/>
        <v>9591</v>
      </c>
      <c r="L48" s="19" t="str">
        <f t="shared" si="4"/>
        <v>○</v>
      </c>
      <c r="M48" s="19" t="str">
        <f t="shared" si="5"/>
        <v>○</v>
      </c>
      <c r="N48" s="19" t="str">
        <f t="shared" si="6"/>
        <v>○</v>
      </c>
    </row>
  </sheetData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51"/>
  <sheetViews>
    <sheetView view="pageBreakPreview" zoomScale="75" zoomScaleSheetLayoutView="75" workbookViewId="0" topLeftCell="A1">
      <pane xSplit="2" ySplit="7" topLeftCell="C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L16" sqref="L16"/>
    </sheetView>
  </sheetViews>
  <sheetFormatPr defaultColWidth="9.00390625" defaultRowHeight="13.5"/>
  <cols>
    <col min="1" max="1" width="3.625" style="42" customWidth="1"/>
    <col min="2" max="2" width="13.75390625" style="42" bestFit="1" customWidth="1"/>
    <col min="3" max="17" width="12.625" style="42" customWidth="1"/>
    <col min="18" max="18" width="3.625" style="42" customWidth="1"/>
    <col min="19" max="19" width="13.75390625" style="42" bestFit="1" customWidth="1"/>
    <col min="20" max="25" width="12.625" style="42" customWidth="1"/>
    <col min="26" max="33" width="14.625" style="42" customWidth="1"/>
    <col min="34" max="40" width="3.375" style="42" bestFit="1" customWidth="1"/>
    <col min="41" max="16384" width="9.00390625" style="42" customWidth="1"/>
  </cols>
  <sheetData>
    <row r="1" spans="1:19" ht="21">
      <c r="A1" s="51" t="s">
        <v>105</v>
      </c>
      <c r="B1" s="41"/>
      <c r="R1" s="51" t="s">
        <v>105</v>
      </c>
      <c r="S1" s="41"/>
    </row>
    <row r="2" spans="1:19" ht="15" customHeight="1">
      <c r="A2" s="51"/>
      <c r="B2" s="41"/>
      <c r="R2" s="51"/>
      <c r="S2" s="41"/>
    </row>
    <row r="3" spans="1:19" ht="17.25">
      <c r="A3" s="61" t="s">
        <v>106</v>
      </c>
      <c r="B3" s="41"/>
      <c r="R3" s="61" t="s">
        <v>107</v>
      </c>
      <c r="S3" s="41"/>
    </row>
    <row r="4" spans="1:33" ht="16.5" customHeight="1">
      <c r="A4" s="148" t="s">
        <v>88</v>
      </c>
      <c r="B4" s="144" t="s">
        <v>89</v>
      </c>
      <c r="C4" s="151" t="s">
        <v>90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  <c r="R4" s="148" t="s">
        <v>88</v>
      </c>
      <c r="S4" s="144" t="s">
        <v>89</v>
      </c>
      <c r="T4" s="151" t="s">
        <v>27</v>
      </c>
      <c r="U4" s="152"/>
      <c r="V4" s="152"/>
      <c r="W4" s="152"/>
      <c r="X4" s="152"/>
      <c r="Y4" s="153"/>
      <c r="Z4" s="151" t="s">
        <v>104</v>
      </c>
      <c r="AA4" s="152"/>
      <c r="AB4" s="152"/>
      <c r="AC4" s="152"/>
      <c r="AD4" s="152"/>
      <c r="AE4" s="153"/>
      <c r="AF4" s="151" t="s">
        <v>91</v>
      </c>
      <c r="AG4" s="153"/>
    </row>
    <row r="5" spans="1:33" ht="16.5" customHeight="1">
      <c r="A5" s="149"/>
      <c r="B5" s="145"/>
      <c r="C5" s="151" t="s">
        <v>87</v>
      </c>
      <c r="D5" s="152"/>
      <c r="E5" s="152"/>
      <c r="F5" s="151" t="s">
        <v>97</v>
      </c>
      <c r="G5" s="152"/>
      <c r="H5" s="152"/>
      <c r="I5" s="151" t="s">
        <v>98</v>
      </c>
      <c r="J5" s="152"/>
      <c r="K5" s="152"/>
      <c r="L5" s="151" t="s">
        <v>99</v>
      </c>
      <c r="M5" s="152"/>
      <c r="N5" s="152"/>
      <c r="O5" s="151" t="s">
        <v>100</v>
      </c>
      <c r="P5" s="152"/>
      <c r="Q5" s="153"/>
      <c r="R5" s="149"/>
      <c r="S5" s="145"/>
      <c r="T5" s="151" t="s">
        <v>101</v>
      </c>
      <c r="U5" s="152"/>
      <c r="V5" s="152"/>
      <c r="W5" s="151" t="s">
        <v>103</v>
      </c>
      <c r="X5" s="152"/>
      <c r="Y5" s="152"/>
      <c r="Z5" s="156" t="s">
        <v>94</v>
      </c>
      <c r="AA5" s="154"/>
      <c r="AB5" s="156" t="s">
        <v>12</v>
      </c>
      <c r="AC5" s="154"/>
      <c r="AD5" s="156" t="s">
        <v>95</v>
      </c>
      <c r="AE5" s="154"/>
      <c r="AF5" s="160" t="s">
        <v>92</v>
      </c>
      <c r="AG5" s="154" t="s">
        <v>93</v>
      </c>
    </row>
    <row r="6" spans="1:33" ht="16.5" customHeight="1">
      <c r="A6" s="149"/>
      <c r="B6" s="146"/>
      <c r="C6" s="52" t="s">
        <v>92</v>
      </c>
      <c r="D6" s="156" t="s">
        <v>14</v>
      </c>
      <c r="E6" s="159"/>
      <c r="F6" s="52" t="s">
        <v>92</v>
      </c>
      <c r="G6" s="156" t="s">
        <v>14</v>
      </c>
      <c r="H6" s="159"/>
      <c r="I6" s="52" t="s">
        <v>92</v>
      </c>
      <c r="J6" s="156" t="s">
        <v>14</v>
      </c>
      <c r="K6" s="159"/>
      <c r="L6" s="52" t="s">
        <v>92</v>
      </c>
      <c r="M6" s="156" t="s">
        <v>14</v>
      </c>
      <c r="N6" s="159"/>
      <c r="O6" s="52" t="s">
        <v>92</v>
      </c>
      <c r="P6" s="156" t="s">
        <v>14</v>
      </c>
      <c r="Q6" s="154"/>
      <c r="R6" s="149"/>
      <c r="S6" s="146"/>
      <c r="T6" s="52" t="s">
        <v>92</v>
      </c>
      <c r="U6" s="156" t="s">
        <v>14</v>
      </c>
      <c r="V6" s="159"/>
      <c r="W6" s="52" t="s">
        <v>92</v>
      </c>
      <c r="X6" s="156" t="s">
        <v>14</v>
      </c>
      <c r="Y6" s="159"/>
      <c r="Z6" s="157"/>
      <c r="AA6" s="158"/>
      <c r="AB6" s="157"/>
      <c r="AC6" s="158"/>
      <c r="AD6" s="157"/>
      <c r="AE6" s="158"/>
      <c r="AF6" s="161"/>
      <c r="AG6" s="155"/>
    </row>
    <row r="7" spans="1:33" ht="16.5" customHeight="1">
      <c r="A7" s="150"/>
      <c r="B7" s="147"/>
      <c r="C7" s="53" t="s">
        <v>96</v>
      </c>
      <c r="D7" s="53"/>
      <c r="E7" s="54" t="s">
        <v>102</v>
      </c>
      <c r="F7" s="53" t="s">
        <v>96</v>
      </c>
      <c r="G7" s="53"/>
      <c r="H7" s="54" t="s">
        <v>102</v>
      </c>
      <c r="I7" s="53" t="s">
        <v>96</v>
      </c>
      <c r="J7" s="53"/>
      <c r="K7" s="54" t="s">
        <v>102</v>
      </c>
      <c r="L7" s="53" t="s">
        <v>96</v>
      </c>
      <c r="M7" s="53"/>
      <c r="N7" s="54" t="s">
        <v>102</v>
      </c>
      <c r="O7" s="53" t="s">
        <v>96</v>
      </c>
      <c r="P7" s="53"/>
      <c r="Q7" s="54" t="s">
        <v>102</v>
      </c>
      <c r="R7" s="150"/>
      <c r="S7" s="147"/>
      <c r="T7" s="53" t="s">
        <v>96</v>
      </c>
      <c r="U7" s="53"/>
      <c r="V7" s="54" t="s">
        <v>102</v>
      </c>
      <c r="W7" s="53" t="s">
        <v>96</v>
      </c>
      <c r="X7" s="53"/>
      <c r="Y7" s="54" t="s">
        <v>102</v>
      </c>
      <c r="Z7" s="55" t="s">
        <v>13</v>
      </c>
      <c r="AA7" s="55" t="s">
        <v>14</v>
      </c>
      <c r="AB7" s="55" t="s">
        <v>13</v>
      </c>
      <c r="AC7" s="55" t="s">
        <v>14</v>
      </c>
      <c r="AD7" s="55" t="s">
        <v>13</v>
      </c>
      <c r="AE7" s="55" t="s">
        <v>14</v>
      </c>
      <c r="AF7" s="53" t="s">
        <v>96</v>
      </c>
      <c r="AG7" s="56" t="s">
        <v>96</v>
      </c>
    </row>
    <row r="8" spans="1:40" ht="16.5" customHeight="1">
      <c r="A8" s="43">
        <v>1</v>
      </c>
      <c r="B8" s="48" t="s">
        <v>31</v>
      </c>
      <c r="C8" s="65">
        <v>39940868</v>
      </c>
      <c r="D8" s="65">
        <v>37748253</v>
      </c>
      <c r="E8" s="65">
        <v>5508585</v>
      </c>
      <c r="F8" s="65">
        <v>22808887</v>
      </c>
      <c r="G8" s="65">
        <v>22662072</v>
      </c>
      <c r="H8" s="65">
        <v>362143</v>
      </c>
      <c r="I8" s="65">
        <v>806029</v>
      </c>
      <c r="J8" s="65">
        <v>494922</v>
      </c>
      <c r="K8" s="65">
        <v>310568</v>
      </c>
      <c r="L8" s="65">
        <v>34370</v>
      </c>
      <c r="M8" s="65">
        <v>34370</v>
      </c>
      <c r="N8" s="65">
        <v>0</v>
      </c>
      <c r="O8" s="65">
        <v>2805416</v>
      </c>
      <c r="P8" s="65">
        <v>2670547</v>
      </c>
      <c r="Q8" s="65">
        <v>199113</v>
      </c>
      <c r="R8" s="43">
        <v>1</v>
      </c>
      <c r="S8" s="48" t="str">
        <f>B8</f>
        <v>那 覇 市</v>
      </c>
      <c r="T8" s="71">
        <v>27803819</v>
      </c>
      <c r="U8" s="71">
        <v>27048638</v>
      </c>
      <c r="V8" s="71">
        <v>58448</v>
      </c>
      <c r="W8" s="71">
        <v>94199389</v>
      </c>
      <c r="X8" s="71">
        <v>90658802</v>
      </c>
      <c r="Y8" s="71">
        <v>6438857</v>
      </c>
      <c r="Z8" s="71">
        <v>55957041</v>
      </c>
      <c r="AA8" s="71">
        <v>36454778</v>
      </c>
      <c r="AB8" s="71">
        <v>25606291</v>
      </c>
      <c r="AC8" s="71">
        <v>14715971</v>
      </c>
      <c r="AD8" s="71">
        <v>81563332</v>
      </c>
      <c r="AE8" s="71">
        <v>51170749</v>
      </c>
      <c r="AF8" s="71">
        <v>175762721</v>
      </c>
      <c r="AG8" s="71">
        <v>141829551</v>
      </c>
      <c r="AH8" s="42" t="str">
        <f>IF(W8=SUM(C8,F8,I8,L8,O8,T8),"○","×")</f>
        <v>○</v>
      </c>
      <c r="AI8" s="42" t="str">
        <f>IF(X8=SUM(D8,G8,J8,M8,P8,U8),"○","×")</f>
        <v>○</v>
      </c>
      <c r="AJ8" s="42" t="str">
        <f>IF(Y8=SUM(E8,H8,K8,N8,Q8,V8),"○","×")</f>
        <v>○</v>
      </c>
      <c r="AK8" s="42" t="str">
        <f>IF(AD8=SUM(Z8,AB8),"○","×")</f>
        <v>○</v>
      </c>
      <c r="AL8" s="42" t="str">
        <f>IF(AE8=SUM(AA8,AC8),"○","×")</f>
        <v>○</v>
      </c>
      <c r="AM8" s="42" t="str">
        <f>IF(AF8=AD8+W8,"○","×")</f>
        <v>○</v>
      </c>
      <c r="AN8" s="42" t="str">
        <f>IF(AG8=AE8+X8,"○","×")</f>
        <v>○</v>
      </c>
    </row>
    <row r="9" spans="1:40" ht="16.5" customHeight="1">
      <c r="A9" s="44">
        <v>2</v>
      </c>
      <c r="B9" s="49" t="s">
        <v>32</v>
      </c>
      <c r="C9" s="66">
        <v>3551010</v>
      </c>
      <c r="D9" s="66">
        <v>3538873</v>
      </c>
      <c r="E9" s="66">
        <v>12170</v>
      </c>
      <c r="F9" s="66">
        <v>2783334</v>
      </c>
      <c r="G9" s="66">
        <v>2780808</v>
      </c>
      <c r="H9" s="66">
        <v>11646</v>
      </c>
      <c r="I9" s="66">
        <v>64399</v>
      </c>
      <c r="J9" s="66">
        <v>62455</v>
      </c>
      <c r="K9" s="66">
        <v>1944</v>
      </c>
      <c r="L9" s="66">
        <v>0</v>
      </c>
      <c r="M9" s="66">
        <v>0</v>
      </c>
      <c r="N9" s="66">
        <v>0</v>
      </c>
      <c r="O9" s="66">
        <v>1271409</v>
      </c>
      <c r="P9" s="66">
        <v>1271409</v>
      </c>
      <c r="Q9" s="66">
        <v>0</v>
      </c>
      <c r="R9" s="44">
        <v>2</v>
      </c>
      <c r="S9" s="49" t="str">
        <f aca="true" t="shared" si="0" ref="S9:S49">B9</f>
        <v>宜野湾市</v>
      </c>
      <c r="T9" s="72">
        <v>4417397</v>
      </c>
      <c r="U9" s="72">
        <v>4413583</v>
      </c>
      <c r="V9" s="72">
        <v>3788</v>
      </c>
      <c r="W9" s="72">
        <v>12087549</v>
      </c>
      <c r="X9" s="72">
        <v>12067128</v>
      </c>
      <c r="Y9" s="72">
        <v>29548</v>
      </c>
      <c r="Z9" s="72">
        <v>1900824</v>
      </c>
      <c r="AA9" s="72">
        <v>1890804</v>
      </c>
      <c r="AB9" s="72">
        <v>6030294</v>
      </c>
      <c r="AC9" s="72">
        <v>3978951</v>
      </c>
      <c r="AD9" s="72">
        <v>7931118</v>
      </c>
      <c r="AE9" s="72">
        <v>5869755</v>
      </c>
      <c r="AF9" s="72">
        <v>20018667</v>
      </c>
      <c r="AG9" s="72">
        <v>17936883</v>
      </c>
      <c r="AH9" s="42" t="str">
        <f aca="true" t="shared" si="1" ref="AH9:AH51">IF(W9=SUM(C9,F9,I9,L9,O9,T9),"○","×")</f>
        <v>○</v>
      </c>
      <c r="AI9" s="42" t="str">
        <f aca="true" t="shared" si="2" ref="AI9:AI51">IF(X9=SUM(D9,G9,J9,M9,P9,U9),"○","×")</f>
        <v>○</v>
      </c>
      <c r="AJ9" s="42" t="str">
        <f aca="true" t="shared" si="3" ref="AJ9:AJ51">IF(Y9=SUM(E9,H9,K9,N9,Q9,V9),"○","×")</f>
        <v>○</v>
      </c>
      <c r="AK9" s="42" t="str">
        <f aca="true" t="shared" si="4" ref="AK9:AK51">IF(AD9=SUM(Z9,AB9),"○","×")</f>
        <v>○</v>
      </c>
      <c r="AL9" s="42" t="str">
        <f aca="true" t="shared" si="5" ref="AL9:AL51">IF(AE9=SUM(AA9,AC9),"○","×")</f>
        <v>○</v>
      </c>
      <c r="AM9" s="42" t="str">
        <f aca="true" t="shared" si="6" ref="AM9:AM51">IF(AF9=AD9+W9,"○","×")</f>
        <v>○</v>
      </c>
      <c r="AN9" s="42" t="str">
        <f aca="true" t="shared" si="7" ref="AN9:AN51">IF(AG9=AE9+X9,"○","×")</f>
        <v>○</v>
      </c>
    </row>
    <row r="10" spans="1:40" ht="16.5" customHeight="1">
      <c r="A10" s="44">
        <v>3</v>
      </c>
      <c r="B10" s="49" t="s">
        <v>33</v>
      </c>
      <c r="C10" s="66">
        <v>4373396</v>
      </c>
      <c r="D10" s="66">
        <v>4294094</v>
      </c>
      <c r="E10" s="66">
        <v>79250</v>
      </c>
      <c r="F10" s="66">
        <v>4344815</v>
      </c>
      <c r="G10" s="66">
        <v>4293959</v>
      </c>
      <c r="H10" s="66">
        <v>72953</v>
      </c>
      <c r="I10" s="66">
        <v>99667</v>
      </c>
      <c r="J10" s="66">
        <v>74859</v>
      </c>
      <c r="K10" s="66">
        <v>24807</v>
      </c>
      <c r="L10" s="66">
        <v>0</v>
      </c>
      <c r="M10" s="66">
        <v>0</v>
      </c>
      <c r="N10" s="66">
        <v>0</v>
      </c>
      <c r="O10" s="66">
        <v>88001</v>
      </c>
      <c r="P10" s="66">
        <v>88001</v>
      </c>
      <c r="Q10" s="66">
        <v>0</v>
      </c>
      <c r="R10" s="44">
        <v>3</v>
      </c>
      <c r="S10" s="49" t="str">
        <f t="shared" si="0"/>
        <v>石 垣 市</v>
      </c>
      <c r="T10" s="72">
        <v>2523002</v>
      </c>
      <c r="U10" s="72">
        <v>2519606</v>
      </c>
      <c r="V10" s="72">
        <v>3394</v>
      </c>
      <c r="W10" s="72">
        <v>11428881</v>
      </c>
      <c r="X10" s="72">
        <v>11270519</v>
      </c>
      <c r="Y10" s="72">
        <v>180404</v>
      </c>
      <c r="Z10" s="72">
        <v>4700152</v>
      </c>
      <c r="AA10" s="72">
        <v>3912317</v>
      </c>
      <c r="AB10" s="72">
        <v>11532252</v>
      </c>
      <c r="AC10" s="72">
        <v>7004941</v>
      </c>
      <c r="AD10" s="72">
        <v>16232404</v>
      </c>
      <c r="AE10" s="72">
        <v>10917258</v>
      </c>
      <c r="AF10" s="72">
        <v>27661285</v>
      </c>
      <c r="AG10" s="72">
        <v>22187777</v>
      </c>
      <c r="AH10" s="42" t="str">
        <f t="shared" si="1"/>
        <v>○</v>
      </c>
      <c r="AI10" s="42" t="str">
        <f t="shared" si="2"/>
        <v>○</v>
      </c>
      <c r="AJ10" s="42" t="str">
        <f t="shared" si="3"/>
        <v>○</v>
      </c>
      <c r="AK10" s="42" t="str">
        <f t="shared" si="4"/>
        <v>○</v>
      </c>
      <c r="AL10" s="42" t="str">
        <f t="shared" si="5"/>
        <v>○</v>
      </c>
      <c r="AM10" s="42" t="str">
        <f t="shared" si="6"/>
        <v>○</v>
      </c>
      <c r="AN10" s="42" t="str">
        <f t="shared" si="7"/>
        <v>○</v>
      </c>
    </row>
    <row r="11" spans="1:40" ht="16.5" customHeight="1">
      <c r="A11" s="44">
        <v>4</v>
      </c>
      <c r="B11" s="49" t="s">
        <v>34</v>
      </c>
      <c r="C11" s="66">
        <v>7418197</v>
      </c>
      <c r="D11" s="66">
        <v>7377640</v>
      </c>
      <c r="E11" s="66">
        <v>37800</v>
      </c>
      <c r="F11" s="66">
        <v>8328025</v>
      </c>
      <c r="G11" s="66">
        <v>8298240</v>
      </c>
      <c r="H11" s="66">
        <v>31555</v>
      </c>
      <c r="I11" s="66">
        <v>79529</v>
      </c>
      <c r="J11" s="66">
        <v>69833</v>
      </c>
      <c r="K11" s="66">
        <v>9696</v>
      </c>
      <c r="L11" s="66">
        <v>0</v>
      </c>
      <c r="M11" s="66">
        <v>0</v>
      </c>
      <c r="N11" s="66">
        <v>0</v>
      </c>
      <c r="O11" s="66">
        <v>450672</v>
      </c>
      <c r="P11" s="66">
        <v>450672</v>
      </c>
      <c r="Q11" s="66">
        <v>0</v>
      </c>
      <c r="R11" s="44">
        <v>4</v>
      </c>
      <c r="S11" s="49" t="str">
        <f t="shared" si="0"/>
        <v>浦 添 市</v>
      </c>
      <c r="T11" s="72">
        <v>9848299</v>
      </c>
      <c r="U11" s="72">
        <v>9844477</v>
      </c>
      <c r="V11" s="72">
        <v>8180</v>
      </c>
      <c r="W11" s="72">
        <v>26124722</v>
      </c>
      <c r="X11" s="72">
        <v>26040862</v>
      </c>
      <c r="Y11" s="72">
        <v>87231</v>
      </c>
      <c r="Z11" s="72">
        <v>4288471</v>
      </c>
      <c r="AA11" s="72">
        <v>3807422</v>
      </c>
      <c r="AB11" s="72">
        <v>20799890</v>
      </c>
      <c r="AC11" s="72">
        <v>13484821</v>
      </c>
      <c r="AD11" s="72">
        <v>25088361</v>
      </c>
      <c r="AE11" s="72">
        <v>17292243</v>
      </c>
      <c r="AF11" s="72">
        <v>51213083</v>
      </c>
      <c r="AG11" s="72">
        <v>43333105</v>
      </c>
      <c r="AH11" s="42" t="str">
        <f t="shared" si="1"/>
        <v>○</v>
      </c>
      <c r="AI11" s="42" t="str">
        <f t="shared" si="2"/>
        <v>○</v>
      </c>
      <c r="AJ11" s="42" t="str">
        <f t="shared" si="3"/>
        <v>○</v>
      </c>
      <c r="AK11" s="42" t="str">
        <f t="shared" si="4"/>
        <v>○</v>
      </c>
      <c r="AL11" s="42" t="str">
        <f t="shared" si="5"/>
        <v>○</v>
      </c>
      <c r="AM11" s="42" t="str">
        <f t="shared" si="6"/>
        <v>○</v>
      </c>
      <c r="AN11" s="42" t="str">
        <f t="shared" si="7"/>
        <v>○</v>
      </c>
    </row>
    <row r="12" spans="1:40" ht="16.5" customHeight="1">
      <c r="A12" s="44">
        <v>5</v>
      </c>
      <c r="B12" s="49" t="s">
        <v>35</v>
      </c>
      <c r="C12" s="66">
        <v>9833763</v>
      </c>
      <c r="D12" s="66">
        <v>9701413</v>
      </c>
      <c r="E12" s="66">
        <v>87086</v>
      </c>
      <c r="F12" s="66">
        <v>9094606</v>
      </c>
      <c r="G12" s="66">
        <v>9020629</v>
      </c>
      <c r="H12" s="66">
        <v>91550</v>
      </c>
      <c r="I12" s="66">
        <v>180159</v>
      </c>
      <c r="J12" s="66">
        <v>119212</v>
      </c>
      <c r="K12" s="66">
        <v>60947</v>
      </c>
      <c r="L12" s="66">
        <v>0</v>
      </c>
      <c r="M12" s="66">
        <v>0</v>
      </c>
      <c r="N12" s="66">
        <v>0</v>
      </c>
      <c r="O12" s="66">
        <v>125770</v>
      </c>
      <c r="P12" s="66">
        <v>125770</v>
      </c>
      <c r="Q12" s="66">
        <v>0</v>
      </c>
      <c r="R12" s="44">
        <v>5</v>
      </c>
      <c r="S12" s="49" t="str">
        <f t="shared" si="0"/>
        <v>名 護 市</v>
      </c>
      <c r="T12" s="72">
        <v>5003025</v>
      </c>
      <c r="U12" s="72">
        <v>4961836</v>
      </c>
      <c r="V12" s="72">
        <v>23484</v>
      </c>
      <c r="W12" s="72">
        <v>24237323</v>
      </c>
      <c r="X12" s="72">
        <v>23928860</v>
      </c>
      <c r="Y12" s="72">
        <v>263067</v>
      </c>
      <c r="Z12" s="72">
        <v>1846359</v>
      </c>
      <c r="AA12" s="72">
        <v>1819446</v>
      </c>
      <c r="AB12" s="72">
        <v>8326080</v>
      </c>
      <c r="AC12" s="72">
        <v>5288283</v>
      </c>
      <c r="AD12" s="72">
        <v>10172439</v>
      </c>
      <c r="AE12" s="72">
        <v>7107729</v>
      </c>
      <c r="AF12" s="72">
        <v>34409762</v>
      </c>
      <c r="AG12" s="72">
        <v>31036589</v>
      </c>
      <c r="AH12" s="42" t="str">
        <f t="shared" si="1"/>
        <v>○</v>
      </c>
      <c r="AI12" s="42" t="str">
        <f t="shared" si="2"/>
        <v>○</v>
      </c>
      <c r="AJ12" s="42" t="str">
        <f t="shared" si="3"/>
        <v>○</v>
      </c>
      <c r="AK12" s="42" t="str">
        <f t="shared" si="4"/>
        <v>○</v>
      </c>
      <c r="AL12" s="42" t="str">
        <f t="shared" si="5"/>
        <v>○</v>
      </c>
      <c r="AM12" s="42" t="str">
        <f t="shared" si="6"/>
        <v>○</v>
      </c>
      <c r="AN12" s="42" t="str">
        <f t="shared" si="7"/>
        <v>○</v>
      </c>
    </row>
    <row r="13" spans="1:40" ht="16.5" customHeight="1">
      <c r="A13" s="45">
        <v>6</v>
      </c>
      <c r="B13" s="50" t="s">
        <v>36</v>
      </c>
      <c r="C13" s="67">
        <v>5540546</v>
      </c>
      <c r="D13" s="67">
        <v>5531677</v>
      </c>
      <c r="E13" s="67">
        <v>8736</v>
      </c>
      <c r="F13" s="67">
        <v>7010281</v>
      </c>
      <c r="G13" s="67">
        <v>7007341</v>
      </c>
      <c r="H13" s="67">
        <v>8128</v>
      </c>
      <c r="I13" s="67">
        <v>62846</v>
      </c>
      <c r="J13" s="67">
        <v>62846</v>
      </c>
      <c r="K13" s="67">
        <v>0</v>
      </c>
      <c r="L13" s="67">
        <v>0</v>
      </c>
      <c r="M13" s="67">
        <v>0</v>
      </c>
      <c r="N13" s="67">
        <v>0</v>
      </c>
      <c r="O13" s="67">
        <v>142245</v>
      </c>
      <c r="P13" s="67">
        <v>142245</v>
      </c>
      <c r="Q13" s="67">
        <v>0</v>
      </c>
      <c r="R13" s="45">
        <v>6</v>
      </c>
      <c r="S13" s="50" t="str">
        <f t="shared" si="0"/>
        <v>糸 満 市</v>
      </c>
      <c r="T13" s="73">
        <v>3059913</v>
      </c>
      <c r="U13" s="73">
        <v>3057028</v>
      </c>
      <c r="V13" s="73">
        <v>2885</v>
      </c>
      <c r="W13" s="73">
        <v>15815831</v>
      </c>
      <c r="X13" s="73">
        <v>15801137</v>
      </c>
      <c r="Y13" s="73">
        <v>19749</v>
      </c>
      <c r="Z13" s="73">
        <v>1581068</v>
      </c>
      <c r="AA13" s="73">
        <v>1574818</v>
      </c>
      <c r="AB13" s="73">
        <v>4121382</v>
      </c>
      <c r="AC13" s="73">
        <v>2688049</v>
      </c>
      <c r="AD13" s="73">
        <v>5702450</v>
      </c>
      <c r="AE13" s="73">
        <v>4262867</v>
      </c>
      <c r="AF13" s="73">
        <v>21518281</v>
      </c>
      <c r="AG13" s="73">
        <v>20064004</v>
      </c>
      <c r="AH13" s="42" t="str">
        <f t="shared" si="1"/>
        <v>○</v>
      </c>
      <c r="AI13" s="42" t="str">
        <f t="shared" si="2"/>
        <v>○</v>
      </c>
      <c r="AJ13" s="42" t="str">
        <f t="shared" si="3"/>
        <v>○</v>
      </c>
      <c r="AK13" s="42" t="str">
        <f t="shared" si="4"/>
        <v>○</v>
      </c>
      <c r="AL13" s="42" t="str">
        <f t="shared" si="5"/>
        <v>○</v>
      </c>
      <c r="AM13" s="42" t="str">
        <f t="shared" si="6"/>
        <v>○</v>
      </c>
      <c r="AN13" s="42" t="str">
        <f t="shared" si="7"/>
        <v>○</v>
      </c>
    </row>
    <row r="14" spans="1:40" ht="16.5" customHeight="1">
      <c r="A14" s="44">
        <v>7</v>
      </c>
      <c r="B14" s="49" t="s">
        <v>37</v>
      </c>
      <c r="C14" s="66">
        <v>6590870</v>
      </c>
      <c r="D14" s="66">
        <v>6286817</v>
      </c>
      <c r="E14" s="66">
        <v>73776</v>
      </c>
      <c r="F14" s="66">
        <v>8166803</v>
      </c>
      <c r="G14" s="66">
        <v>8089004</v>
      </c>
      <c r="H14" s="66">
        <v>63653</v>
      </c>
      <c r="I14" s="66">
        <v>64614</v>
      </c>
      <c r="J14" s="66">
        <v>48428</v>
      </c>
      <c r="K14" s="66">
        <v>16185</v>
      </c>
      <c r="L14" s="66">
        <v>0</v>
      </c>
      <c r="M14" s="66">
        <v>0</v>
      </c>
      <c r="N14" s="66">
        <v>0</v>
      </c>
      <c r="O14" s="66">
        <v>41673</v>
      </c>
      <c r="P14" s="66">
        <v>41673</v>
      </c>
      <c r="Q14" s="66">
        <v>0</v>
      </c>
      <c r="R14" s="44">
        <v>7</v>
      </c>
      <c r="S14" s="49" t="str">
        <f t="shared" si="0"/>
        <v>沖 縄 市</v>
      </c>
      <c r="T14" s="72">
        <v>6628255</v>
      </c>
      <c r="U14" s="72">
        <v>6622961</v>
      </c>
      <c r="V14" s="72">
        <v>5051</v>
      </c>
      <c r="W14" s="72">
        <v>21492215</v>
      </c>
      <c r="X14" s="72">
        <v>21088883</v>
      </c>
      <c r="Y14" s="72">
        <v>158665</v>
      </c>
      <c r="Z14" s="72">
        <v>3305209</v>
      </c>
      <c r="AA14" s="72">
        <v>3248282</v>
      </c>
      <c r="AB14" s="72">
        <v>11401251</v>
      </c>
      <c r="AC14" s="72">
        <v>7033268</v>
      </c>
      <c r="AD14" s="72">
        <v>14706460</v>
      </c>
      <c r="AE14" s="72">
        <v>10281550</v>
      </c>
      <c r="AF14" s="72">
        <v>36198675</v>
      </c>
      <c r="AG14" s="72">
        <v>31370433</v>
      </c>
      <c r="AH14" s="42" t="str">
        <f t="shared" si="1"/>
        <v>○</v>
      </c>
      <c r="AI14" s="42" t="str">
        <f t="shared" si="2"/>
        <v>○</v>
      </c>
      <c r="AJ14" s="42" t="str">
        <f t="shared" si="3"/>
        <v>○</v>
      </c>
      <c r="AK14" s="42" t="str">
        <f t="shared" si="4"/>
        <v>○</v>
      </c>
      <c r="AL14" s="42" t="str">
        <f t="shared" si="5"/>
        <v>○</v>
      </c>
      <c r="AM14" s="42" t="str">
        <f t="shared" si="6"/>
        <v>○</v>
      </c>
      <c r="AN14" s="42" t="str">
        <f t="shared" si="7"/>
        <v>○</v>
      </c>
    </row>
    <row r="15" spans="1:40" ht="16.5" customHeight="1">
      <c r="A15" s="44">
        <v>8</v>
      </c>
      <c r="B15" s="49" t="s">
        <v>38</v>
      </c>
      <c r="C15" s="66">
        <v>4876852</v>
      </c>
      <c r="D15" s="66">
        <v>4831142</v>
      </c>
      <c r="E15" s="66">
        <v>136389</v>
      </c>
      <c r="F15" s="66">
        <v>3720241</v>
      </c>
      <c r="G15" s="66">
        <v>3670457</v>
      </c>
      <c r="H15" s="66">
        <v>148616</v>
      </c>
      <c r="I15" s="66">
        <v>7483</v>
      </c>
      <c r="J15" s="66">
        <v>7483</v>
      </c>
      <c r="K15" s="66">
        <v>0</v>
      </c>
      <c r="L15" s="66">
        <v>0</v>
      </c>
      <c r="M15" s="66">
        <v>0</v>
      </c>
      <c r="N15" s="66">
        <v>0</v>
      </c>
      <c r="O15" s="66">
        <v>69234</v>
      </c>
      <c r="P15" s="66">
        <v>69234</v>
      </c>
      <c r="Q15" s="66">
        <v>0</v>
      </c>
      <c r="R15" s="44">
        <v>8</v>
      </c>
      <c r="S15" s="49" t="str">
        <f t="shared" si="0"/>
        <v>豊見城市</v>
      </c>
      <c r="T15" s="72">
        <v>2954204</v>
      </c>
      <c r="U15" s="72">
        <v>2798278</v>
      </c>
      <c r="V15" s="72">
        <v>2274</v>
      </c>
      <c r="W15" s="72">
        <v>11628014</v>
      </c>
      <c r="X15" s="72">
        <v>11376594</v>
      </c>
      <c r="Y15" s="72">
        <v>287279</v>
      </c>
      <c r="Z15" s="72">
        <v>1348369</v>
      </c>
      <c r="AA15" s="72">
        <v>1328233</v>
      </c>
      <c r="AB15" s="72">
        <v>4581356</v>
      </c>
      <c r="AC15" s="72">
        <v>2481385</v>
      </c>
      <c r="AD15" s="72">
        <v>5929725</v>
      </c>
      <c r="AE15" s="72">
        <v>3809618</v>
      </c>
      <c r="AF15" s="72">
        <v>17557739</v>
      </c>
      <c r="AG15" s="72">
        <v>15186212</v>
      </c>
      <c r="AH15" s="42" t="str">
        <f t="shared" si="1"/>
        <v>○</v>
      </c>
      <c r="AI15" s="42" t="str">
        <f t="shared" si="2"/>
        <v>○</v>
      </c>
      <c r="AJ15" s="42" t="str">
        <f t="shared" si="3"/>
        <v>○</v>
      </c>
      <c r="AK15" s="42" t="str">
        <f t="shared" si="4"/>
        <v>○</v>
      </c>
      <c r="AL15" s="42" t="str">
        <f t="shared" si="5"/>
        <v>○</v>
      </c>
      <c r="AM15" s="42" t="str">
        <f t="shared" si="6"/>
        <v>○</v>
      </c>
      <c r="AN15" s="42" t="str">
        <f t="shared" si="7"/>
        <v>○</v>
      </c>
    </row>
    <row r="16" spans="1:40" ht="16.5" customHeight="1">
      <c r="A16" s="44">
        <v>9</v>
      </c>
      <c r="B16" s="49" t="s">
        <v>39</v>
      </c>
      <c r="C16" s="66">
        <v>17860507</v>
      </c>
      <c r="D16" s="66">
        <v>17577065</v>
      </c>
      <c r="E16" s="66">
        <v>147789</v>
      </c>
      <c r="F16" s="66">
        <v>10064649</v>
      </c>
      <c r="G16" s="66">
        <v>10030703</v>
      </c>
      <c r="H16" s="66">
        <v>37941</v>
      </c>
      <c r="I16" s="66">
        <v>511460</v>
      </c>
      <c r="J16" s="66">
        <v>264531</v>
      </c>
      <c r="K16" s="66">
        <v>246929</v>
      </c>
      <c r="L16" s="66">
        <v>63570</v>
      </c>
      <c r="M16" s="66">
        <v>63570</v>
      </c>
      <c r="N16" s="66">
        <v>0</v>
      </c>
      <c r="O16" s="66">
        <v>186927</v>
      </c>
      <c r="P16" s="66">
        <v>186927</v>
      </c>
      <c r="Q16" s="66">
        <v>0</v>
      </c>
      <c r="R16" s="44">
        <v>9</v>
      </c>
      <c r="S16" s="49" t="str">
        <f t="shared" si="0"/>
        <v>うるま市</v>
      </c>
      <c r="T16" s="72">
        <v>4735452</v>
      </c>
      <c r="U16" s="72">
        <v>4730269</v>
      </c>
      <c r="V16" s="72">
        <v>4735</v>
      </c>
      <c r="W16" s="72">
        <v>33422565</v>
      </c>
      <c r="X16" s="72">
        <v>32853065</v>
      </c>
      <c r="Y16" s="72">
        <v>437394</v>
      </c>
      <c r="Z16" s="72">
        <v>18722120</v>
      </c>
      <c r="AA16" s="72">
        <v>13260371</v>
      </c>
      <c r="AB16" s="72">
        <v>38282444</v>
      </c>
      <c r="AC16" s="72">
        <v>24340400</v>
      </c>
      <c r="AD16" s="72">
        <v>57004564</v>
      </c>
      <c r="AE16" s="72">
        <v>37600771</v>
      </c>
      <c r="AF16" s="72">
        <v>90427129</v>
      </c>
      <c r="AG16" s="72">
        <v>70453836</v>
      </c>
      <c r="AH16" s="42" t="str">
        <f t="shared" si="1"/>
        <v>○</v>
      </c>
      <c r="AI16" s="42" t="str">
        <f t="shared" si="2"/>
        <v>○</v>
      </c>
      <c r="AJ16" s="42" t="str">
        <f t="shared" si="3"/>
        <v>○</v>
      </c>
      <c r="AK16" s="42" t="str">
        <f t="shared" si="4"/>
        <v>○</v>
      </c>
      <c r="AL16" s="42" t="str">
        <f t="shared" si="5"/>
        <v>○</v>
      </c>
      <c r="AM16" s="42" t="str">
        <f t="shared" si="6"/>
        <v>○</v>
      </c>
      <c r="AN16" s="42" t="str">
        <f t="shared" si="7"/>
        <v>○</v>
      </c>
    </row>
    <row r="17" spans="1:40" ht="16.5" customHeight="1">
      <c r="A17" s="44">
        <v>10</v>
      </c>
      <c r="B17" s="49" t="s">
        <v>40</v>
      </c>
      <c r="C17" s="66">
        <v>6061309</v>
      </c>
      <c r="D17" s="66">
        <v>6003154</v>
      </c>
      <c r="E17" s="66">
        <v>55748</v>
      </c>
      <c r="F17" s="66">
        <v>6789419</v>
      </c>
      <c r="G17" s="66">
        <v>6754573</v>
      </c>
      <c r="H17" s="66">
        <v>115292</v>
      </c>
      <c r="I17" s="66">
        <v>411908</v>
      </c>
      <c r="J17" s="66">
        <v>214445</v>
      </c>
      <c r="K17" s="66">
        <v>44695</v>
      </c>
      <c r="L17" s="66">
        <v>0</v>
      </c>
      <c r="M17" s="66">
        <v>0</v>
      </c>
      <c r="N17" s="66">
        <v>0</v>
      </c>
      <c r="O17" s="66">
        <v>229175</v>
      </c>
      <c r="P17" s="66">
        <v>229175</v>
      </c>
      <c r="Q17" s="66">
        <v>0</v>
      </c>
      <c r="R17" s="44">
        <v>10</v>
      </c>
      <c r="S17" s="49" t="str">
        <f t="shared" si="0"/>
        <v>宮古島市</v>
      </c>
      <c r="T17" s="72">
        <v>2331541</v>
      </c>
      <c r="U17" s="72">
        <v>2299553</v>
      </c>
      <c r="V17" s="72">
        <v>4619</v>
      </c>
      <c r="W17" s="72">
        <v>15823352</v>
      </c>
      <c r="X17" s="72">
        <v>15500900</v>
      </c>
      <c r="Y17" s="72">
        <v>220354</v>
      </c>
      <c r="Z17" s="72">
        <v>7903072</v>
      </c>
      <c r="AA17" s="72">
        <v>6176145</v>
      </c>
      <c r="AB17" s="72">
        <v>11711875</v>
      </c>
      <c r="AC17" s="72">
        <v>8337651</v>
      </c>
      <c r="AD17" s="72">
        <v>19614947</v>
      </c>
      <c r="AE17" s="72">
        <v>14513796</v>
      </c>
      <c r="AF17" s="72">
        <v>35438299</v>
      </c>
      <c r="AG17" s="72">
        <v>30014696</v>
      </c>
      <c r="AH17" s="42" t="str">
        <f t="shared" si="1"/>
        <v>○</v>
      </c>
      <c r="AI17" s="42" t="str">
        <f t="shared" si="2"/>
        <v>○</v>
      </c>
      <c r="AJ17" s="42" t="str">
        <f t="shared" si="3"/>
        <v>○</v>
      </c>
      <c r="AK17" s="42" t="str">
        <f t="shared" si="4"/>
        <v>○</v>
      </c>
      <c r="AL17" s="42" t="str">
        <f t="shared" si="5"/>
        <v>○</v>
      </c>
      <c r="AM17" s="42" t="str">
        <f t="shared" si="6"/>
        <v>○</v>
      </c>
      <c r="AN17" s="42" t="str">
        <f t="shared" si="7"/>
        <v>○</v>
      </c>
    </row>
    <row r="18" spans="1:40" ht="16.5" customHeight="1">
      <c r="A18" s="62">
        <v>11</v>
      </c>
      <c r="B18" s="63" t="s">
        <v>41</v>
      </c>
      <c r="C18" s="68">
        <v>3586722</v>
      </c>
      <c r="D18" s="68">
        <v>3575718</v>
      </c>
      <c r="E18" s="68">
        <v>11004</v>
      </c>
      <c r="F18" s="68">
        <v>6805537</v>
      </c>
      <c r="G18" s="68">
        <v>6800417</v>
      </c>
      <c r="H18" s="68">
        <v>9772</v>
      </c>
      <c r="I18" s="68">
        <v>76309</v>
      </c>
      <c r="J18" s="68">
        <v>14555</v>
      </c>
      <c r="K18" s="68">
        <v>12351</v>
      </c>
      <c r="L18" s="68">
        <v>0</v>
      </c>
      <c r="M18" s="68">
        <v>0</v>
      </c>
      <c r="N18" s="68">
        <v>0</v>
      </c>
      <c r="O18" s="68">
        <v>49802</v>
      </c>
      <c r="P18" s="68">
        <v>49802</v>
      </c>
      <c r="Q18" s="68">
        <v>0</v>
      </c>
      <c r="R18" s="62">
        <v>11</v>
      </c>
      <c r="S18" s="63" t="str">
        <f t="shared" si="0"/>
        <v>南城市</v>
      </c>
      <c r="T18" s="74">
        <v>988680</v>
      </c>
      <c r="U18" s="74">
        <v>987816</v>
      </c>
      <c r="V18" s="74">
        <v>864</v>
      </c>
      <c r="W18" s="74">
        <v>11507050</v>
      </c>
      <c r="X18" s="74">
        <v>11428308</v>
      </c>
      <c r="Y18" s="74">
        <v>33991</v>
      </c>
      <c r="Z18" s="74">
        <v>1145689</v>
      </c>
      <c r="AA18" s="74">
        <v>1143026</v>
      </c>
      <c r="AB18" s="74">
        <v>3482475</v>
      </c>
      <c r="AC18" s="74">
        <v>2298001</v>
      </c>
      <c r="AD18" s="74">
        <v>4628164</v>
      </c>
      <c r="AE18" s="74">
        <v>3441027</v>
      </c>
      <c r="AF18" s="74">
        <v>16135214</v>
      </c>
      <c r="AG18" s="74">
        <v>14869335</v>
      </c>
      <c r="AH18" s="42" t="str">
        <f t="shared" si="1"/>
        <v>○</v>
      </c>
      <c r="AI18" s="42" t="str">
        <f t="shared" si="2"/>
        <v>○</v>
      </c>
      <c r="AJ18" s="42" t="str">
        <f t="shared" si="3"/>
        <v>○</v>
      </c>
      <c r="AK18" s="42" t="str">
        <f t="shared" si="4"/>
        <v>○</v>
      </c>
      <c r="AL18" s="42" t="str">
        <f t="shared" si="5"/>
        <v>○</v>
      </c>
      <c r="AM18" s="42" t="str">
        <f t="shared" si="6"/>
        <v>○</v>
      </c>
      <c r="AN18" s="42" t="str">
        <f t="shared" si="7"/>
        <v>○</v>
      </c>
    </row>
    <row r="19" spans="1:40" ht="16.5" customHeight="1">
      <c r="A19" s="57"/>
      <c r="B19" s="31" t="s">
        <v>82</v>
      </c>
      <c r="C19" s="69">
        <f>SUM(C8:C18)</f>
        <v>109634040</v>
      </c>
      <c r="D19" s="69">
        <f aca="true" t="shared" si="8" ref="D19:Q19">SUM(D8:D18)</f>
        <v>106465846</v>
      </c>
      <c r="E19" s="69">
        <f t="shared" si="8"/>
        <v>6158333</v>
      </c>
      <c r="F19" s="69">
        <f t="shared" si="8"/>
        <v>89916597</v>
      </c>
      <c r="G19" s="69">
        <f t="shared" si="8"/>
        <v>89408203</v>
      </c>
      <c r="H19" s="69">
        <f t="shared" si="8"/>
        <v>953249</v>
      </c>
      <c r="I19" s="69">
        <f t="shared" si="8"/>
        <v>2364403</v>
      </c>
      <c r="J19" s="69">
        <f t="shared" si="8"/>
        <v>1433569</v>
      </c>
      <c r="K19" s="69">
        <f t="shared" si="8"/>
        <v>728122</v>
      </c>
      <c r="L19" s="69">
        <f t="shared" si="8"/>
        <v>97940</v>
      </c>
      <c r="M19" s="69">
        <f t="shared" si="8"/>
        <v>97940</v>
      </c>
      <c r="N19" s="69">
        <f t="shared" si="8"/>
        <v>0</v>
      </c>
      <c r="O19" s="69">
        <f t="shared" si="8"/>
        <v>5460324</v>
      </c>
      <c r="P19" s="69">
        <f t="shared" si="8"/>
        <v>5325455</v>
      </c>
      <c r="Q19" s="69">
        <f t="shared" si="8"/>
        <v>199113</v>
      </c>
      <c r="R19" s="57"/>
      <c r="S19" s="64" t="str">
        <f>B19</f>
        <v>【市部計】</v>
      </c>
      <c r="T19" s="75">
        <f aca="true" t="shared" si="9" ref="T19:AG19">SUM(T8:T18)</f>
        <v>70293587</v>
      </c>
      <c r="U19" s="75">
        <f t="shared" si="9"/>
        <v>69284045</v>
      </c>
      <c r="V19" s="75">
        <f t="shared" si="9"/>
        <v>117722</v>
      </c>
      <c r="W19" s="75">
        <f t="shared" si="9"/>
        <v>277766891</v>
      </c>
      <c r="X19" s="75">
        <f t="shared" si="9"/>
        <v>272015058</v>
      </c>
      <c r="Y19" s="75">
        <f t="shared" si="9"/>
        <v>8156539</v>
      </c>
      <c r="Z19" s="75">
        <f t="shared" si="9"/>
        <v>102698374</v>
      </c>
      <c r="AA19" s="75">
        <f t="shared" si="9"/>
        <v>74615642</v>
      </c>
      <c r="AB19" s="75">
        <f t="shared" si="9"/>
        <v>145875590</v>
      </c>
      <c r="AC19" s="75">
        <f t="shared" si="9"/>
        <v>91651721</v>
      </c>
      <c r="AD19" s="75">
        <f t="shared" si="9"/>
        <v>248573964</v>
      </c>
      <c r="AE19" s="75">
        <f t="shared" si="9"/>
        <v>166267363</v>
      </c>
      <c r="AF19" s="75">
        <f t="shared" si="9"/>
        <v>526340855</v>
      </c>
      <c r="AG19" s="75">
        <f t="shared" si="9"/>
        <v>438282421</v>
      </c>
      <c r="AH19" s="42" t="str">
        <f>IF(W19=SUM(C19,F19,I19,L19,O19,T19),"○","×")</f>
        <v>○</v>
      </c>
      <c r="AI19" s="42" t="str">
        <f>IF(X19=SUM(D19,G19,J19,M19,P19,U19),"○","×")</f>
        <v>○</v>
      </c>
      <c r="AJ19" s="42" t="str">
        <f>IF(Y19=SUM(E19,H19,K19,N19,Q19,V19),"○","×")</f>
        <v>○</v>
      </c>
      <c r="AK19" s="42" t="str">
        <f>IF(AD19=SUM(Z19,AB19),"○","×")</f>
        <v>○</v>
      </c>
      <c r="AL19" s="42" t="str">
        <f>IF(AE19=SUM(AA19,AC19),"○","×")</f>
        <v>○</v>
      </c>
      <c r="AM19" s="42" t="str">
        <f>IF(AF19=AD19+W19,"○","×")</f>
        <v>○</v>
      </c>
      <c r="AN19" s="42" t="str">
        <f>IF(AG19=AE19+X19,"○","×")</f>
        <v>○</v>
      </c>
    </row>
    <row r="20" spans="1:40" ht="16.5" customHeight="1">
      <c r="A20" s="45">
        <v>12</v>
      </c>
      <c r="B20" s="50" t="s">
        <v>42</v>
      </c>
      <c r="C20" s="67">
        <v>867161</v>
      </c>
      <c r="D20" s="67">
        <v>834045</v>
      </c>
      <c r="E20" s="67">
        <v>33116</v>
      </c>
      <c r="F20" s="67">
        <v>878275</v>
      </c>
      <c r="G20" s="67">
        <v>875557</v>
      </c>
      <c r="H20" s="67">
        <v>7286</v>
      </c>
      <c r="I20" s="67">
        <v>6443</v>
      </c>
      <c r="J20" s="67">
        <v>6443</v>
      </c>
      <c r="K20" s="67">
        <v>0</v>
      </c>
      <c r="L20" s="67">
        <v>0</v>
      </c>
      <c r="M20" s="67">
        <v>0</v>
      </c>
      <c r="N20" s="67">
        <v>0</v>
      </c>
      <c r="O20" s="67">
        <v>4672</v>
      </c>
      <c r="P20" s="67">
        <v>4672</v>
      </c>
      <c r="Q20" s="67">
        <v>0</v>
      </c>
      <c r="R20" s="45">
        <v>12</v>
      </c>
      <c r="S20" s="50" t="str">
        <f t="shared" si="0"/>
        <v>国 頭 村</v>
      </c>
      <c r="T20" s="73">
        <v>231591</v>
      </c>
      <c r="U20" s="73">
        <v>231039</v>
      </c>
      <c r="V20" s="73">
        <v>557</v>
      </c>
      <c r="W20" s="73">
        <v>1988142</v>
      </c>
      <c r="X20" s="73">
        <v>1951756</v>
      </c>
      <c r="Y20" s="73">
        <v>40959</v>
      </c>
      <c r="Z20" s="73">
        <v>420612</v>
      </c>
      <c r="AA20" s="73">
        <v>419044</v>
      </c>
      <c r="AB20" s="73">
        <v>1718715</v>
      </c>
      <c r="AC20" s="73">
        <v>1064766</v>
      </c>
      <c r="AD20" s="73">
        <v>2139327</v>
      </c>
      <c r="AE20" s="73">
        <v>1483810</v>
      </c>
      <c r="AF20" s="73">
        <v>4127469</v>
      </c>
      <c r="AG20" s="73">
        <v>3435566</v>
      </c>
      <c r="AH20" s="42" t="str">
        <f t="shared" si="1"/>
        <v>○</v>
      </c>
      <c r="AI20" s="42" t="str">
        <f t="shared" si="2"/>
        <v>○</v>
      </c>
      <c r="AJ20" s="42" t="str">
        <f t="shared" si="3"/>
        <v>○</v>
      </c>
      <c r="AK20" s="42" t="str">
        <f t="shared" si="4"/>
        <v>○</v>
      </c>
      <c r="AL20" s="42" t="str">
        <f t="shared" si="5"/>
        <v>○</v>
      </c>
      <c r="AM20" s="42" t="str">
        <f t="shared" si="6"/>
        <v>○</v>
      </c>
      <c r="AN20" s="42" t="str">
        <f t="shared" si="7"/>
        <v>○</v>
      </c>
    </row>
    <row r="21" spans="1:40" ht="16.5" customHeight="1">
      <c r="A21" s="44">
        <v>13</v>
      </c>
      <c r="B21" s="49" t="s">
        <v>43</v>
      </c>
      <c r="C21" s="66">
        <v>201484</v>
      </c>
      <c r="D21" s="66">
        <v>198406</v>
      </c>
      <c r="E21" s="66">
        <v>3078</v>
      </c>
      <c r="F21" s="66">
        <v>240351</v>
      </c>
      <c r="G21" s="66">
        <v>238938</v>
      </c>
      <c r="H21" s="66">
        <v>5927</v>
      </c>
      <c r="I21" s="66">
        <v>608</v>
      </c>
      <c r="J21" s="66">
        <v>608</v>
      </c>
      <c r="K21" s="66">
        <v>0</v>
      </c>
      <c r="L21" s="66">
        <v>0</v>
      </c>
      <c r="M21" s="66">
        <v>0</v>
      </c>
      <c r="N21" s="66">
        <v>0</v>
      </c>
      <c r="O21" s="66">
        <v>2188</v>
      </c>
      <c r="P21" s="66">
        <v>2188</v>
      </c>
      <c r="Q21" s="66">
        <v>0</v>
      </c>
      <c r="R21" s="44">
        <v>13</v>
      </c>
      <c r="S21" s="49" t="str">
        <f t="shared" si="0"/>
        <v>大宜味村</v>
      </c>
      <c r="T21" s="72">
        <v>52952</v>
      </c>
      <c r="U21" s="72">
        <v>52952</v>
      </c>
      <c r="V21" s="72">
        <v>0</v>
      </c>
      <c r="W21" s="72">
        <v>497583</v>
      </c>
      <c r="X21" s="72">
        <v>493092</v>
      </c>
      <c r="Y21" s="72">
        <v>9005</v>
      </c>
      <c r="Z21" s="72">
        <v>148191</v>
      </c>
      <c r="AA21" s="72">
        <v>148052</v>
      </c>
      <c r="AB21" s="72">
        <v>1389184</v>
      </c>
      <c r="AC21" s="72">
        <v>851487</v>
      </c>
      <c r="AD21" s="72">
        <v>1537375</v>
      </c>
      <c r="AE21" s="72">
        <v>999539</v>
      </c>
      <c r="AF21" s="72">
        <v>2034958</v>
      </c>
      <c r="AG21" s="72">
        <v>1492631</v>
      </c>
      <c r="AH21" s="42" t="str">
        <f t="shared" si="1"/>
        <v>○</v>
      </c>
      <c r="AI21" s="42" t="str">
        <f t="shared" si="2"/>
        <v>○</v>
      </c>
      <c r="AJ21" s="42" t="str">
        <f t="shared" si="3"/>
        <v>○</v>
      </c>
      <c r="AK21" s="42" t="str">
        <f t="shared" si="4"/>
        <v>○</v>
      </c>
      <c r="AL21" s="42" t="str">
        <f t="shared" si="5"/>
        <v>○</v>
      </c>
      <c r="AM21" s="42" t="str">
        <f t="shared" si="6"/>
        <v>○</v>
      </c>
      <c r="AN21" s="42" t="str">
        <f t="shared" si="7"/>
        <v>○</v>
      </c>
    </row>
    <row r="22" spans="1:40" ht="16.5" customHeight="1">
      <c r="A22" s="44">
        <v>14</v>
      </c>
      <c r="B22" s="49" t="s">
        <v>44</v>
      </c>
      <c r="C22" s="66">
        <v>336892</v>
      </c>
      <c r="D22" s="66">
        <v>325850</v>
      </c>
      <c r="E22" s="66">
        <v>11152</v>
      </c>
      <c r="F22" s="66">
        <v>188517</v>
      </c>
      <c r="G22" s="66">
        <v>188073</v>
      </c>
      <c r="H22" s="66">
        <v>257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4602</v>
      </c>
      <c r="P22" s="66">
        <v>4602</v>
      </c>
      <c r="Q22" s="66">
        <v>0</v>
      </c>
      <c r="R22" s="44">
        <v>14</v>
      </c>
      <c r="S22" s="49" t="str">
        <f t="shared" si="0"/>
        <v>東    村</v>
      </c>
      <c r="T22" s="72">
        <v>40736</v>
      </c>
      <c r="U22" s="72">
        <v>40142</v>
      </c>
      <c r="V22" s="72">
        <v>594</v>
      </c>
      <c r="W22" s="72">
        <v>570747</v>
      </c>
      <c r="X22" s="72">
        <v>558667</v>
      </c>
      <c r="Y22" s="72">
        <v>12003</v>
      </c>
      <c r="Z22" s="72">
        <v>107692</v>
      </c>
      <c r="AA22" s="72">
        <v>107190</v>
      </c>
      <c r="AB22" s="72">
        <v>686857</v>
      </c>
      <c r="AC22" s="72">
        <v>444097</v>
      </c>
      <c r="AD22" s="72">
        <v>794549</v>
      </c>
      <c r="AE22" s="72">
        <v>551287</v>
      </c>
      <c r="AF22" s="72">
        <v>1365296</v>
      </c>
      <c r="AG22" s="72">
        <v>1109954</v>
      </c>
      <c r="AH22" s="42" t="str">
        <f t="shared" si="1"/>
        <v>○</v>
      </c>
      <c r="AI22" s="42" t="str">
        <f t="shared" si="2"/>
        <v>○</v>
      </c>
      <c r="AJ22" s="42" t="str">
        <f t="shared" si="3"/>
        <v>○</v>
      </c>
      <c r="AK22" s="42" t="str">
        <f t="shared" si="4"/>
        <v>○</v>
      </c>
      <c r="AL22" s="42" t="str">
        <f t="shared" si="5"/>
        <v>○</v>
      </c>
      <c r="AM22" s="42" t="str">
        <f t="shared" si="6"/>
        <v>○</v>
      </c>
      <c r="AN22" s="42" t="str">
        <f t="shared" si="7"/>
        <v>○</v>
      </c>
    </row>
    <row r="23" spans="1:40" ht="16.5" customHeight="1">
      <c r="A23" s="44">
        <v>15</v>
      </c>
      <c r="B23" s="49" t="s">
        <v>45</v>
      </c>
      <c r="C23" s="66">
        <v>526406</v>
      </c>
      <c r="D23" s="66">
        <v>511456</v>
      </c>
      <c r="E23" s="66">
        <v>14950</v>
      </c>
      <c r="F23" s="66">
        <v>1112447</v>
      </c>
      <c r="G23" s="66">
        <v>1104978</v>
      </c>
      <c r="H23" s="66">
        <v>7468</v>
      </c>
      <c r="I23" s="66">
        <v>2131</v>
      </c>
      <c r="J23" s="66">
        <v>2131</v>
      </c>
      <c r="K23" s="66">
        <v>0</v>
      </c>
      <c r="L23" s="66">
        <v>0</v>
      </c>
      <c r="M23" s="66">
        <v>0</v>
      </c>
      <c r="N23" s="66">
        <v>0</v>
      </c>
      <c r="O23" s="66">
        <v>24527</v>
      </c>
      <c r="P23" s="66">
        <v>24527</v>
      </c>
      <c r="Q23" s="66">
        <v>0</v>
      </c>
      <c r="R23" s="44">
        <v>15</v>
      </c>
      <c r="S23" s="49" t="str">
        <f t="shared" si="0"/>
        <v>今帰仁村</v>
      </c>
      <c r="T23" s="72">
        <v>229119</v>
      </c>
      <c r="U23" s="72">
        <v>228746</v>
      </c>
      <c r="V23" s="72">
        <v>373</v>
      </c>
      <c r="W23" s="72">
        <v>1894630</v>
      </c>
      <c r="X23" s="72">
        <v>1871838</v>
      </c>
      <c r="Y23" s="72">
        <v>22791</v>
      </c>
      <c r="Z23" s="72">
        <v>339479</v>
      </c>
      <c r="AA23" s="72">
        <v>322592</v>
      </c>
      <c r="AB23" s="72">
        <v>2528718</v>
      </c>
      <c r="AC23" s="72">
        <v>1469582</v>
      </c>
      <c r="AD23" s="72">
        <v>2868197</v>
      </c>
      <c r="AE23" s="72">
        <v>1792174</v>
      </c>
      <c r="AF23" s="72">
        <v>4762827</v>
      </c>
      <c r="AG23" s="72">
        <v>3664012</v>
      </c>
      <c r="AH23" s="42" t="str">
        <f t="shared" si="1"/>
        <v>○</v>
      </c>
      <c r="AI23" s="42" t="str">
        <f t="shared" si="2"/>
        <v>○</v>
      </c>
      <c r="AJ23" s="42" t="str">
        <f t="shared" si="3"/>
        <v>○</v>
      </c>
      <c r="AK23" s="42" t="str">
        <f t="shared" si="4"/>
        <v>○</v>
      </c>
      <c r="AL23" s="42" t="str">
        <f t="shared" si="5"/>
        <v>○</v>
      </c>
      <c r="AM23" s="42" t="str">
        <f t="shared" si="6"/>
        <v>○</v>
      </c>
      <c r="AN23" s="42" t="str">
        <f t="shared" si="7"/>
        <v>○</v>
      </c>
    </row>
    <row r="24" spans="1:40" ht="16.5" customHeight="1">
      <c r="A24" s="44">
        <v>16</v>
      </c>
      <c r="B24" s="49" t="s">
        <v>46</v>
      </c>
      <c r="C24" s="66">
        <v>1387297</v>
      </c>
      <c r="D24" s="66">
        <v>1381400</v>
      </c>
      <c r="E24" s="66">
        <v>5898</v>
      </c>
      <c r="F24" s="66">
        <v>1474857</v>
      </c>
      <c r="G24" s="66">
        <v>1471351</v>
      </c>
      <c r="H24" s="66">
        <v>8945</v>
      </c>
      <c r="I24" s="66">
        <v>96869</v>
      </c>
      <c r="J24" s="66">
        <v>94642</v>
      </c>
      <c r="K24" s="66">
        <v>2227</v>
      </c>
      <c r="L24" s="66">
        <v>0</v>
      </c>
      <c r="M24" s="66">
        <v>0</v>
      </c>
      <c r="N24" s="66">
        <v>0</v>
      </c>
      <c r="O24" s="66">
        <v>34110</v>
      </c>
      <c r="P24" s="66">
        <v>34110</v>
      </c>
      <c r="Q24" s="66">
        <v>0</v>
      </c>
      <c r="R24" s="44">
        <v>16</v>
      </c>
      <c r="S24" s="49" t="str">
        <f t="shared" si="0"/>
        <v>本 部 町</v>
      </c>
      <c r="T24" s="72">
        <v>582616</v>
      </c>
      <c r="U24" s="72">
        <v>582266</v>
      </c>
      <c r="V24" s="72">
        <v>350</v>
      </c>
      <c r="W24" s="72">
        <v>3575749</v>
      </c>
      <c r="X24" s="72">
        <v>3563769</v>
      </c>
      <c r="Y24" s="72">
        <v>17420</v>
      </c>
      <c r="Z24" s="72">
        <v>1544924</v>
      </c>
      <c r="AA24" s="72">
        <v>606268</v>
      </c>
      <c r="AB24" s="72">
        <v>2039913</v>
      </c>
      <c r="AC24" s="72">
        <v>1289560</v>
      </c>
      <c r="AD24" s="72">
        <v>3584837</v>
      </c>
      <c r="AE24" s="72">
        <v>1895828</v>
      </c>
      <c r="AF24" s="72">
        <v>7160586</v>
      </c>
      <c r="AG24" s="72">
        <v>5459597</v>
      </c>
      <c r="AH24" s="42" t="str">
        <f t="shared" si="1"/>
        <v>○</v>
      </c>
      <c r="AI24" s="42" t="str">
        <f t="shared" si="2"/>
        <v>○</v>
      </c>
      <c r="AJ24" s="42" t="str">
        <f t="shared" si="3"/>
        <v>○</v>
      </c>
      <c r="AK24" s="42" t="str">
        <f t="shared" si="4"/>
        <v>○</v>
      </c>
      <c r="AL24" s="42" t="str">
        <f t="shared" si="5"/>
        <v>○</v>
      </c>
      <c r="AM24" s="42" t="str">
        <f t="shared" si="6"/>
        <v>○</v>
      </c>
      <c r="AN24" s="42" t="str">
        <f t="shared" si="7"/>
        <v>○</v>
      </c>
    </row>
    <row r="25" spans="1:40" ht="16.5" customHeight="1">
      <c r="A25" s="44">
        <v>17</v>
      </c>
      <c r="B25" s="49" t="s">
        <v>47</v>
      </c>
      <c r="C25" s="66">
        <v>3734037</v>
      </c>
      <c r="D25" s="66">
        <v>3692926</v>
      </c>
      <c r="E25" s="66">
        <v>27340</v>
      </c>
      <c r="F25" s="66">
        <v>1770459</v>
      </c>
      <c r="G25" s="66">
        <v>1433209</v>
      </c>
      <c r="H25" s="66">
        <v>192209</v>
      </c>
      <c r="I25" s="66">
        <v>47895</v>
      </c>
      <c r="J25" s="66">
        <v>47895</v>
      </c>
      <c r="K25" s="66">
        <v>0</v>
      </c>
      <c r="L25" s="66">
        <v>0</v>
      </c>
      <c r="M25" s="66">
        <v>0</v>
      </c>
      <c r="N25" s="66">
        <v>0</v>
      </c>
      <c r="O25" s="66">
        <v>47865</v>
      </c>
      <c r="P25" s="66">
        <v>47865</v>
      </c>
      <c r="Q25" s="66">
        <v>0</v>
      </c>
      <c r="R25" s="44">
        <v>17</v>
      </c>
      <c r="S25" s="49" t="str">
        <f t="shared" si="0"/>
        <v>恩 納 村</v>
      </c>
      <c r="T25" s="72">
        <v>1242439</v>
      </c>
      <c r="U25" s="72">
        <v>1230357</v>
      </c>
      <c r="V25" s="72">
        <v>6379</v>
      </c>
      <c r="W25" s="72">
        <v>6842695</v>
      </c>
      <c r="X25" s="72">
        <v>6452252</v>
      </c>
      <c r="Y25" s="72">
        <v>225928</v>
      </c>
      <c r="Z25" s="72">
        <v>351507</v>
      </c>
      <c r="AA25" s="72">
        <v>350920</v>
      </c>
      <c r="AB25" s="72">
        <v>2304747</v>
      </c>
      <c r="AC25" s="72">
        <v>1452494</v>
      </c>
      <c r="AD25" s="72">
        <v>2656254</v>
      </c>
      <c r="AE25" s="72">
        <v>1803414</v>
      </c>
      <c r="AF25" s="72">
        <v>9498949</v>
      </c>
      <c r="AG25" s="72">
        <v>8255666</v>
      </c>
      <c r="AH25" s="42" t="str">
        <f t="shared" si="1"/>
        <v>○</v>
      </c>
      <c r="AI25" s="42" t="str">
        <f t="shared" si="2"/>
        <v>○</v>
      </c>
      <c r="AJ25" s="42" t="str">
        <f t="shared" si="3"/>
        <v>○</v>
      </c>
      <c r="AK25" s="42" t="str">
        <f t="shared" si="4"/>
        <v>○</v>
      </c>
      <c r="AL25" s="42" t="str">
        <f t="shared" si="5"/>
        <v>○</v>
      </c>
      <c r="AM25" s="42" t="str">
        <f t="shared" si="6"/>
        <v>○</v>
      </c>
      <c r="AN25" s="42" t="str">
        <f t="shared" si="7"/>
        <v>○</v>
      </c>
    </row>
    <row r="26" spans="1:40" ht="16.5" customHeight="1">
      <c r="A26" s="44">
        <v>18</v>
      </c>
      <c r="B26" s="49" t="s">
        <v>48</v>
      </c>
      <c r="C26" s="66">
        <v>1269470</v>
      </c>
      <c r="D26" s="66">
        <v>1268161</v>
      </c>
      <c r="E26" s="66">
        <v>1308</v>
      </c>
      <c r="F26" s="66">
        <v>236557</v>
      </c>
      <c r="G26" s="66">
        <v>236401</v>
      </c>
      <c r="H26" s="66">
        <v>778</v>
      </c>
      <c r="I26" s="66">
        <v>79</v>
      </c>
      <c r="J26" s="66">
        <v>79</v>
      </c>
      <c r="K26" s="66">
        <v>0</v>
      </c>
      <c r="L26" s="66">
        <v>0</v>
      </c>
      <c r="M26" s="66">
        <v>0</v>
      </c>
      <c r="N26" s="66">
        <v>0</v>
      </c>
      <c r="O26" s="66">
        <v>3756</v>
      </c>
      <c r="P26" s="66">
        <v>3756</v>
      </c>
      <c r="Q26" s="66">
        <v>0</v>
      </c>
      <c r="R26" s="44">
        <v>18</v>
      </c>
      <c r="S26" s="49" t="str">
        <f t="shared" si="0"/>
        <v>宜野座村</v>
      </c>
      <c r="T26" s="72">
        <v>550011</v>
      </c>
      <c r="U26" s="72">
        <v>549533</v>
      </c>
      <c r="V26" s="72">
        <v>478</v>
      </c>
      <c r="W26" s="72">
        <v>2059873</v>
      </c>
      <c r="X26" s="72">
        <v>2057930</v>
      </c>
      <c r="Y26" s="72">
        <v>2564</v>
      </c>
      <c r="Z26" s="72">
        <v>147989</v>
      </c>
      <c r="AA26" s="72">
        <v>147294</v>
      </c>
      <c r="AB26" s="72">
        <v>866889</v>
      </c>
      <c r="AC26" s="72">
        <v>560143</v>
      </c>
      <c r="AD26" s="72">
        <v>1014878</v>
      </c>
      <c r="AE26" s="72">
        <v>707437</v>
      </c>
      <c r="AF26" s="72">
        <v>3074751</v>
      </c>
      <c r="AG26" s="72">
        <v>2765367</v>
      </c>
      <c r="AH26" s="42" t="str">
        <f t="shared" si="1"/>
        <v>○</v>
      </c>
      <c r="AI26" s="42" t="str">
        <f t="shared" si="2"/>
        <v>○</v>
      </c>
      <c r="AJ26" s="42" t="str">
        <f t="shared" si="3"/>
        <v>○</v>
      </c>
      <c r="AK26" s="42" t="str">
        <f t="shared" si="4"/>
        <v>○</v>
      </c>
      <c r="AL26" s="42" t="str">
        <f t="shared" si="5"/>
        <v>○</v>
      </c>
      <c r="AM26" s="42" t="str">
        <f t="shared" si="6"/>
        <v>○</v>
      </c>
      <c r="AN26" s="42" t="str">
        <f t="shared" si="7"/>
        <v>○</v>
      </c>
    </row>
    <row r="27" spans="1:40" ht="16.5" customHeight="1">
      <c r="A27" s="44">
        <v>19</v>
      </c>
      <c r="B27" s="49" t="s">
        <v>49</v>
      </c>
      <c r="C27" s="66">
        <v>545489</v>
      </c>
      <c r="D27" s="66">
        <v>544265</v>
      </c>
      <c r="E27" s="66">
        <v>1222</v>
      </c>
      <c r="F27" s="66">
        <v>411371</v>
      </c>
      <c r="G27" s="66">
        <v>410516</v>
      </c>
      <c r="H27" s="66">
        <v>4273</v>
      </c>
      <c r="I27" s="66">
        <v>30</v>
      </c>
      <c r="J27" s="66">
        <v>30</v>
      </c>
      <c r="K27" s="66">
        <v>0</v>
      </c>
      <c r="L27" s="66">
        <v>0</v>
      </c>
      <c r="M27" s="66">
        <v>0</v>
      </c>
      <c r="N27" s="66">
        <v>0</v>
      </c>
      <c r="O27" s="66">
        <v>4193</v>
      </c>
      <c r="P27" s="66">
        <v>4193</v>
      </c>
      <c r="Q27" s="66">
        <v>0</v>
      </c>
      <c r="R27" s="44">
        <v>19</v>
      </c>
      <c r="S27" s="49" t="str">
        <f t="shared" si="0"/>
        <v>金 武 町</v>
      </c>
      <c r="T27" s="72">
        <v>226940</v>
      </c>
      <c r="U27" s="72">
        <v>226347</v>
      </c>
      <c r="V27" s="72">
        <v>594</v>
      </c>
      <c r="W27" s="72">
        <v>1188023</v>
      </c>
      <c r="X27" s="72">
        <v>1185351</v>
      </c>
      <c r="Y27" s="72">
        <v>6089</v>
      </c>
      <c r="Z27" s="72">
        <v>341739</v>
      </c>
      <c r="AA27" s="72">
        <v>340971</v>
      </c>
      <c r="AB27" s="72">
        <v>29060309</v>
      </c>
      <c r="AC27" s="72">
        <v>19139194</v>
      </c>
      <c r="AD27" s="72">
        <v>29402048</v>
      </c>
      <c r="AE27" s="72">
        <v>19480165</v>
      </c>
      <c r="AF27" s="72">
        <v>30590071</v>
      </c>
      <c r="AG27" s="72">
        <v>20665516</v>
      </c>
      <c r="AH27" s="42" t="str">
        <f t="shared" si="1"/>
        <v>○</v>
      </c>
      <c r="AI27" s="42" t="str">
        <f t="shared" si="2"/>
        <v>○</v>
      </c>
      <c r="AJ27" s="42" t="str">
        <f t="shared" si="3"/>
        <v>○</v>
      </c>
      <c r="AK27" s="42" t="str">
        <f t="shared" si="4"/>
        <v>○</v>
      </c>
      <c r="AL27" s="42" t="str">
        <f t="shared" si="5"/>
        <v>○</v>
      </c>
      <c r="AM27" s="42" t="str">
        <f t="shared" si="6"/>
        <v>○</v>
      </c>
      <c r="AN27" s="42" t="str">
        <f t="shared" si="7"/>
        <v>○</v>
      </c>
    </row>
    <row r="28" spans="1:40" ht="16.5" customHeight="1">
      <c r="A28" s="44">
        <v>20</v>
      </c>
      <c r="B28" s="49" t="s">
        <v>50</v>
      </c>
      <c r="C28" s="66">
        <v>337821</v>
      </c>
      <c r="D28" s="66">
        <v>337821</v>
      </c>
      <c r="E28" s="66">
        <v>0</v>
      </c>
      <c r="F28" s="66">
        <v>266110</v>
      </c>
      <c r="G28" s="66">
        <v>266110</v>
      </c>
      <c r="H28" s="66">
        <v>0</v>
      </c>
      <c r="I28" s="66">
        <v>86060</v>
      </c>
      <c r="J28" s="66">
        <v>86060</v>
      </c>
      <c r="K28" s="66">
        <v>0</v>
      </c>
      <c r="L28" s="66">
        <v>222477</v>
      </c>
      <c r="M28" s="66">
        <v>222477</v>
      </c>
      <c r="N28" s="66">
        <v>0</v>
      </c>
      <c r="O28" s="66">
        <v>26767</v>
      </c>
      <c r="P28" s="66">
        <v>26767</v>
      </c>
      <c r="Q28" s="66">
        <v>0</v>
      </c>
      <c r="R28" s="44">
        <v>20</v>
      </c>
      <c r="S28" s="49" t="str">
        <f t="shared" si="0"/>
        <v>伊 江 村</v>
      </c>
      <c r="T28" s="72">
        <v>210368</v>
      </c>
      <c r="U28" s="72">
        <v>210368</v>
      </c>
      <c r="V28" s="72">
        <v>0</v>
      </c>
      <c r="W28" s="72">
        <v>1149603</v>
      </c>
      <c r="X28" s="72">
        <v>1149603</v>
      </c>
      <c r="Y28" s="72">
        <v>0</v>
      </c>
      <c r="Z28" s="72">
        <v>173207</v>
      </c>
      <c r="AA28" s="72">
        <v>166623</v>
      </c>
      <c r="AB28" s="72">
        <v>721243</v>
      </c>
      <c r="AC28" s="72">
        <v>480063</v>
      </c>
      <c r="AD28" s="72">
        <v>894450</v>
      </c>
      <c r="AE28" s="72">
        <v>646686</v>
      </c>
      <c r="AF28" s="72">
        <v>2044053</v>
      </c>
      <c r="AG28" s="72">
        <v>1796289</v>
      </c>
      <c r="AH28" s="42" t="str">
        <f t="shared" si="1"/>
        <v>○</v>
      </c>
      <c r="AI28" s="42" t="str">
        <f t="shared" si="2"/>
        <v>○</v>
      </c>
      <c r="AJ28" s="42" t="str">
        <f t="shared" si="3"/>
        <v>○</v>
      </c>
      <c r="AK28" s="42" t="str">
        <f t="shared" si="4"/>
        <v>○</v>
      </c>
      <c r="AL28" s="42" t="str">
        <f t="shared" si="5"/>
        <v>○</v>
      </c>
      <c r="AM28" s="42" t="str">
        <f t="shared" si="6"/>
        <v>○</v>
      </c>
      <c r="AN28" s="42" t="str">
        <f t="shared" si="7"/>
        <v>○</v>
      </c>
    </row>
    <row r="29" spans="1:40" ht="16.5" customHeight="1">
      <c r="A29" s="44">
        <v>21</v>
      </c>
      <c r="B29" s="49" t="s">
        <v>51</v>
      </c>
      <c r="C29" s="66">
        <v>2035677</v>
      </c>
      <c r="D29" s="66">
        <v>2035017</v>
      </c>
      <c r="E29" s="66">
        <v>660</v>
      </c>
      <c r="F29" s="66">
        <v>1863756</v>
      </c>
      <c r="G29" s="66">
        <v>1862000</v>
      </c>
      <c r="H29" s="66">
        <v>8776</v>
      </c>
      <c r="I29" s="66">
        <v>14367</v>
      </c>
      <c r="J29" s="66">
        <v>14367</v>
      </c>
      <c r="K29" s="66">
        <v>0</v>
      </c>
      <c r="L29" s="66">
        <v>0</v>
      </c>
      <c r="M29" s="66">
        <v>0</v>
      </c>
      <c r="N29" s="66">
        <v>0</v>
      </c>
      <c r="O29" s="66">
        <v>21501</v>
      </c>
      <c r="P29" s="66">
        <v>19656</v>
      </c>
      <c r="Q29" s="66">
        <v>2770</v>
      </c>
      <c r="R29" s="44">
        <v>21</v>
      </c>
      <c r="S29" s="49" t="str">
        <f t="shared" si="0"/>
        <v>読 谷 村</v>
      </c>
      <c r="T29" s="72">
        <v>1225401</v>
      </c>
      <c r="U29" s="72">
        <v>1224947</v>
      </c>
      <c r="V29" s="72">
        <v>453</v>
      </c>
      <c r="W29" s="72">
        <v>5160702</v>
      </c>
      <c r="X29" s="72">
        <v>5155987</v>
      </c>
      <c r="Y29" s="72">
        <v>12659</v>
      </c>
      <c r="Z29" s="72">
        <v>983321</v>
      </c>
      <c r="AA29" s="72">
        <v>982279</v>
      </c>
      <c r="AB29" s="72">
        <v>2615832</v>
      </c>
      <c r="AC29" s="72">
        <v>1572105</v>
      </c>
      <c r="AD29" s="72">
        <v>3599153</v>
      </c>
      <c r="AE29" s="72">
        <v>2554384</v>
      </c>
      <c r="AF29" s="72">
        <v>8759855</v>
      </c>
      <c r="AG29" s="72">
        <v>7710371</v>
      </c>
      <c r="AH29" s="42" t="str">
        <f t="shared" si="1"/>
        <v>○</v>
      </c>
      <c r="AI29" s="42" t="str">
        <f t="shared" si="2"/>
        <v>○</v>
      </c>
      <c r="AJ29" s="42" t="str">
        <f t="shared" si="3"/>
        <v>○</v>
      </c>
      <c r="AK29" s="42" t="str">
        <f t="shared" si="4"/>
        <v>○</v>
      </c>
      <c r="AL29" s="42" t="str">
        <f t="shared" si="5"/>
        <v>○</v>
      </c>
      <c r="AM29" s="42" t="str">
        <f t="shared" si="6"/>
        <v>○</v>
      </c>
      <c r="AN29" s="42" t="str">
        <f t="shared" si="7"/>
        <v>○</v>
      </c>
    </row>
    <row r="30" spans="1:40" ht="16.5" customHeight="1">
      <c r="A30" s="44">
        <v>22</v>
      </c>
      <c r="B30" s="49" t="s">
        <v>52</v>
      </c>
      <c r="C30" s="66">
        <v>427484</v>
      </c>
      <c r="D30" s="66">
        <v>427484</v>
      </c>
      <c r="E30" s="66">
        <v>0</v>
      </c>
      <c r="F30" s="66">
        <v>782188</v>
      </c>
      <c r="G30" s="66">
        <v>781562</v>
      </c>
      <c r="H30" s="66">
        <v>3135</v>
      </c>
      <c r="I30" s="66">
        <v>35001</v>
      </c>
      <c r="J30" s="66">
        <v>35001</v>
      </c>
      <c r="K30" s="66">
        <v>0</v>
      </c>
      <c r="L30" s="66">
        <v>0</v>
      </c>
      <c r="M30" s="66">
        <v>0</v>
      </c>
      <c r="N30" s="66">
        <v>0</v>
      </c>
      <c r="O30" s="66">
        <v>810</v>
      </c>
      <c r="P30" s="66">
        <v>810</v>
      </c>
      <c r="Q30" s="66">
        <v>0</v>
      </c>
      <c r="R30" s="44">
        <v>22</v>
      </c>
      <c r="S30" s="49" t="str">
        <f t="shared" si="0"/>
        <v>嘉手納町</v>
      </c>
      <c r="T30" s="72">
        <v>630912</v>
      </c>
      <c r="U30" s="72">
        <v>630912</v>
      </c>
      <c r="V30" s="72">
        <v>0</v>
      </c>
      <c r="W30" s="72">
        <v>1876395</v>
      </c>
      <c r="X30" s="72">
        <v>1875769</v>
      </c>
      <c r="Y30" s="72">
        <v>3135</v>
      </c>
      <c r="Z30" s="72">
        <v>225458</v>
      </c>
      <c r="AA30" s="72">
        <v>225148</v>
      </c>
      <c r="AB30" s="72">
        <v>683961</v>
      </c>
      <c r="AC30" s="72">
        <v>440841</v>
      </c>
      <c r="AD30" s="72">
        <v>909419</v>
      </c>
      <c r="AE30" s="72">
        <v>665989</v>
      </c>
      <c r="AF30" s="72">
        <v>2785814</v>
      </c>
      <c r="AG30" s="72">
        <v>2541758</v>
      </c>
      <c r="AH30" s="42" t="str">
        <f t="shared" si="1"/>
        <v>○</v>
      </c>
      <c r="AI30" s="42" t="str">
        <f t="shared" si="2"/>
        <v>○</v>
      </c>
      <c r="AJ30" s="42" t="str">
        <f t="shared" si="3"/>
        <v>○</v>
      </c>
      <c r="AK30" s="42" t="str">
        <f t="shared" si="4"/>
        <v>○</v>
      </c>
      <c r="AL30" s="42" t="str">
        <f t="shared" si="5"/>
        <v>○</v>
      </c>
      <c r="AM30" s="42" t="str">
        <f t="shared" si="6"/>
        <v>○</v>
      </c>
      <c r="AN30" s="42" t="str">
        <f t="shared" si="7"/>
        <v>○</v>
      </c>
    </row>
    <row r="31" spans="1:40" ht="16.5" customHeight="1">
      <c r="A31" s="44">
        <v>23</v>
      </c>
      <c r="B31" s="49" t="s">
        <v>53</v>
      </c>
      <c r="C31" s="66">
        <v>3339648</v>
      </c>
      <c r="D31" s="66">
        <v>3338638</v>
      </c>
      <c r="E31" s="66">
        <v>1009</v>
      </c>
      <c r="F31" s="66">
        <v>1154920</v>
      </c>
      <c r="G31" s="66">
        <v>1151489</v>
      </c>
      <c r="H31" s="66">
        <v>15067</v>
      </c>
      <c r="I31" s="66">
        <v>30788</v>
      </c>
      <c r="J31" s="66">
        <v>30788</v>
      </c>
      <c r="K31" s="66">
        <v>0</v>
      </c>
      <c r="L31" s="66">
        <v>122</v>
      </c>
      <c r="M31" s="66">
        <v>122</v>
      </c>
      <c r="N31" s="66">
        <v>0</v>
      </c>
      <c r="O31" s="66">
        <v>8830</v>
      </c>
      <c r="P31" s="66">
        <v>8830</v>
      </c>
      <c r="Q31" s="66">
        <v>0</v>
      </c>
      <c r="R31" s="44">
        <v>23</v>
      </c>
      <c r="S31" s="49" t="str">
        <f t="shared" si="0"/>
        <v>北 谷 町</v>
      </c>
      <c r="T31" s="72">
        <v>1863242</v>
      </c>
      <c r="U31" s="72">
        <v>1862398</v>
      </c>
      <c r="V31" s="72">
        <v>844</v>
      </c>
      <c r="W31" s="72">
        <v>6397550</v>
      </c>
      <c r="X31" s="72">
        <v>6392265</v>
      </c>
      <c r="Y31" s="72">
        <v>16920</v>
      </c>
      <c r="Z31" s="72">
        <v>699925</v>
      </c>
      <c r="AA31" s="72">
        <v>697496</v>
      </c>
      <c r="AB31" s="72">
        <v>2705982</v>
      </c>
      <c r="AC31" s="72">
        <v>1565586</v>
      </c>
      <c r="AD31" s="72">
        <v>3405907</v>
      </c>
      <c r="AE31" s="72">
        <v>2263082</v>
      </c>
      <c r="AF31" s="72">
        <v>9803457</v>
      </c>
      <c r="AG31" s="72">
        <v>8655347</v>
      </c>
      <c r="AH31" s="42" t="str">
        <f t="shared" si="1"/>
        <v>○</v>
      </c>
      <c r="AI31" s="42" t="str">
        <f t="shared" si="2"/>
        <v>○</v>
      </c>
      <c r="AJ31" s="42" t="str">
        <f t="shared" si="3"/>
        <v>○</v>
      </c>
      <c r="AK31" s="42" t="str">
        <f t="shared" si="4"/>
        <v>○</v>
      </c>
      <c r="AL31" s="42" t="str">
        <f t="shared" si="5"/>
        <v>○</v>
      </c>
      <c r="AM31" s="42" t="str">
        <f t="shared" si="6"/>
        <v>○</v>
      </c>
      <c r="AN31" s="42" t="str">
        <f t="shared" si="7"/>
        <v>○</v>
      </c>
    </row>
    <row r="32" spans="1:40" ht="16.5" customHeight="1">
      <c r="A32" s="44">
        <v>24</v>
      </c>
      <c r="B32" s="49" t="s">
        <v>54</v>
      </c>
      <c r="C32" s="66">
        <v>883728</v>
      </c>
      <c r="D32" s="66">
        <v>881990</v>
      </c>
      <c r="E32" s="66">
        <v>2648</v>
      </c>
      <c r="F32" s="66">
        <v>1094465</v>
      </c>
      <c r="G32" s="66">
        <v>1092737</v>
      </c>
      <c r="H32" s="66">
        <v>2662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24060</v>
      </c>
      <c r="P32" s="66">
        <v>24060</v>
      </c>
      <c r="Q32" s="66">
        <v>0</v>
      </c>
      <c r="R32" s="44">
        <v>24</v>
      </c>
      <c r="S32" s="49" t="str">
        <f t="shared" si="0"/>
        <v>北中城村</v>
      </c>
      <c r="T32" s="72">
        <v>447170</v>
      </c>
      <c r="U32" s="72">
        <v>446041</v>
      </c>
      <c r="V32" s="72">
        <v>248</v>
      </c>
      <c r="W32" s="72">
        <v>2449423</v>
      </c>
      <c r="X32" s="72">
        <v>2444828</v>
      </c>
      <c r="Y32" s="72">
        <v>5558</v>
      </c>
      <c r="Z32" s="72">
        <v>323503</v>
      </c>
      <c r="AA32" s="72">
        <v>322545</v>
      </c>
      <c r="AB32" s="72">
        <v>4248660</v>
      </c>
      <c r="AC32" s="72">
        <v>2087599</v>
      </c>
      <c r="AD32" s="72">
        <v>4572163</v>
      </c>
      <c r="AE32" s="72">
        <v>2410144</v>
      </c>
      <c r="AF32" s="72">
        <v>7021586</v>
      </c>
      <c r="AG32" s="72">
        <v>4854972</v>
      </c>
      <c r="AH32" s="42" t="str">
        <f t="shared" si="1"/>
        <v>○</v>
      </c>
      <c r="AI32" s="42" t="str">
        <f t="shared" si="2"/>
        <v>○</v>
      </c>
      <c r="AJ32" s="42" t="str">
        <f t="shared" si="3"/>
        <v>○</v>
      </c>
      <c r="AK32" s="42" t="str">
        <f t="shared" si="4"/>
        <v>○</v>
      </c>
      <c r="AL32" s="42" t="str">
        <f t="shared" si="5"/>
        <v>○</v>
      </c>
      <c r="AM32" s="42" t="str">
        <f t="shared" si="6"/>
        <v>○</v>
      </c>
      <c r="AN32" s="42" t="str">
        <f t="shared" si="7"/>
        <v>○</v>
      </c>
    </row>
    <row r="33" spans="1:40" ht="16.5" customHeight="1">
      <c r="A33" s="44">
        <v>25</v>
      </c>
      <c r="B33" s="49" t="s">
        <v>55</v>
      </c>
      <c r="C33" s="66">
        <v>1029413</v>
      </c>
      <c r="D33" s="66">
        <v>1019695</v>
      </c>
      <c r="E33" s="66">
        <v>9528</v>
      </c>
      <c r="F33" s="66">
        <v>1702536</v>
      </c>
      <c r="G33" s="66">
        <v>1701655</v>
      </c>
      <c r="H33" s="66">
        <v>4070</v>
      </c>
      <c r="I33" s="66">
        <v>259649</v>
      </c>
      <c r="J33" s="66">
        <v>132129</v>
      </c>
      <c r="K33" s="66">
        <v>127521</v>
      </c>
      <c r="L33" s="66">
        <v>0</v>
      </c>
      <c r="M33" s="66">
        <v>0</v>
      </c>
      <c r="N33" s="66">
        <v>0</v>
      </c>
      <c r="O33" s="66">
        <v>55677</v>
      </c>
      <c r="P33" s="66">
        <v>55677</v>
      </c>
      <c r="Q33" s="66">
        <v>0</v>
      </c>
      <c r="R33" s="44">
        <v>25</v>
      </c>
      <c r="S33" s="49" t="str">
        <f t="shared" si="0"/>
        <v>中 城 村</v>
      </c>
      <c r="T33" s="72">
        <v>642182</v>
      </c>
      <c r="U33" s="72">
        <v>641751</v>
      </c>
      <c r="V33" s="72">
        <v>431</v>
      </c>
      <c r="W33" s="72">
        <v>3689457</v>
      </c>
      <c r="X33" s="72">
        <v>3550907</v>
      </c>
      <c r="Y33" s="72">
        <v>141550</v>
      </c>
      <c r="Z33" s="72">
        <v>566111</v>
      </c>
      <c r="AA33" s="72">
        <v>471171</v>
      </c>
      <c r="AB33" s="72">
        <v>7215031</v>
      </c>
      <c r="AC33" s="72">
        <v>2840014</v>
      </c>
      <c r="AD33" s="72">
        <v>7781142</v>
      </c>
      <c r="AE33" s="72">
        <v>3311185</v>
      </c>
      <c r="AF33" s="72">
        <v>11470599</v>
      </c>
      <c r="AG33" s="72">
        <v>6862092</v>
      </c>
      <c r="AH33" s="42" t="str">
        <f t="shared" si="1"/>
        <v>○</v>
      </c>
      <c r="AI33" s="42" t="str">
        <f t="shared" si="2"/>
        <v>○</v>
      </c>
      <c r="AJ33" s="42" t="str">
        <f t="shared" si="3"/>
        <v>○</v>
      </c>
      <c r="AK33" s="42" t="str">
        <f t="shared" si="4"/>
        <v>○</v>
      </c>
      <c r="AL33" s="42" t="str">
        <f t="shared" si="5"/>
        <v>○</v>
      </c>
      <c r="AM33" s="42" t="str">
        <f t="shared" si="6"/>
        <v>○</v>
      </c>
      <c r="AN33" s="42" t="str">
        <f t="shared" si="7"/>
        <v>○</v>
      </c>
    </row>
    <row r="34" spans="1:40" ht="16.5" customHeight="1">
      <c r="A34" s="44">
        <v>26</v>
      </c>
      <c r="B34" s="49" t="s">
        <v>56</v>
      </c>
      <c r="C34" s="66">
        <v>5121905</v>
      </c>
      <c r="D34" s="66">
        <v>5107776</v>
      </c>
      <c r="E34" s="66">
        <v>5759</v>
      </c>
      <c r="F34" s="66">
        <v>7440478</v>
      </c>
      <c r="G34" s="66">
        <v>7432099</v>
      </c>
      <c r="H34" s="66">
        <v>11315</v>
      </c>
      <c r="I34" s="66">
        <v>60058</v>
      </c>
      <c r="J34" s="66">
        <v>60058</v>
      </c>
      <c r="K34" s="66">
        <v>0</v>
      </c>
      <c r="L34" s="66">
        <v>0</v>
      </c>
      <c r="M34" s="66">
        <v>0</v>
      </c>
      <c r="N34" s="66">
        <v>0</v>
      </c>
      <c r="O34" s="66">
        <v>76542</v>
      </c>
      <c r="P34" s="66">
        <v>76542</v>
      </c>
      <c r="Q34" s="66">
        <v>0</v>
      </c>
      <c r="R34" s="44">
        <v>26</v>
      </c>
      <c r="S34" s="49" t="str">
        <f t="shared" si="0"/>
        <v>西 原 町</v>
      </c>
      <c r="T34" s="72">
        <v>2328404</v>
      </c>
      <c r="U34" s="72">
        <v>2327746</v>
      </c>
      <c r="V34" s="72">
        <v>658</v>
      </c>
      <c r="W34" s="72">
        <v>15027387</v>
      </c>
      <c r="X34" s="72">
        <v>15004221</v>
      </c>
      <c r="Y34" s="72">
        <v>17732</v>
      </c>
      <c r="Z34" s="72">
        <v>1727856</v>
      </c>
      <c r="AA34" s="72">
        <v>812501</v>
      </c>
      <c r="AB34" s="72">
        <v>4058705</v>
      </c>
      <c r="AC34" s="72">
        <v>2225495</v>
      </c>
      <c r="AD34" s="72">
        <v>5786561</v>
      </c>
      <c r="AE34" s="72">
        <v>3037996</v>
      </c>
      <c r="AF34" s="72">
        <v>20813948</v>
      </c>
      <c r="AG34" s="72">
        <v>18042217</v>
      </c>
      <c r="AH34" s="42" t="str">
        <f t="shared" si="1"/>
        <v>○</v>
      </c>
      <c r="AI34" s="42" t="str">
        <f t="shared" si="2"/>
        <v>○</v>
      </c>
      <c r="AJ34" s="42" t="str">
        <f t="shared" si="3"/>
        <v>○</v>
      </c>
      <c r="AK34" s="42" t="str">
        <f t="shared" si="4"/>
        <v>○</v>
      </c>
      <c r="AL34" s="42" t="str">
        <f t="shared" si="5"/>
        <v>○</v>
      </c>
      <c r="AM34" s="42" t="str">
        <f t="shared" si="6"/>
        <v>○</v>
      </c>
      <c r="AN34" s="42" t="str">
        <f t="shared" si="7"/>
        <v>○</v>
      </c>
    </row>
    <row r="35" spans="1:40" ht="16.5" customHeight="1">
      <c r="A35" s="44">
        <v>27</v>
      </c>
      <c r="B35" s="49" t="s">
        <v>57</v>
      </c>
      <c r="C35" s="66">
        <v>678929</v>
      </c>
      <c r="D35" s="66">
        <v>678111</v>
      </c>
      <c r="E35" s="66">
        <v>818</v>
      </c>
      <c r="F35" s="66">
        <v>628282</v>
      </c>
      <c r="G35" s="66">
        <v>627817</v>
      </c>
      <c r="H35" s="66">
        <v>2208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14664</v>
      </c>
      <c r="P35" s="66">
        <v>14664</v>
      </c>
      <c r="Q35" s="66">
        <v>0</v>
      </c>
      <c r="R35" s="44">
        <v>27</v>
      </c>
      <c r="S35" s="49" t="str">
        <f t="shared" si="0"/>
        <v>与那原町</v>
      </c>
      <c r="T35" s="72">
        <v>975844</v>
      </c>
      <c r="U35" s="72">
        <v>975418</v>
      </c>
      <c r="V35" s="72">
        <v>426</v>
      </c>
      <c r="W35" s="72">
        <v>2297719</v>
      </c>
      <c r="X35" s="72">
        <v>2296010</v>
      </c>
      <c r="Y35" s="72">
        <v>3452</v>
      </c>
      <c r="Z35" s="72">
        <v>567642</v>
      </c>
      <c r="AA35" s="72">
        <v>560245</v>
      </c>
      <c r="AB35" s="72">
        <v>1137379</v>
      </c>
      <c r="AC35" s="72">
        <v>682804</v>
      </c>
      <c r="AD35" s="72">
        <v>1705021</v>
      </c>
      <c r="AE35" s="72">
        <v>1243049</v>
      </c>
      <c r="AF35" s="72">
        <v>4002740</v>
      </c>
      <c r="AG35" s="72">
        <v>3539059</v>
      </c>
      <c r="AH35" s="42" t="str">
        <f t="shared" si="1"/>
        <v>○</v>
      </c>
      <c r="AI35" s="42" t="str">
        <f t="shared" si="2"/>
        <v>○</v>
      </c>
      <c r="AJ35" s="42" t="str">
        <f t="shared" si="3"/>
        <v>○</v>
      </c>
      <c r="AK35" s="42" t="str">
        <f t="shared" si="4"/>
        <v>○</v>
      </c>
      <c r="AL35" s="42" t="str">
        <f t="shared" si="5"/>
        <v>○</v>
      </c>
      <c r="AM35" s="42" t="str">
        <f t="shared" si="6"/>
        <v>○</v>
      </c>
      <c r="AN35" s="42" t="str">
        <f t="shared" si="7"/>
        <v>○</v>
      </c>
    </row>
    <row r="36" spans="1:40" ht="16.5" customHeight="1">
      <c r="A36" s="44">
        <v>28</v>
      </c>
      <c r="B36" s="49" t="s">
        <v>58</v>
      </c>
      <c r="C36" s="66">
        <v>2579558</v>
      </c>
      <c r="D36" s="66">
        <v>2578326</v>
      </c>
      <c r="E36" s="66">
        <v>1232</v>
      </c>
      <c r="F36" s="66">
        <v>1770212</v>
      </c>
      <c r="G36" s="66">
        <v>1768756</v>
      </c>
      <c r="H36" s="66">
        <v>6722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30218</v>
      </c>
      <c r="P36" s="66">
        <v>30218</v>
      </c>
      <c r="Q36" s="66">
        <v>0</v>
      </c>
      <c r="R36" s="44">
        <v>28</v>
      </c>
      <c r="S36" s="49" t="str">
        <f t="shared" si="0"/>
        <v>南風原町</v>
      </c>
      <c r="T36" s="72">
        <v>2062080</v>
      </c>
      <c r="U36" s="72">
        <v>2060440</v>
      </c>
      <c r="V36" s="72">
        <v>1640</v>
      </c>
      <c r="W36" s="72">
        <v>6442068</v>
      </c>
      <c r="X36" s="72">
        <v>6437740</v>
      </c>
      <c r="Y36" s="72">
        <v>9594</v>
      </c>
      <c r="Z36" s="72">
        <v>734801</v>
      </c>
      <c r="AA36" s="72">
        <v>731701</v>
      </c>
      <c r="AB36" s="72">
        <v>1844531</v>
      </c>
      <c r="AC36" s="72">
        <v>1216838</v>
      </c>
      <c r="AD36" s="72">
        <v>2579332</v>
      </c>
      <c r="AE36" s="72">
        <v>1948539</v>
      </c>
      <c r="AF36" s="72">
        <v>9021400</v>
      </c>
      <c r="AG36" s="72">
        <v>8386279</v>
      </c>
      <c r="AH36" s="42" t="str">
        <f t="shared" si="1"/>
        <v>○</v>
      </c>
      <c r="AI36" s="42" t="str">
        <f t="shared" si="2"/>
        <v>○</v>
      </c>
      <c r="AJ36" s="42" t="str">
        <f t="shared" si="3"/>
        <v>○</v>
      </c>
      <c r="AK36" s="42" t="str">
        <f t="shared" si="4"/>
        <v>○</v>
      </c>
      <c r="AL36" s="42" t="str">
        <f t="shared" si="5"/>
        <v>○</v>
      </c>
      <c r="AM36" s="42" t="str">
        <f t="shared" si="6"/>
        <v>○</v>
      </c>
      <c r="AN36" s="42" t="str">
        <f t="shared" si="7"/>
        <v>○</v>
      </c>
    </row>
    <row r="37" spans="1:40" ht="16.5" customHeight="1">
      <c r="A37" s="44">
        <v>29</v>
      </c>
      <c r="B37" s="49" t="s">
        <v>59</v>
      </c>
      <c r="C37" s="66">
        <v>84208</v>
      </c>
      <c r="D37" s="66">
        <v>84208</v>
      </c>
      <c r="E37" s="66">
        <v>0</v>
      </c>
      <c r="F37" s="66">
        <v>50954</v>
      </c>
      <c r="G37" s="66">
        <v>50945</v>
      </c>
      <c r="H37" s="66">
        <v>47</v>
      </c>
      <c r="I37" s="66">
        <v>12097</v>
      </c>
      <c r="J37" s="66">
        <v>11343</v>
      </c>
      <c r="K37" s="66">
        <v>754</v>
      </c>
      <c r="L37" s="66">
        <v>0</v>
      </c>
      <c r="M37" s="66">
        <v>0</v>
      </c>
      <c r="N37" s="66">
        <v>0</v>
      </c>
      <c r="O37" s="66">
        <v>57</v>
      </c>
      <c r="P37" s="66">
        <v>57</v>
      </c>
      <c r="Q37" s="66">
        <v>0</v>
      </c>
      <c r="R37" s="44">
        <v>29</v>
      </c>
      <c r="S37" s="49" t="str">
        <f t="shared" si="0"/>
        <v>渡嘉敷村</v>
      </c>
      <c r="T37" s="72">
        <v>18013</v>
      </c>
      <c r="U37" s="72">
        <v>18013</v>
      </c>
      <c r="V37" s="72">
        <v>0</v>
      </c>
      <c r="W37" s="72">
        <v>165329</v>
      </c>
      <c r="X37" s="72">
        <v>164566</v>
      </c>
      <c r="Y37" s="72">
        <v>801</v>
      </c>
      <c r="Z37" s="72">
        <v>38481</v>
      </c>
      <c r="AA37" s="72">
        <v>36141</v>
      </c>
      <c r="AB37" s="72">
        <v>329070</v>
      </c>
      <c r="AC37" s="72">
        <v>223040</v>
      </c>
      <c r="AD37" s="72">
        <v>367551</v>
      </c>
      <c r="AE37" s="72">
        <v>259181</v>
      </c>
      <c r="AF37" s="72">
        <v>532880</v>
      </c>
      <c r="AG37" s="72">
        <v>423747</v>
      </c>
      <c r="AH37" s="42" t="str">
        <f t="shared" si="1"/>
        <v>○</v>
      </c>
      <c r="AI37" s="42" t="str">
        <f t="shared" si="2"/>
        <v>○</v>
      </c>
      <c r="AJ37" s="42" t="str">
        <f t="shared" si="3"/>
        <v>○</v>
      </c>
      <c r="AK37" s="42" t="str">
        <f t="shared" si="4"/>
        <v>○</v>
      </c>
      <c r="AL37" s="42" t="str">
        <f t="shared" si="5"/>
        <v>○</v>
      </c>
      <c r="AM37" s="42" t="str">
        <f t="shared" si="6"/>
        <v>○</v>
      </c>
      <c r="AN37" s="42" t="str">
        <f t="shared" si="7"/>
        <v>○</v>
      </c>
    </row>
    <row r="38" spans="1:40" ht="16.5" customHeight="1">
      <c r="A38" s="44">
        <v>30</v>
      </c>
      <c r="B38" s="49" t="s">
        <v>60</v>
      </c>
      <c r="C38" s="66">
        <v>140122</v>
      </c>
      <c r="D38" s="66">
        <v>135870</v>
      </c>
      <c r="E38" s="66">
        <v>4252</v>
      </c>
      <c r="F38" s="66">
        <v>118467</v>
      </c>
      <c r="G38" s="66">
        <v>117963</v>
      </c>
      <c r="H38" s="66">
        <v>504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44">
        <v>30</v>
      </c>
      <c r="S38" s="49" t="str">
        <f t="shared" si="0"/>
        <v>座間味村</v>
      </c>
      <c r="T38" s="72">
        <v>23705</v>
      </c>
      <c r="U38" s="72">
        <v>22695</v>
      </c>
      <c r="V38" s="72">
        <v>1010</v>
      </c>
      <c r="W38" s="72">
        <v>282294</v>
      </c>
      <c r="X38" s="72">
        <v>276528</v>
      </c>
      <c r="Y38" s="72">
        <v>5766</v>
      </c>
      <c r="Z38" s="72">
        <v>100406</v>
      </c>
      <c r="AA38" s="72">
        <v>98743</v>
      </c>
      <c r="AB38" s="72">
        <v>198896</v>
      </c>
      <c r="AC38" s="72">
        <v>119611</v>
      </c>
      <c r="AD38" s="72">
        <v>299302</v>
      </c>
      <c r="AE38" s="72">
        <v>218354</v>
      </c>
      <c r="AF38" s="72">
        <v>581596</v>
      </c>
      <c r="AG38" s="72">
        <v>494882</v>
      </c>
      <c r="AH38" s="42" t="str">
        <f t="shared" si="1"/>
        <v>○</v>
      </c>
      <c r="AI38" s="42" t="str">
        <f t="shared" si="2"/>
        <v>○</v>
      </c>
      <c r="AJ38" s="42" t="str">
        <f t="shared" si="3"/>
        <v>○</v>
      </c>
      <c r="AK38" s="42" t="str">
        <f t="shared" si="4"/>
        <v>○</v>
      </c>
      <c r="AL38" s="42" t="str">
        <f t="shared" si="5"/>
        <v>○</v>
      </c>
      <c r="AM38" s="42" t="str">
        <f t="shared" si="6"/>
        <v>○</v>
      </c>
      <c r="AN38" s="42" t="str">
        <f t="shared" si="7"/>
        <v>○</v>
      </c>
    </row>
    <row r="39" spans="1:40" ht="16.5" customHeight="1">
      <c r="A39" s="44">
        <v>31</v>
      </c>
      <c r="B39" s="49" t="s">
        <v>61</v>
      </c>
      <c r="C39" s="66">
        <v>88726</v>
      </c>
      <c r="D39" s="66">
        <v>87747</v>
      </c>
      <c r="E39" s="66">
        <v>979</v>
      </c>
      <c r="F39" s="66">
        <v>42819</v>
      </c>
      <c r="G39" s="66">
        <v>42819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234</v>
      </c>
      <c r="P39" s="66">
        <v>234</v>
      </c>
      <c r="Q39" s="66">
        <v>0</v>
      </c>
      <c r="R39" s="44">
        <v>31</v>
      </c>
      <c r="S39" s="49" t="str">
        <f t="shared" si="0"/>
        <v>粟 国 村</v>
      </c>
      <c r="T39" s="72">
        <v>11494</v>
      </c>
      <c r="U39" s="72">
        <v>11292</v>
      </c>
      <c r="V39" s="72">
        <v>202</v>
      </c>
      <c r="W39" s="72">
        <v>143273</v>
      </c>
      <c r="X39" s="72">
        <v>142092</v>
      </c>
      <c r="Y39" s="72">
        <v>1181</v>
      </c>
      <c r="Z39" s="72">
        <v>267148</v>
      </c>
      <c r="AA39" s="72">
        <v>259180</v>
      </c>
      <c r="AB39" s="72">
        <v>326819</v>
      </c>
      <c r="AC39" s="72">
        <v>187091</v>
      </c>
      <c r="AD39" s="72">
        <v>593967</v>
      </c>
      <c r="AE39" s="72">
        <v>446271</v>
      </c>
      <c r="AF39" s="72">
        <v>737240</v>
      </c>
      <c r="AG39" s="72">
        <v>588363</v>
      </c>
      <c r="AH39" s="42" t="str">
        <f t="shared" si="1"/>
        <v>○</v>
      </c>
      <c r="AI39" s="42" t="str">
        <f t="shared" si="2"/>
        <v>○</v>
      </c>
      <c r="AJ39" s="42" t="str">
        <f t="shared" si="3"/>
        <v>○</v>
      </c>
      <c r="AK39" s="42" t="str">
        <f t="shared" si="4"/>
        <v>○</v>
      </c>
      <c r="AL39" s="42" t="str">
        <f t="shared" si="5"/>
        <v>○</v>
      </c>
      <c r="AM39" s="42" t="str">
        <f t="shared" si="6"/>
        <v>○</v>
      </c>
      <c r="AN39" s="42" t="str">
        <f t="shared" si="7"/>
        <v>○</v>
      </c>
    </row>
    <row r="40" spans="1:40" ht="16.5" customHeight="1">
      <c r="A40" s="44">
        <v>32</v>
      </c>
      <c r="B40" s="49" t="s">
        <v>62</v>
      </c>
      <c r="C40" s="66">
        <v>26417</v>
      </c>
      <c r="D40" s="66">
        <v>26417</v>
      </c>
      <c r="E40" s="66">
        <v>0</v>
      </c>
      <c r="F40" s="66">
        <v>29460</v>
      </c>
      <c r="G40" s="66">
        <v>29460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44">
        <v>32</v>
      </c>
      <c r="S40" s="49" t="str">
        <f t="shared" si="0"/>
        <v>渡名喜村</v>
      </c>
      <c r="T40" s="72">
        <v>0</v>
      </c>
      <c r="U40" s="72">
        <v>0</v>
      </c>
      <c r="V40" s="72">
        <v>0</v>
      </c>
      <c r="W40" s="72">
        <v>55877</v>
      </c>
      <c r="X40" s="72">
        <v>55877</v>
      </c>
      <c r="Y40" s="72">
        <v>0</v>
      </c>
      <c r="Z40" s="72">
        <v>50969</v>
      </c>
      <c r="AA40" s="72">
        <v>49774</v>
      </c>
      <c r="AB40" s="72">
        <v>123565</v>
      </c>
      <c r="AC40" s="72">
        <v>83738</v>
      </c>
      <c r="AD40" s="72">
        <v>174534</v>
      </c>
      <c r="AE40" s="72">
        <v>133512</v>
      </c>
      <c r="AF40" s="72">
        <v>230411</v>
      </c>
      <c r="AG40" s="72">
        <v>189389</v>
      </c>
      <c r="AH40" s="42" t="str">
        <f t="shared" si="1"/>
        <v>○</v>
      </c>
      <c r="AI40" s="42" t="str">
        <f t="shared" si="2"/>
        <v>○</v>
      </c>
      <c r="AJ40" s="42" t="str">
        <f t="shared" si="3"/>
        <v>○</v>
      </c>
      <c r="AK40" s="42" t="str">
        <f t="shared" si="4"/>
        <v>○</v>
      </c>
      <c r="AL40" s="42" t="str">
        <f t="shared" si="5"/>
        <v>○</v>
      </c>
      <c r="AM40" s="42" t="str">
        <f t="shared" si="6"/>
        <v>○</v>
      </c>
      <c r="AN40" s="42" t="str">
        <f t="shared" si="7"/>
        <v>○</v>
      </c>
    </row>
    <row r="41" spans="1:40" ht="16.5" customHeight="1">
      <c r="A41" s="45">
        <v>33</v>
      </c>
      <c r="B41" s="50" t="s">
        <v>63</v>
      </c>
      <c r="C41" s="67">
        <v>542126</v>
      </c>
      <c r="D41" s="67">
        <v>539575</v>
      </c>
      <c r="E41" s="67">
        <v>2552</v>
      </c>
      <c r="F41" s="67">
        <v>1279183</v>
      </c>
      <c r="G41" s="67">
        <v>1267929</v>
      </c>
      <c r="H41" s="67">
        <v>17564</v>
      </c>
      <c r="I41" s="67">
        <v>4171</v>
      </c>
      <c r="J41" s="67">
        <v>2305</v>
      </c>
      <c r="K41" s="67">
        <v>1866</v>
      </c>
      <c r="L41" s="67">
        <v>0</v>
      </c>
      <c r="M41" s="67">
        <v>0</v>
      </c>
      <c r="N41" s="67">
        <v>0</v>
      </c>
      <c r="O41" s="67">
        <v>68519</v>
      </c>
      <c r="P41" s="67">
        <v>68519</v>
      </c>
      <c r="Q41" s="67">
        <v>0</v>
      </c>
      <c r="R41" s="45">
        <v>33</v>
      </c>
      <c r="S41" s="50" t="str">
        <f t="shared" si="0"/>
        <v>南大東村</v>
      </c>
      <c r="T41" s="73">
        <v>103713</v>
      </c>
      <c r="U41" s="73">
        <v>103333</v>
      </c>
      <c r="V41" s="73">
        <v>379</v>
      </c>
      <c r="W41" s="73">
        <v>1997712</v>
      </c>
      <c r="X41" s="73">
        <v>1981661</v>
      </c>
      <c r="Y41" s="73">
        <v>22361</v>
      </c>
      <c r="Z41" s="73">
        <v>393903</v>
      </c>
      <c r="AA41" s="73">
        <v>347866</v>
      </c>
      <c r="AB41" s="73">
        <v>1566475</v>
      </c>
      <c r="AC41" s="73">
        <v>740891</v>
      </c>
      <c r="AD41" s="73">
        <v>1960378</v>
      </c>
      <c r="AE41" s="73">
        <v>1088757</v>
      </c>
      <c r="AF41" s="73">
        <v>3958090</v>
      </c>
      <c r="AG41" s="73">
        <v>3070418</v>
      </c>
      <c r="AH41" s="42" t="str">
        <f t="shared" si="1"/>
        <v>○</v>
      </c>
      <c r="AI41" s="42" t="str">
        <f t="shared" si="2"/>
        <v>○</v>
      </c>
      <c r="AJ41" s="42" t="str">
        <f t="shared" si="3"/>
        <v>○</v>
      </c>
      <c r="AK41" s="42" t="str">
        <f t="shared" si="4"/>
        <v>○</v>
      </c>
      <c r="AL41" s="42" t="str">
        <f t="shared" si="5"/>
        <v>○</v>
      </c>
      <c r="AM41" s="42" t="str">
        <f t="shared" si="6"/>
        <v>○</v>
      </c>
      <c r="AN41" s="42" t="str">
        <f t="shared" si="7"/>
        <v>○</v>
      </c>
    </row>
    <row r="42" spans="1:40" ht="16.5" customHeight="1">
      <c r="A42" s="44">
        <v>34</v>
      </c>
      <c r="B42" s="49" t="s">
        <v>64</v>
      </c>
      <c r="C42" s="66">
        <v>150933</v>
      </c>
      <c r="D42" s="66">
        <v>150933</v>
      </c>
      <c r="E42" s="66">
        <v>0</v>
      </c>
      <c r="F42" s="66">
        <v>785388</v>
      </c>
      <c r="G42" s="66">
        <v>785176</v>
      </c>
      <c r="H42" s="66">
        <v>1061</v>
      </c>
      <c r="I42" s="66">
        <v>177</v>
      </c>
      <c r="J42" s="66">
        <v>177</v>
      </c>
      <c r="K42" s="66">
        <v>0</v>
      </c>
      <c r="L42" s="66">
        <v>0</v>
      </c>
      <c r="M42" s="66">
        <v>0</v>
      </c>
      <c r="N42" s="66">
        <v>0</v>
      </c>
      <c r="O42" s="66">
        <v>54065</v>
      </c>
      <c r="P42" s="66">
        <v>33898</v>
      </c>
      <c r="Q42" s="66">
        <v>20167</v>
      </c>
      <c r="R42" s="44">
        <v>34</v>
      </c>
      <c r="S42" s="49" t="str">
        <f t="shared" si="0"/>
        <v>北大東村</v>
      </c>
      <c r="T42" s="72">
        <v>67453</v>
      </c>
      <c r="U42" s="72">
        <v>67453</v>
      </c>
      <c r="V42" s="72">
        <v>0</v>
      </c>
      <c r="W42" s="72">
        <v>1058016</v>
      </c>
      <c r="X42" s="72">
        <v>1037637</v>
      </c>
      <c r="Y42" s="72">
        <v>21228</v>
      </c>
      <c r="Z42" s="72">
        <v>148854</v>
      </c>
      <c r="AA42" s="72">
        <v>113303</v>
      </c>
      <c r="AB42" s="72">
        <v>954417</v>
      </c>
      <c r="AC42" s="72">
        <v>366565</v>
      </c>
      <c r="AD42" s="72">
        <v>1103271</v>
      </c>
      <c r="AE42" s="72">
        <v>479868</v>
      </c>
      <c r="AF42" s="72">
        <v>2161287</v>
      </c>
      <c r="AG42" s="72">
        <v>1517505</v>
      </c>
      <c r="AH42" s="42" t="str">
        <f t="shared" si="1"/>
        <v>○</v>
      </c>
      <c r="AI42" s="42" t="str">
        <f t="shared" si="2"/>
        <v>○</v>
      </c>
      <c r="AJ42" s="42" t="str">
        <f t="shared" si="3"/>
        <v>○</v>
      </c>
      <c r="AK42" s="42" t="str">
        <f t="shared" si="4"/>
        <v>○</v>
      </c>
      <c r="AL42" s="42" t="str">
        <f t="shared" si="5"/>
        <v>○</v>
      </c>
      <c r="AM42" s="42" t="str">
        <f t="shared" si="6"/>
        <v>○</v>
      </c>
      <c r="AN42" s="42" t="str">
        <f t="shared" si="7"/>
        <v>○</v>
      </c>
    </row>
    <row r="43" spans="1:40" ht="16.5" customHeight="1">
      <c r="A43" s="44">
        <v>35</v>
      </c>
      <c r="B43" s="49" t="s">
        <v>65</v>
      </c>
      <c r="C43" s="66">
        <v>206332</v>
      </c>
      <c r="D43" s="66">
        <v>203897</v>
      </c>
      <c r="E43" s="66">
        <v>2436</v>
      </c>
      <c r="F43" s="66">
        <v>196250</v>
      </c>
      <c r="G43" s="66">
        <v>196250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2226</v>
      </c>
      <c r="P43" s="66">
        <v>2226</v>
      </c>
      <c r="Q43" s="66">
        <v>0</v>
      </c>
      <c r="R43" s="44">
        <v>35</v>
      </c>
      <c r="S43" s="49" t="str">
        <f t="shared" si="0"/>
        <v>伊平屋村</v>
      </c>
      <c r="T43" s="72">
        <v>19897</v>
      </c>
      <c r="U43" s="72">
        <v>19897</v>
      </c>
      <c r="V43" s="72">
        <v>0</v>
      </c>
      <c r="W43" s="72">
        <v>424705</v>
      </c>
      <c r="X43" s="72">
        <v>422270</v>
      </c>
      <c r="Y43" s="72">
        <v>2436</v>
      </c>
      <c r="Z43" s="72">
        <v>54122</v>
      </c>
      <c r="AA43" s="72">
        <v>53937</v>
      </c>
      <c r="AB43" s="72">
        <v>465945</v>
      </c>
      <c r="AC43" s="72">
        <v>314406</v>
      </c>
      <c r="AD43" s="72">
        <v>520067</v>
      </c>
      <c r="AE43" s="72">
        <v>368343</v>
      </c>
      <c r="AF43" s="72">
        <v>944772</v>
      </c>
      <c r="AG43" s="72">
        <v>790613</v>
      </c>
      <c r="AH43" s="42" t="str">
        <f t="shared" si="1"/>
        <v>○</v>
      </c>
      <c r="AI43" s="42" t="str">
        <f t="shared" si="2"/>
        <v>○</v>
      </c>
      <c r="AJ43" s="42" t="str">
        <f t="shared" si="3"/>
        <v>○</v>
      </c>
      <c r="AK43" s="42" t="str">
        <f t="shared" si="4"/>
        <v>○</v>
      </c>
      <c r="AL43" s="42" t="str">
        <f t="shared" si="5"/>
        <v>○</v>
      </c>
      <c r="AM43" s="42" t="str">
        <f t="shared" si="6"/>
        <v>○</v>
      </c>
      <c r="AN43" s="42" t="str">
        <f t="shared" si="7"/>
        <v>○</v>
      </c>
    </row>
    <row r="44" spans="1:40" ht="16.5" customHeight="1">
      <c r="A44" s="44">
        <v>36</v>
      </c>
      <c r="B44" s="49" t="s">
        <v>66</v>
      </c>
      <c r="C44" s="66">
        <v>252578</v>
      </c>
      <c r="D44" s="66">
        <v>246652</v>
      </c>
      <c r="E44" s="66">
        <v>5926</v>
      </c>
      <c r="F44" s="66">
        <v>310152</v>
      </c>
      <c r="G44" s="66">
        <v>305279</v>
      </c>
      <c r="H44" s="66">
        <v>5264</v>
      </c>
      <c r="I44" s="66">
        <v>15247</v>
      </c>
      <c r="J44" s="66">
        <v>15247</v>
      </c>
      <c r="K44" s="66">
        <v>0</v>
      </c>
      <c r="L44" s="66">
        <v>0</v>
      </c>
      <c r="M44" s="66">
        <v>0</v>
      </c>
      <c r="N44" s="66">
        <v>0</v>
      </c>
      <c r="O44" s="66">
        <v>14775</v>
      </c>
      <c r="P44" s="66">
        <v>14775</v>
      </c>
      <c r="Q44" s="66">
        <v>0</v>
      </c>
      <c r="R44" s="44">
        <v>36</v>
      </c>
      <c r="S44" s="49" t="str">
        <f t="shared" si="0"/>
        <v>伊是名村</v>
      </c>
      <c r="T44" s="72">
        <v>40133</v>
      </c>
      <c r="U44" s="72">
        <v>40133</v>
      </c>
      <c r="V44" s="72">
        <v>0</v>
      </c>
      <c r="W44" s="72">
        <v>632885</v>
      </c>
      <c r="X44" s="72">
        <v>622086</v>
      </c>
      <c r="Y44" s="72">
        <v>11190</v>
      </c>
      <c r="Z44" s="72">
        <v>80885</v>
      </c>
      <c r="AA44" s="72">
        <v>80811</v>
      </c>
      <c r="AB44" s="72">
        <v>1213195</v>
      </c>
      <c r="AC44" s="72">
        <v>631046</v>
      </c>
      <c r="AD44" s="72">
        <v>1294080</v>
      </c>
      <c r="AE44" s="72">
        <v>711857</v>
      </c>
      <c r="AF44" s="72">
        <v>1926965</v>
      </c>
      <c r="AG44" s="72">
        <v>1333943</v>
      </c>
      <c r="AH44" s="42" t="str">
        <f t="shared" si="1"/>
        <v>○</v>
      </c>
      <c r="AI44" s="42" t="str">
        <f t="shared" si="2"/>
        <v>○</v>
      </c>
      <c r="AJ44" s="42" t="str">
        <f t="shared" si="3"/>
        <v>○</v>
      </c>
      <c r="AK44" s="42" t="str">
        <f t="shared" si="4"/>
        <v>○</v>
      </c>
      <c r="AL44" s="42" t="str">
        <f t="shared" si="5"/>
        <v>○</v>
      </c>
      <c r="AM44" s="42" t="str">
        <f t="shared" si="6"/>
        <v>○</v>
      </c>
      <c r="AN44" s="42" t="str">
        <f t="shared" si="7"/>
        <v>○</v>
      </c>
    </row>
    <row r="45" spans="1:40" ht="16.5" customHeight="1">
      <c r="A45" s="44">
        <v>37</v>
      </c>
      <c r="B45" s="49" t="s">
        <v>67</v>
      </c>
      <c r="C45" s="66">
        <v>982341</v>
      </c>
      <c r="D45" s="66">
        <v>974971</v>
      </c>
      <c r="E45" s="66">
        <v>8020</v>
      </c>
      <c r="F45" s="66">
        <v>956887</v>
      </c>
      <c r="G45" s="66">
        <v>946646</v>
      </c>
      <c r="H45" s="66">
        <v>18292</v>
      </c>
      <c r="I45" s="66">
        <v>16641</v>
      </c>
      <c r="J45" s="66">
        <v>16641</v>
      </c>
      <c r="K45" s="66">
        <v>0</v>
      </c>
      <c r="L45" s="66">
        <v>0</v>
      </c>
      <c r="M45" s="66">
        <v>0</v>
      </c>
      <c r="N45" s="66">
        <v>0</v>
      </c>
      <c r="O45" s="66">
        <v>5949</v>
      </c>
      <c r="P45" s="66">
        <v>5949</v>
      </c>
      <c r="Q45" s="66">
        <v>0</v>
      </c>
      <c r="R45" s="44">
        <v>37</v>
      </c>
      <c r="S45" s="49" t="str">
        <f t="shared" si="0"/>
        <v>久米島町</v>
      </c>
      <c r="T45" s="72">
        <v>270901</v>
      </c>
      <c r="U45" s="72">
        <v>270180</v>
      </c>
      <c r="V45" s="72">
        <v>70</v>
      </c>
      <c r="W45" s="72">
        <v>2232719</v>
      </c>
      <c r="X45" s="72">
        <v>2214387</v>
      </c>
      <c r="Y45" s="72">
        <v>26382</v>
      </c>
      <c r="Z45" s="72">
        <v>874946</v>
      </c>
      <c r="AA45" s="72">
        <v>702966</v>
      </c>
      <c r="AB45" s="72">
        <v>1850945</v>
      </c>
      <c r="AC45" s="72">
        <v>1235272</v>
      </c>
      <c r="AD45" s="72">
        <v>2725891</v>
      </c>
      <c r="AE45" s="72">
        <v>1938238</v>
      </c>
      <c r="AF45" s="72">
        <v>4958610</v>
      </c>
      <c r="AG45" s="72">
        <v>4152625</v>
      </c>
      <c r="AH45" s="42" t="str">
        <f t="shared" si="1"/>
        <v>○</v>
      </c>
      <c r="AI45" s="42" t="str">
        <f t="shared" si="2"/>
        <v>○</v>
      </c>
      <c r="AJ45" s="42" t="str">
        <f t="shared" si="3"/>
        <v>○</v>
      </c>
      <c r="AK45" s="42" t="str">
        <f t="shared" si="4"/>
        <v>○</v>
      </c>
      <c r="AL45" s="42" t="str">
        <f t="shared" si="5"/>
        <v>○</v>
      </c>
      <c r="AM45" s="42" t="str">
        <f t="shared" si="6"/>
        <v>○</v>
      </c>
      <c r="AN45" s="42" t="str">
        <f t="shared" si="7"/>
        <v>○</v>
      </c>
    </row>
    <row r="46" spans="1:40" ht="16.5" customHeight="1">
      <c r="A46" s="44">
        <v>38</v>
      </c>
      <c r="B46" s="49" t="s">
        <v>68</v>
      </c>
      <c r="C46" s="66">
        <v>2291329</v>
      </c>
      <c r="D46" s="66">
        <v>2288682</v>
      </c>
      <c r="E46" s="66">
        <v>2647</v>
      </c>
      <c r="F46" s="66">
        <v>902538</v>
      </c>
      <c r="G46" s="66">
        <v>901390</v>
      </c>
      <c r="H46" s="66">
        <v>5303</v>
      </c>
      <c r="I46" s="66">
        <v>142</v>
      </c>
      <c r="J46" s="66">
        <v>142</v>
      </c>
      <c r="K46" s="66">
        <v>0</v>
      </c>
      <c r="L46" s="66">
        <v>0</v>
      </c>
      <c r="M46" s="66">
        <v>0</v>
      </c>
      <c r="N46" s="66">
        <v>0</v>
      </c>
      <c r="O46" s="66">
        <v>44817</v>
      </c>
      <c r="P46" s="66">
        <v>44817</v>
      </c>
      <c r="Q46" s="66">
        <v>0</v>
      </c>
      <c r="R46" s="44">
        <v>38</v>
      </c>
      <c r="S46" s="49" t="str">
        <f t="shared" si="0"/>
        <v>八重瀬町</v>
      </c>
      <c r="T46" s="72">
        <v>1210824</v>
      </c>
      <c r="U46" s="72">
        <v>1209900</v>
      </c>
      <c r="V46" s="72">
        <v>924</v>
      </c>
      <c r="W46" s="72">
        <v>4449650</v>
      </c>
      <c r="X46" s="72">
        <v>4444931</v>
      </c>
      <c r="Y46" s="72">
        <v>8874</v>
      </c>
      <c r="Z46" s="72">
        <v>1535142</v>
      </c>
      <c r="AA46" s="72">
        <v>1517512</v>
      </c>
      <c r="AB46" s="72">
        <v>3285810</v>
      </c>
      <c r="AC46" s="72">
        <v>2119449</v>
      </c>
      <c r="AD46" s="72">
        <v>4820952</v>
      </c>
      <c r="AE46" s="72">
        <v>3636961</v>
      </c>
      <c r="AF46" s="72">
        <v>9270602</v>
      </c>
      <c r="AG46" s="72">
        <v>8081892</v>
      </c>
      <c r="AH46" s="42" t="str">
        <f t="shared" si="1"/>
        <v>○</v>
      </c>
      <c r="AI46" s="42" t="str">
        <f t="shared" si="2"/>
        <v>○</v>
      </c>
      <c r="AJ46" s="42" t="str">
        <f t="shared" si="3"/>
        <v>○</v>
      </c>
      <c r="AK46" s="42" t="str">
        <f t="shared" si="4"/>
        <v>○</v>
      </c>
      <c r="AL46" s="42" t="str">
        <f t="shared" si="5"/>
        <v>○</v>
      </c>
      <c r="AM46" s="42" t="str">
        <f t="shared" si="6"/>
        <v>○</v>
      </c>
      <c r="AN46" s="42" t="str">
        <f t="shared" si="7"/>
        <v>○</v>
      </c>
    </row>
    <row r="47" spans="1:40" ht="16.5" customHeight="1">
      <c r="A47" s="44">
        <v>39</v>
      </c>
      <c r="B47" s="49" t="s">
        <v>69</v>
      </c>
      <c r="C47" s="66">
        <v>140293</v>
      </c>
      <c r="D47" s="66">
        <v>117290</v>
      </c>
      <c r="E47" s="66">
        <v>23002</v>
      </c>
      <c r="F47" s="66">
        <v>320419</v>
      </c>
      <c r="G47" s="66">
        <v>309693</v>
      </c>
      <c r="H47" s="66">
        <v>10726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631</v>
      </c>
      <c r="P47" s="66">
        <v>631</v>
      </c>
      <c r="Q47" s="66">
        <v>0</v>
      </c>
      <c r="R47" s="44">
        <v>39</v>
      </c>
      <c r="S47" s="49" t="str">
        <f t="shared" si="0"/>
        <v>多良間村</v>
      </c>
      <c r="T47" s="72">
        <v>36370</v>
      </c>
      <c r="U47" s="72">
        <v>36370</v>
      </c>
      <c r="V47" s="72">
        <v>0</v>
      </c>
      <c r="W47" s="72">
        <v>497713</v>
      </c>
      <c r="X47" s="72">
        <v>463984</v>
      </c>
      <c r="Y47" s="72">
        <v>33728</v>
      </c>
      <c r="Z47" s="72">
        <v>356291</v>
      </c>
      <c r="AA47" s="72">
        <v>310382</v>
      </c>
      <c r="AB47" s="72">
        <v>851585</v>
      </c>
      <c r="AC47" s="72">
        <v>491661</v>
      </c>
      <c r="AD47" s="72">
        <v>1207876</v>
      </c>
      <c r="AE47" s="72">
        <v>802043</v>
      </c>
      <c r="AF47" s="72">
        <v>1705589</v>
      </c>
      <c r="AG47" s="72">
        <v>1266027</v>
      </c>
      <c r="AH47" s="42" t="str">
        <f t="shared" si="1"/>
        <v>○</v>
      </c>
      <c r="AI47" s="42" t="str">
        <f t="shared" si="2"/>
        <v>○</v>
      </c>
      <c r="AJ47" s="42" t="str">
        <f t="shared" si="3"/>
        <v>○</v>
      </c>
      <c r="AK47" s="42" t="str">
        <f t="shared" si="4"/>
        <v>○</v>
      </c>
      <c r="AL47" s="42" t="str">
        <f t="shared" si="5"/>
        <v>○</v>
      </c>
      <c r="AM47" s="42" t="str">
        <f t="shared" si="6"/>
        <v>○</v>
      </c>
      <c r="AN47" s="42" t="str">
        <f t="shared" si="7"/>
        <v>○</v>
      </c>
    </row>
    <row r="48" spans="1:40" ht="16.5" customHeight="1">
      <c r="A48" s="44">
        <v>40</v>
      </c>
      <c r="B48" s="49" t="s">
        <v>70</v>
      </c>
      <c r="C48" s="66">
        <v>1745063</v>
      </c>
      <c r="D48" s="66">
        <v>1718133</v>
      </c>
      <c r="E48" s="66">
        <v>26930</v>
      </c>
      <c r="F48" s="66">
        <v>882194</v>
      </c>
      <c r="G48" s="66">
        <v>852640</v>
      </c>
      <c r="H48" s="66">
        <v>29554</v>
      </c>
      <c r="I48" s="66">
        <v>125400</v>
      </c>
      <c r="J48" s="66">
        <v>110825</v>
      </c>
      <c r="K48" s="66">
        <v>2915</v>
      </c>
      <c r="L48" s="66">
        <v>0</v>
      </c>
      <c r="M48" s="66">
        <v>0</v>
      </c>
      <c r="N48" s="66">
        <v>0</v>
      </c>
      <c r="O48" s="66">
        <v>34473</v>
      </c>
      <c r="P48" s="66">
        <v>34473</v>
      </c>
      <c r="Q48" s="66">
        <v>0</v>
      </c>
      <c r="R48" s="44">
        <v>40</v>
      </c>
      <c r="S48" s="49" t="str">
        <f t="shared" si="0"/>
        <v>竹 富 町</v>
      </c>
      <c r="T48" s="72">
        <v>255118</v>
      </c>
      <c r="U48" s="72">
        <v>255118</v>
      </c>
      <c r="V48" s="72">
        <v>0</v>
      </c>
      <c r="W48" s="72">
        <v>3042248</v>
      </c>
      <c r="X48" s="72">
        <v>2971189</v>
      </c>
      <c r="Y48" s="72">
        <v>59399</v>
      </c>
      <c r="Z48" s="72">
        <v>582231</v>
      </c>
      <c r="AA48" s="72">
        <v>564002</v>
      </c>
      <c r="AB48" s="72">
        <v>3693184</v>
      </c>
      <c r="AC48" s="72">
        <v>1869951</v>
      </c>
      <c r="AD48" s="72">
        <v>4275415</v>
      </c>
      <c r="AE48" s="72">
        <v>2433953</v>
      </c>
      <c r="AF48" s="72">
        <v>7317663</v>
      </c>
      <c r="AG48" s="72">
        <v>5405142</v>
      </c>
      <c r="AH48" s="42" t="str">
        <f t="shared" si="1"/>
        <v>○</v>
      </c>
      <c r="AI48" s="42" t="str">
        <f t="shared" si="2"/>
        <v>○</v>
      </c>
      <c r="AJ48" s="42" t="str">
        <f t="shared" si="3"/>
        <v>○</v>
      </c>
      <c r="AK48" s="42" t="str">
        <f t="shared" si="4"/>
        <v>○</v>
      </c>
      <c r="AL48" s="42" t="str">
        <f t="shared" si="5"/>
        <v>○</v>
      </c>
      <c r="AM48" s="42" t="str">
        <f t="shared" si="6"/>
        <v>○</v>
      </c>
      <c r="AN48" s="42" t="str">
        <f t="shared" si="7"/>
        <v>○</v>
      </c>
    </row>
    <row r="49" spans="1:40" ht="16.5" customHeight="1">
      <c r="A49" s="44">
        <v>41</v>
      </c>
      <c r="B49" s="49" t="s">
        <v>71</v>
      </c>
      <c r="C49" s="66">
        <v>385823</v>
      </c>
      <c r="D49" s="66">
        <v>354614</v>
      </c>
      <c r="E49" s="66">
        <v>31211</v>
      </c>
      <c r="F49" s="66">
        <v>386806</v>
      </c>
      <c r="G49" s="66">
        <v>366865</v>
      </c>
      <c r="H49" s="66">
        <v>26857</v>
      </c>
      <c r="I49" s="66">
        <v>42183</v>
      </c>
      <c r="J49" s="66">
        <v>42183</v>
      </c>
      <c r="K49" s="66">
        <v>0</v>
      </c>
      <c r="L49" s="66">
        <v>0</v>
      </c>
      <c r="M49" s="66">
        <v>0</v>
      </c>
      <c r="N49" s="66">
        <v>0</v>
      </c>
      <c r="O49" s="66">
        <v>14636</v>
      </c>
      <c r="P49" s="66">
        <v>14636</v>
      </c>
      <c r="Q49" s="66">
        <v>0</v>
      </c>
      <c r="R49" s="44">
        <v>41</v>
      </c>
      <c r="S49" s="49" t="str">
        <f t="shared" si="0"/>
        <v>与那国町</v>
      </c>
      <c r="T49" s="72">
        <v>125446</v>
      </c>
      <c r="U49" s="72">
        <v>125109</v>
      </c>
      <c r="V49" s="72">
        <v>337</v>
      </c>
      <c r="W49" s="72">
        <v>954894</v>
      </c>
      <c r="X49" s="72">
        <v>903407</v>
      </c>
      <c r="Y49" s="72">
        <v>58405</v>
      </c>
      <c r="Z49" s="72">
        <v>469401</v>
      </c>
      <c r="AA49" s="72">
        <v>383245</v>
      </c>
      <c r="AB49" s="72">
        <v>743965</v>
      </c>
      <c r="AC49" s="72">
        <v>544074</v>
      </c>
      <c r="AD49" s="72">
        <v>1213366</v>
      </c>
      <c r="AE49" s="72">
        <v>927319</v>
      </c>
      <c r="AF49" s="72">
        <v>2168260</v>
      </c>
      <c r="AG49" s="72">
        <v>1830726</v>
      </c>
      <c r="AH49" s="42" t="str">
        <f t="shared" si="1"/>
        <v>○</v>
      </c>
      <c r="AI49" s="42" t="str">
        <f t="shared" si="2"/>
        <v>○</v>
      </c>
      <c r="AJ49" s="42" t="str">
        <f t="shared" si="3"/>
        <v>○</v>
      </c>
      <c r="AK49" s="42" t="str">
        <f t="shared" si="4"/>
        <v>○</v>
      </c>
      <c r="AL49" s="42" t="str">
        <f t="shared" si="5"/>
        <v>○</v>
      </c>
      <c r="AM49" s="42" t="str">
        <f t="shared" si="6"/>
        <v>○</v>
      </c>
      <c r="AN49" s="42" t="str">
        <f t="shared" si="7"/>
        <v>○</v>
      </c>
    </row>
    <row r="50" spans="1:40" ht="16.5" customHeight="1">
      <c r="A50" s="57"/>
      <c r="B50" s="59" t="s">
        <v>85</v>
      </c>
      <c r="C50" s="69">
        <f>SUM(C20:C49)</f>
        <v>32338690</v>
      </c>
      <c r="D50" s="69">
        <f aca="true" t="shared" si="10" ref="D50:Q50">SUM(D20:D49)</f>
        <v>32090356</v>
      </c>
      <c r="E50" s="69">
        <f t="shared" si="10"/>
        <v>227673</v>
      </c>
      <c r="F50" s="69">
        <f t="shared" si="10"/>
        <v>29277298</v>
      </c>
      <c r="G50" s="69">
        <f t="shared" si="10"/>
        <v>28816303</v>
      </c>
      <c r="H50" s="69">
        <f t="shared" si="10"/>
        <v>396270</v>
      </c>
      <c r="I50" s="69">
        <f t="shared" si="10"/>
        <v>856036</v>
      </c>
      <c r="J50" s="69">
        <f t="shared" si="10"/>
        <v>709094</v>
      </c>
      <c r="K50" s="69">
        <f t="shared" si="10"/>
        <v>135283</v>
      </c>
      <c r="L50" s="69">
        <f t="shared" si="10"/>
        <v>222599</v>
      </c>
      <c r="M50" s="69">
        <f t="shared" si="10"/>
        <v>222599</v>
      </c>
      <c r="N50" s="69">
        <f t="shared" si="10"/>
        <v>0</v>
      </c>
      <c r="O50" s="69">
        <f t="shared" si="10"/>
        <v>625364</v>
      </c>
      <c r="P50" s="69">
        <f t="shared" si="10"/>
        <v>603352</v>
      </c>
      <c r="Q50" s="69">
        <f t="shared" si="10"/>
        <v>22937</v>
      </c>
      <c r="R50" s="57"/>
      <c r="S50" s="58" t="s">
        <v>10</v>
      </c>
      <c r="T50" s="75">
        <f aca="true" t="shared" si="11" ref="T50:AG50">SUM(T20:T49)</f>
        <v>15725074</v>
      </c>
      <c r="U50" s="75">
        <f t="shared" si="11"/>
        <v>15700896</v>
      </c>
      <c r="V50" s="75">
        <f t="shared" si="11"/>
        <v>16947</v>
      </c>
      <c r="W50" s="75">
        <f t="shared" si="11"/>
        <v>79045061</v>
      </c>
      <c r="X50" s="75">
        <f t="shared" si="11"/>
        <v>78142600</v>
      </c>
      <c r="Y50" s="75">
        <f t="shared" si="11"/>
        <v>799110</v>
      </c>
      <c r="Z50" s="75">
        <f t="shared" si="11"/>
        <v>14356736</v>
      </c>
      <c r="AA50" s="75">
        <f t="shared" si="11"/>
        <v>11929902</v>
      </c>
      <c r="AB50" s="75">
        <f t="shared" si="11"/>
        <v>81430527</v>
      </c>
      <c r="AC50" s="75">
        <f t="shared" si="11"/>
        <v>48309463</v>
      </c>
      <c r="AD50" s="75">
        <f t="shared" si="11"/>
        <v>95787263</v>
      </c>
      <c r="AE50" s="75">
        <f t="shared" si="11"/>
        <v>60239365</v>
      </c>
      <c r="AF50" s="75">
        <f t="shared" si="11"/>
        <v>174832324</v>
      </c>
      <c r="AG50" s="75">
        <f t="shared" si="11"/>
        <v>138381965</v>
      </c>
      <c r="AH50" s="42" t="str">
        <f t="shared" si="1"/>
        <v>○</v>
      </c>
      <c r="AI50" s="42" t="str">
        <f t="shared" si="2"/>
        <v>○</v>
      </c>
      <c r="AJ50" s="42" t="str">
        <f t="shared" si="3"/>
        <v>○</v>
      </c>
      <c r="AK50" s="42" t="str">
        <f t="shared" si="4"/>
        <v>○</v>
      </c>
      <c r="AL50" s="42" t="str">
        <f t="shared" si="5"/>
        <v>○</v>
      </c>
      <c r="AM50" s="42" t="str">
        <f t="shared" si="6"/>
        <v>○</v>
      </c>
      <c r="AN50" s="42" t="str">
        <f t="shared" si="7"/>
        <v>○</v>
      </c>
    </row>
    <row r="51" spans="1:40" ht="16.5" customHeight="1">
      <c r="A51" s="46"/>
      <c r="B51" s="60" t="s">
        <v>86</v>
      </c>
      <c r="C51" s="70">
        <f aca="true" t="shared" si="12" ref="C51:Q51">C19+C50</f>
        <v>141972730</v>
      </c>
      <c r="D51" s="70">
        <f t="shared" si="12"/>
        <v>138556202</v>
      </c>
      <c r="E51" s="70">
        <f t="shared" si="12"/>
        <v>6386006</v>
      </c>
      <c r="F51" s="70">
        <f t="shared" si="12"/>
        <v>119193895</v>
      </c>
      <c r="G51" s="70">
        <f t="shared" si="12"/>
        <v>118224506</v>
      </c>
      <c r="H51" s="70">
        <f t="shared" si="12"/>
        <v>1349519</v>
      </c>
      <c r="I51" s="70">
        <f t="shared" si="12"/>
        <v>3220439</v>
      </c>
      <c r="J51" s="70">
        <f t="shared" si="12"/>
        <v>2142663</v>
      </c>
      <c r="K51" s="70">
        <f t="shared" si="12"/>
        <v>863405</v>
      </c>
      <c r="L51" s="70">
        <f t="shared" si="12"/>
        <v>320539</v>
      </c>
      <c r="M51" s="70">
        <f t="shared" si="12"/>
        <v>320539</v>
      </c>
      <c r="N51" s="70">
        <f t="shared" si="12"/>
        <v>0</v>
      </c>
      <c r="O51" s="70">
        <f t="shared" si="12"/>
        <v>6085688</v>
      </c>
      <c r="P51" s="70">
        <f t="shared" si="12"/>
        <v>5928807</v>
      </c>
      <c r="Q51" s="70">
        <f t="shared" si="12"/>
        <v>222050</v>
      </c>
      <c r="R51" s="46"/>
      <c r="S51" s="47" t="s">
        <v>11</v>
      </c>
      <c r="T51" s="76">
        <f aca="true" t="shared" si="13" ref="T51:AG51">T19+T50</f>
        <v>86018661</v>
      </c>
      <c r="U51" s="76">
        <f t="shared" si="13"/>
        <v>84984941</v>
      </c>
      <c r="V51" s="76">
        <f t="shared" si="13"/>
        <v>134669</v>
      </c>
      <c r="W51" s="76">
        <f t="shared" si="13"/>
        <v>356811952</v>
      </c>
      <c r="X51" s="76">
        <f t="shared" si="13"/>
        <v>350157658</v>
      </c>
      <c r="Y51" s="76">
        <f t="shared" si="13"/>
        <v>8955649</v>
      </c>
      <c r="Z51" s="76">
        <f t="shared" si="13"/>
        <v>117055110</v>
      </c>
      <c r="AA51" s="76">
        <f t="shared" si="13"/>
        <v>86545544</v>
      </c>
      <c r="AB51" s="76">
        <f t="shared" si="13"/>
        <v>227306117</v>
      </c>
      <c r="AC51" s="76">
        <f t="shared" si="13"/>
        <v>139961184</v>
      </c>
      <c r="AD51" s="76">
        <f t="shared" si="13"/>
        <v>344361227</v>
      </c>
      <c r="AE51" s="76">
        <f t="shared" si="13"/>
        <v>226506728</v>
      </c>
      <c r="AF51" s="76">
        <f t="shared" si="13"/>
        <v>701173179</v>
      </c>
      <c r="AG51" s="76">
        <f t="shared" si="13"/>
        <v>576664386</v>
      </c>
      <c r="AH51" s="42" t="str">
        <f t="shared" si="1"/>
        <v>○</v>
      </c>
      <c r="AI51" s="42" t="str">
        <f t="shared" si="2"/>
        <v>○</v>
      </c>
      <c r="AJ51" s="42" t="str">
        <f t="shared" si="3"/>
        <v>○</v>
      </c>
      <c r="AK51" s="42" t="str">
        <f t="shared" si="4"/>
        <v>○</v>
      </c>
      <c r="AL51" s="42" t="str">
        <f t="shared" si="5"/>
        <v>○</v>
      </c>
      <c r="AM51" s="42" t="str">
        <f t="shared" si="6"/>
        <v>○</v>
      </c>
      <c r="AN51" s="42" t="str">
        <f t="shared" si="7"/>
        <v>○</v>
      </c>
    </row>
  </sheetData>
  <mergeCells count="27">
    <mergeCell ref="C4:Q4"/>
    <mergeCell ref="R4:R7"/>
    <mergeCell ref="S4:S7"/>
    <mergeCell ref="T4:Y4"/>
    <mergeCell ref="I5:K5"/>
    <mergeCell ref="J6:K6"/>
    <mergeCell ref="L5:N5"/>
    <mergeCell ref="D6:E6"/>
    <mergeCell ref="F5:H5"/>
    <mergeCell ref="G6:H6"/>
    <mergeCell ref="U6:V6"/>
    <mergeCell ref="AF5:AF6"/>
    <mergeCell ref="M6:N6"/>
    <mergeCell ref="O5:Q5"/>
    <mergeCell ref="P6:Q6"/>
    <mergeCell ref="W5:Y5"/>
    <mergeCell ref="X6:Y6"/>
    <mergeCell ref="B4:B7"/>
    <mergeCell ref="A4:A7"/>
    <mergeCell ref="Z4:AE4"/>
    <mergeCell ref="AG5:AG6"/>
    <mergeCell ref="C5:E5"/>
    <mergeCell ref="T5:V5"/>
    <mergeCell ref="AF4:AG4"/>
    <mergeCell ref="Z5:AA6"/>
    <mergeCell ref="AB5:AC6"/>
    <mergeCell ref="AD5:AE6"/>
  </mergeCells>
  <printOptions/>
  <pageMargins left="1.141732283464567" right="0.8661417322834646" top="0.93" bottom="0.35" header="0.5118110236220472" footer="0.31496062992125984"/>
  <pageSetup fitToWidth="2" horizontalDpi="600" verticalDpi="600" orientation="landscape" paperSize="9" scale="53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沖縄県</cp:lastModifiedBy>
  <cp:lastPrinted>2012-08-16T01:32:25Z</cp:lastPrinted>
  <dcterms:created xsi:type="dcterms:W3CDTF">2003-03-07T02:17:14Z</dcterms:created>
  <dcterms:modified xsi:type="dcterms:W3CDTF">2012-08-16T01:34:56Z</dcterms:modified>
  <cp:category/>
  <cp:version/>
  <cp:contentType/>
  <cp:contentStatus/>
</cp:coreProperties>
</file>