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375" windowHeight="8595" tabRatio="745" activeTab="0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  <sheet name="内訳（木造+非木造）" sheetId="5" r:id="rId5"/>
    <sheet name="内訳（非課税家屋）" sheetId="6" r:id="rId6"/>
  </sheets>
  <definedNames>
    <definedName name="_xlnm.Print_Area" localSheetId="0">'総括表（市町村計）'!$A$1:$K$27</definedName>
    <definedName name="_xlnm.Print_Area" localSheetId="1">'内訳（納税義務者）'!$A$1:$K$48</definedName>
    <definedName name="_xlnm.Print_Area" localSheetId="5">'内訳（非課税家屋）'!$A$1:$D$50</definedName>
    <definedName name="_xlnm.Print_Area" localSheetId="3">'内訳（非木造）'!$A$1:$K$50</definedName>
    <definedName name="_xlnm.Print_Area" localSheetId="2">'内訳（木造）'!$A$1:$K$50</definedName>
    <definedName name="_xlnm.Print_Area" localSheetId="4">'内訳（木造+非木造）'!$A$1:$K$50</definedName>
  </definedNames>
  <calcPr fullCalcOnLoad="1"/>
</workbook>
</file>

<file path=xl/sharedStrings.xml><?xml version="1.0" encoding="utf-8"?>
<sst xmlns="http://schemas.openxmlformats.org/spreadsheetml/2006/main" count="383" uniqueCount="136">
  <si>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</si>
  <si>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</si>
  <si>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</si>
  <si>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</si>
  <si>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</si>
  <si>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</si>
  <si>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</si>
  <si>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</si>
  <si>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</si>
  <si>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</si>
  <si>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</si>
  <si>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</si>
  <si>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</si>
  <si>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</si>
  <si>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</si>
  <si>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</si>
  <si>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</si>
  <si>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</si>
  <si>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</si>
  <si>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</si>
  <si>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</si>
  <si>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</si>
  <si>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</si>
  <si>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</si>
  <si>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</si>
  <si>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</si>
  <si>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</si>
  <si>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</si>
  <si>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</si>
  <si>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</si>
  <si>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</si>
  <si>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</si>
  <si>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</si>
  <si>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</si>
  <si>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</si>
  <si>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</si>
  <si>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</si>
  <si>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</si>
  <si>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</si>
  <si>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</si>
  <si>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</si>
  <si>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</si>
  <si>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</si>
  <si>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</si>
  <si>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</si>
  <si>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</si>
  <si>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</si>
  <si>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</si>
  <si>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</si>
  <si>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</si>
  <si>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</si>
  <si>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</si>
  <si>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</si>
  <si>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</si>
  <si>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</si>
  <si>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</si>
  <si>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</si>
  <si>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</si>
  <si>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</si>
  <si>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</si>
  <si>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</si>
  <si>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</si>
  <si>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</si>
  <si>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</si>
  <si>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</si>
  <si>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</si>
  <si>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</si>
  <si>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</si>
  <si>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</si>
  <si>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</si>
  <si>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</si>
  <si>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</si>
  <si>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</si>
  <si>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</si>
  <si>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</si>
  <si>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</si>
  <si>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</si>
  <si>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</si>
  <si>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</si>
  <si>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</si>
  <si>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</si>
  <si>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</si>
  <si>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</si>
  <si>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（ハ）（千円）</t>
  </si>
  <si>
    <t>単位当たり価格</t>
  </si>
  <si>
    <t>（ハ）／（ロ）　（円）</t>
  </si>
  <si>
    <t>法定免税点
未満のもの</t>
  </si>
  <si>
    <t>法定免税点
以上のもの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</si>
  <si>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</si>
  <si>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</si>
  <si>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</si>
  <si>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</si>
  <si>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</si>
  <si>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</si>
  <si>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</si>
  <si>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</si>
  <si>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</si>
  <si>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</si>
  <si>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</si>
  <si>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</si>
  <si>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</si>
  <si>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</si>
  <si>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</si>
  <si>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</si>
  <si>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</si>
  <si>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</si>
  <si>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</si>
  <si>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</si>
  <si>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</si>
  <si>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</si>
  <si>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</si>
  <si>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</si>
  <si>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</si>
  <si>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</si>
  <si>
    <t>（㎡）　　　（ハ）</t>
  </si>
  <si>
    <t>（㎡）　　　（ニ）</t>
  </si>
  <si>
    <t>Ⅴ　木造及び木造以外の家屋に係る棟数・床面積・決定価格等の合計（市町村内訳）</t>
  </si>
  <si>
    <t>Ⅵ　非課税家屋に係る棟数・床面積（市町村内訳）</t>
  </si>
  <si>
    <t>棟　　　数
（棟）</t>
  </si>
  <si>
    <t>床面積
（㎡）</t>
  </si>
  <si>
    <t>平成24年度家屋に関する概要調書報告書</t>
  </si>
  <si>
    <t>（ホ）（千円）</t>
  </si>
  <si>
    <t>（％）</t>
  </si>
  <si>
    <t>H24
課税標準額</t>
  </si>
  <si>
    <t>H23
課税標準額</t>
  </si>
  <si>
    <t>H24
決定価格</t>
  </si>
  <si>
    <t>H23
決定価格</t>
  </si>
  <si>
    <t>(ニ) (千円)</t>
  </si>
  <si>
    <r>
      <t xml:space="preserve">増減
</t>
    </r>
    <r>
      <rPr>
        <sz val="7"/>
        <rFont val="ＭＳ Ｐゴシック"/>
        <family val="3"/>
      </rPr>
      <t>(ハ)-(ニ)/(ニ)</t>
    </r>
  </si>
  <si>
    <t>（ヘ）（千円）</t>
  </si>
  <si>
    <r>
      <t xml:space="preserve">増減
</t>
    </r>
    <r>
      <rPr>
        <sz val="7"/>
        <rFont val="ＭＳ Ｐゴシック"/>
        <family val="3"/>
      </rPr>
      <t>(ホ)-(ヘ)/(ヘ)</t>
    </r>
  </si>
  <si>
    <t>決定価格</t>
  </si>
  <si>
    <t>課税標準額</t>
  </si>
  <si>
    <t>H24総数
（イ）（人）</t>
  </si>
  <si>
    <t>H23総数
（ニ）（人）</t>
  </si>
  <si>
    <t>増減
（ニ）（人）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</si>
</sst>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  <numFmt numFmtId="181" formatCode="#,##0.0;[Red]\-#,##0.0"/>
  </numFmts>
  <fonts count="17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  <font>
      <sz val="7"/>
      <name val="ＭＳ Ｐゴシック"/>
      <family val="3"/>
    </font>
    <font>
      <sz val="20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Alignment="1">
      <alignment/>
    </xf>
    <xf numFmtId="38" fontId="3" fillId="0" borderId="0" xfId="16" applyFont="1" applyAlignment="1">
      <alignment horizontal="center" vertical="distributed"/>
    </xf>
    <xf numFmtId="38" fontId="10" fillId="0" borderId="0" xfId="16" applyFont="1" applyAlignment="1">
      <alignment vertical="center"/>
    </xf>
    <xf numFmtId="38" fontId="3" fillId="0" borderId="0" xfId="16" applyFont="1" applyBorder="1" applyAlignment="1">
      <alignment horizontal="center" vertical="distributed"/>
    </xf>
    <xf numFmtId="38" fontId="3" fillId="0" borderId="3" xfId="16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3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38" fontId="5" fillId="0" borderId="1" xfId="16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38" fontId="5" fillId="0" borderId="2" xfId="16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38" fontId="5" fillId="0" borderId="4" xfId="16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distributed" vertical="center"/>
    </xf>
    <xf numFmtId="38" fontId="5" fillId="2" borderId="3" xfId="16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38" fontId="5" fillId="0" borderId="7" xfId="16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distributed" vertical="center"/>
    </xf>
    <xf numFmtId="38" fontId="5" fillId="3" borderId="11" xfId="0" applyNumberFormat="1" applyFont="1" applyFill="1" applyBorder="1" applyAlignment="1">
      <alignment vertical="center"/>
    </xf>
    <xf numFmtId="38" fontId="3" fillId="0" borderId="0" xfId="16" applyFont="1" applyBorder="1" applyAlignment="1">
      <alignment horizontal="distributed" vertical="distributed"/>
    </xf>
    <xf numFmtId="38" fontId="3" fillId="0" borderId="0" xfId="16" applyFont="1" applyBorder="1" applyAlignment="1">
      <alignment horizontal="right" vertical="distributed"/>
    </xf>
    <xf numFmtId="0" fontId="5" fillId="0" borderId="0" xfId="20">
      <alignment vertical="center"/>
      <protection/>
    </xf>
    <xf numFmtId="177" fontId="5" fillId="0" borderId="0" xfId="20" applyNumberFormat="1" applyBorder="1">
      <alignment vertical="center"/>
      <protection/>
    </xf>
    <xf numFmtId="177" fontId="5" fillId="0" borderId="0" xfId="20" applyNumberFormat="1">
      <alignment vertical="center"/>
      <protection/>
    </xf>
    <xf numFmtId="177" fontId="5" fillId="0" borderId="0" xfId="20" applyNumberFormat="1" applyFont="1">
      <alignment vertical="center"/>
      <protection/>
    </xf>
    <xf numFmtId="0" fontId="5" fillId="3" borderId="12" xfId="20" applyFill="1" applyBorder="1" applyAlignment="1">
      <alignment horizontal="center" vertical="center" shrinkToFit="1"/>
      <protection/>
    </xf>
    <xf numFmtId="0" fontId="5" fillId="2" borderId="3" xfId="20" applyFill="1" applyBorder="1" applyAlignment="1">
      <alignment horizontal="distributed" vertical="center" wrapText="1"/>
      <protection/>
    </xf>
    <xf numFmtId="0" fontId="5" fillId="3" borderId="11" xfId="20" applyFont="1" applyFill="1" applyBorder="1" applyAlignment="1">
      <alignment horizontal="center" vertical="center"/>
      <protection/>
    </xf>
    <xf numFmtId="0" fontId="5" fillId="3" borderId="12" xfId="20" applyFont="1" applyFill="1" applyBorder="1" applyAlignment="1">
      <alignment horizontal="center" vertical="center" shrinkToFit="1"/>
      <protection/>
    </xf>
    <xf numFmtId="38" fontId="9" fillId="0" borderId="0" xfId="16" applyFont="1" applyAlignment="1">
      <alignment vertical="center"/>
    </xf>
    <xf numFmtId="177" fontId="5" fillId="0" borderId="13" xfId="20" applyNumberFormat="1" applyBorder="1">
      <alignment vertical="center"/>
      <protection/>
    </xf>
    <xf numFmtId="0" fontId="5" fillId="0" borderId="13" xfId="20" applyFill="1" applyBorder="1" applyAlignment="1">
      <alignment horizontal="center" vertical="center"/>
      <protection/>
    </xf>
    <xf numFmtId="38" fontId="11" fillId="0" borderId="0" xfId="16" applyFont="1" applyAlignment="1">
      <alignment horizontal="center" vertical="center"/>
    </xf>
    <xf numFmtId="38" fontId="13" fillId="0" borderId="0" xfId="16" applyFont="1" applyAlignment="1">
      <alignment vertical="center"/>
    </xf>
    <xf numFmtId="177" fontId="5" fillId="3" borderId="3" xfId="20" applyNumberFormat="1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distributed" vertical="center" wrapText="1"/>
      <protection/>
    </xf>
    <xf numFmtId="0" fontId="3" fillId="3" borderId="12" xfId="0" applyFont="1" applyFill="1" applyBorder="1" applyAlignment="1">
      <alignment horizontal="right"/>
    </xf>
    <xf numFmtId="0" fontId="3" fillId="3" borderId="14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distributed"/>
    </xf>
    <xf numFmtId="0" fontId="3" fillId="3" borderId="14" xfId="0" applyFont="1" applyFill="1" applyBorder="1" applyAlignment="1">
      <alignment horizontal="distributed"/>
    </xf>
    <xf numFmtId="0" fontId="3" fillId="3" borderId="11" xfId="0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4" xfId="0" applyNumberFormat="1" applyFont="1" applyBorder="1" applyAlignment="1">
      <alignment/>
    </xf>
    <xf numFmtId="38" fontId="4" fillId="0" borderId="7" xfId="0" applyNumberFormat="1" applyFont="1" applyBorder="1" applyAlignment="1">
      <alignment/>
    </xf>
    <xf numFmtId="38" fontId="4" fillId="2" borderId="3" xfId="0" applyNumberFormat="1" applyFont="1" applyFill="1" applyBorder="1" applyAlignment="1">
      <alignment/>
    </xf>
    <xf numFmtId="38" fontId="4" fillId="3" borderId="11" xfId="0" applyNumberFormat="1" applyFont="1" applyFill="1" applyBorder="1" applyAlignment="1">
      <alignment/>
    </xf>
    <xf numFmtId="0" fontId="5" fillId="3" borderId="12" xfId="20" applyFont="1" applyFill="1" applyBorder="1" applyAlignment="1">
      <alignment horizontal="center" vertical="center" wrapText="1" shrinkToFit="1"/>
      <protection/>
    </xf>
    <xf numFmtId="38" fontId="5" fillId="3" borderId="3" xfId="16" applyFont="1" applyFill="1" applyBorder="1" applyAlignment="1">
      <alignment horizontal="center" vertical="distributed" wrapText="1"/>
    </xf>
    <xf numFmtId="0" fontId="5" fillId="4" borderId="12" xfId="20" applyFont="1" applyFill="1" applyBorder="1" applyAlignment="1">
      <alignment horizontal="center" vertical="center" wrapText="1" shrinkToFit="1"/>
      <protection/>
    </xf>
    <xf numFmtId="0" fontId="5" fillId="4" borderId="11" xfId="20" applyFont="1" applyFill="1" applyBorder="1" applyAlignment="1">
      <alignment horizontal="center" vertical="center"/>
      <protection/>
    </xf>
    <xf numFmtId="180" fontId="5" fillId="0" borderId="0" xfId="20" applyNumberFormat="1" applyBorder="1">
      <alignment vertical="center"/>
      <protection/>
    </xf>
    <xf numFmtId="177" fontId="5" fillId="0" borderId="0" xfId="20" applyNumberFormat="1" applyFont="1" applyFill="1" applyBorder="1" applyAlignment="1">
      <alignment horizontal="center" vertical="center"/>
      <protection/>
    </xf>
    <xf numFmtId="177" fontId="3" fillId="0" borderId="3" xfId="20" applyNumberFormat="1" applyFont="1" applyBorder="1">
      <alignment vertical="center"/>
      <protection/>
    </xf>
    <xf numFmtId="178" fontId="3" fillId="0" borderId="3" xfId="16" applyNumberFormat="1" applyFont="1" applyBorder="1" applyAlignment="1">
      <alignment vertical="center"/>
    </xf>
    <xf numFmtId="177" fontId="3" fillId="5" borderId="3" xfId="20" applyNumberFormat="1" applyFont="1" applyFill="1" applyBorder="1">
      <alignment vertical="center"/>
      <protection/>
    </xf>
    <xf numFmtId="180" fontId="3" fillId="0" borderId="3" xfId="20" applyNumberFormat="1" applyFont="1" applyBorder="1">
      <alignment vertical="center"/>
      <protection/>
    </xf>
    <xf numFmtId="0" fontId="5" fillId="3" borderId="14" xfId="20" applyFill="1" applyBorder="1" applyAlignment="1">
      <alignment horizontal="center" vertical="center" shrinkToFit="1"/>
      <protection/>
    </xf>
    <xf numFmtId="0" fontId="5" fillId="3" borderId="14" xfId="20" applyFont="1" applyFill="1" applyBorder="1" applyAlignment="1">
      <alignment horizontal="center" vertical="center" shrinkToFit="1"/>
      <protection/>
    </xf>
    <xf numFmtId="38" fontId="3" fillId="3" borderId="13" xfId="16" applyFont="1" applyFill="1" applyBorder="1" applyAlignment="1">
      <alignment horizontal="center" vertical="distributed"/>
    </xf>
    <xf numFmtId="38" fontId="3" fillId="3" borderId="15" xfId="16" applyFont="1" applyFill="1" applyBorder="1" applyAlignment="1">
      <alignment horizontal="center" vertical="distributed"/>
    </xf>
    <xf numFmtId="38" fontId="3" fillId="0" borderId="11" xfId="16" applyFont="1" applyBorder="1" applyAlignment="1">
      <alignment horizontal="right" vertical="distributed"/>
    </xf>
    <xf numFmtId="178" fontId="3" fillId="0" borderId="3" xfId="16" applyNumberFormat="1" applyFont="1" applyBorder="1" applyAlignment="1">
      <alignment horizontal="right" vertical="distributed"/>
    </xf>
    <xf numFmtId="177" fontId="3" fillId="6" borderId="3" xfId="20" applyNumberFormat="1" applyFont="1" applyFill="1" applyBorder="1">
      <alignment vertical="center"/>
      <protection/>
    </xf>
    <xf numFmtId="178" fontId="3" fillId="6" borderId="3" xfId="16" applyNumberFormat="1" applyFont="1" applyFill="1" applyBorder="1" applyAlignment="1">
      <alignment vertical="center"/>
    </xf>
    <xf numFmtId="177" fontId="5" fillId="2" borderId="3" xfId="20" applyNumberFormat="1" applyFont="1" applyFill="1" applyBorder="1" applyAlignment="1">
      <alignment horizontal="distributed" vertical="center"/>
      <protection/>
    </xf>
    <xf numFmtId="38" fontId="5" fillId="2" borderId="5" xfId="16" applyFont="1" applyFill="1" applyBorder="1" applyAlignment="1">
      <alignment horizontal="distributed" vertical="distributed"/>
    </xf>
    <xf numFmtId="38" fontId="5" fillId="2" borderId="6" xfId="16" applyFont="1" applyFill="1" applyBorder="1" applyAlignment="1">
      <alignment horizontal="distributed" vertical="distributed"/>
    </xf>
    <xf numFmtId="0" fontId="5" fillId="3" borderId="5" xfId="20" applyFont="1" applyFill="1" applyBorder="1" applyAlignment="1">
      <alignment horizontal="center" vertical="center" wrapText="1" shrinkToFit="1"/>
      <protection/>
    </xf>
    <xf numFmtId="0" fontId="5" fillId="3" borderId="16" xfId="20" applyFont="1" applyFill="1" applyBorder="1" applyAlignment="1">
      <alignment horizontal="center" vertical="center" wrapText="1" shrinkToFit="1"/>
      <protection/>
    </xf>
    <xf numFmtId="0" fontId="5" fillId="3" borderId="6" xfId="20" applyFont="1" applyFill="1" applyBorder="1" applyAlignment="1">
      <alignment horizontal="center" vertical="center" wrapText="1" shrinkToFit="1"/>
      <protection/>
    </xf>
    <xf numFmtId="38" fontId="10" fillId="3" borderId="17" xfId="16" applyFont="1" applyFill="1" applyBorder="1" applyAlignment="1">
      <alignment horizontal="center" vertical="center"/>
    </xf>
    <xf numFmtId="38" fontId="10" fillId="3" borderId="18" xfId="16" applyFont="1" applyFill="1" applyBorder="1" applyAlignment="1">
      <alignment horizontal="center" vertical="center"/>
    </xf>
    <xf numFmtId="38" fontId="10" fillId="3" borderId="19" xfId="16" applyFont="1" applyFill="1" applyBorder="1" applyAlignment="1">
      <alignment horizontal="center" vertical="center"/>
    </xf>
    <xf numFmtId="38" fontId="10" fillId="3" borderId="20" xfId="16" applyFont="1" applyFill="1" applyBorder="1" applyAlignment="1">
      <alignment horizontal="center" vertical="center"/>
    </xf>
    <xf numFmtId="38" fontId="5" fillId="3" borderId="21" xfId="16" applyFont="1" applyFill="1" applyBorder="1" applyAlignment="1">
      <alignment horizontal="center" vertical="center" wrapText="1"/>
    </xf>
    <xf numFmtId="38" fontId="5" fillId="3" borderId="9" xfId="16" applyFont="1" applyFill="1" applyBorder="1" applyAlignment="1">
      <alignment horizontal="center" vertical="center" wrapText="1"/>
    </xf>
    <xf numFmtId="38" fontId="5" fillId="3" borderId="12" xfId="16" applyFont="1" applyFill="1" applyBorder="1" applyAlignment="1">
      <alignment horizontal="center" vertical="center" wrapText="1"/>
    </xf>
    <xf numFmtId="38" fontId="5" fillId="3" borderId="11" xfId="16" applyFont="1" applyFill="1" applyBorder="1" applyAlignment="1">
      <alignment horizontal="center" vertical="center" wrapText="1"/>
    </xf>
    <xf numFmtId="38" fontId="9" fillId="0" borderId="0" xfId="16" applyFont="1" applyAlignment="1" quotePrefix="1">
      <alignment horizontal="center" vertical="center"/>
    </xf>
    <xf numFmtId="0" fontId="5" fillId="2" borderId="5" xfId="20" applyFill="1" applyBorder="1" applyAlignment="1">
      <alignment horizontal="distributed" vertical="center"/>
      <protection/>
    </xf>
    <xf numFmtId="0" fontId="5" fillId="2" borderId="6" xfId="20" applyFill="1" applyBorder="1" applyAlignment="1">
      <alignment horizontal="distributed" vertical="center"/>
      <protection/>
    </xf>
    <xf numFmtId="0" fontId="5" fillId="3" borderId="21" xfId="20" applyFill="1" applyBorder="1" applyAlignment="1">
      <alignment horizontal="center" vertical="center"/>
      <protection/>
    </xf>
    <xf numFmtId="0" fontId="5" fillId="3" borderId="15" xfId="20" applyFill="1" applyBorder="1" applyAlignment="1">
      <alignment horizontal="center" vertical="center"/>
      <protection/>
    </xf>
    <xf numFmtId="0" fontId="5" fillId="3" borderId="22" xfId="20" applyFill="1" applyBorder="1" applyAlignment="1">
      <alignment horizontal="center" vertical="center"/>
      <protection/>
    </xf>
    <xf numFmtId="0" fontId="5" fillId="3" borderId="23" xfId="20" applyFill="1" applyBorder="1" applyAlignment="1">
      <alignment horizontal="center" vertical="center"/>
      <protection/>
    </xf>
    <xf numFmtId="0" fontId="5" fillId="3" borderId="9" xfId="20" applyFill="1" applyBorder="1" applyAlignment="1">
      <alignment horizontal="center" vertical="center"/>
      <protection/>
    </xf>
    <xf numFmtId="0" fontId="5" fillId="3" borderId="10" xfId="20" applyFill="1" applyBorder="1" applyAlignment="1">
      <alignment horizontal="center" vertical="center"/>
      <protection/>
    </xf>
    <xf numFmtId="0" fontId="5" fillId="2" borderId="3" xfId="20" applyFill="1" applyBorder="1" applyAlignment="1">
      <alignment vertical="center" textRotation="255"/>
      <protection/>
    </xf>
    <xf numFmtId="177" fontId="5" fillId="3" borderId="5" xfId="20" applyNumberFormat="1" applyFill="1" applyBorder="1" applyAlignment="1">
      <alignment horizontal="center" vertical="center"/>
      <protection/>
    </xf>
    <xf numFmtId="177" fontId="5" fillId="3" borderId="6" xfId="20" applyNumberFormat="1" applyFill="1" applyBorder="1" applyAlignment="1">
      <alignment horizontal="center" vertical="center"/>
      <protection/>
    </xf>
    <xf numFmtId="0" fontId="5" fillId="3" borderId="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textRotation="255"/>
    </xf>
    <xf numFmtId="0" fontId="3" fillId="3" borderId="14" xfId="0" applyFont="1" applyFill="1" applyBorder="1" applyAlignment="1">
      <alignment vertical="center" textRotation="255"/>
    </xf>
    <xf numFmtId="0" fontId="3" fillId="3" borderId="11" xfId="0" applyFont="1" applyFill="1" applyBorder="1" applyAlignment="1">
      <alignment vertical="center" textRotation="255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総括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0</xdr:row>
      <xdr:rowOff>295275</xdr:rowOff>
    </xdr:from>
    <xdr:to>
      <xdr:col>11</xdr:col>
      <xdr:colOff>238125</xdr:colOff>
      <xdr:row>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277975" y="295275"/>
          <a:ext cx="1209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0"/>
  <sheetViews>
    <sheetView showGridLines="0" tabSelected="1" view="pageBreakPreview" zoomScale="75" zoomScaleNormal="75" zoomScaleSheetLayoutView="75" workbookViewId="0" topLeftCell="A1">
      <selection activeCell="A1" sqref="A1:K1"/>
    </sheetView>
  </sheetViews>
  <sheetFormatPr defaultColWidth="8.796875" defaultRowHeight="15"/>
  <cols>
    <col min="1" max="1" width="3.5" style="7" customWidth="1"/>
    <col min="2" max="2" width="17.59765625" style="7" customWidth="1"/>
    <col min="3" max="9" width="15.59765625" style="7" customWidth="1"/>
    <col min="10" max="10" width="14.19921875" style="7" customWidth="1"/>
    <col min="11" max="18" width="15.59765625" style="7" customWidth="1"/>
    <col min="19" max="16384" width="9" style="7" customWidth="1"/>
  </cols>
  <sheetData>
    <row r="1" spans="1:18" ht="27.75" customHeight="1">
      <c r="A1" s="101" t="s">
        <v>120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49"/>
      <c r="M1" s="49"/>
      <c r="N1" s="49"/>
      <c r="O1" s="49"/>
      <c r="P1" s="49"/>
      <c r="Q1" s="49"/>
      <c r="R1" s="49"/>
    </row>
    <row r="2" spans="1:18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9"/>
      <c r="N2" s="49"/>
      <c r="O2" s="49"/>
      <c r="P2" s="49"/>
      <c r="Q2" s="49"/>
      <c r="R2" s="49"/>
    </row>
    <row r="3" spans="1:3" ht="24" customHeight="1" hidden="1">
      <c r="A3" s="53" t="s">
        <v>58</v>
      </c>
      <c r="B3" s="8"/>
      <c r="C3" s="9"/>
    </row>
    <row r="4" spans="1:3" ht="13.5" customHeight="1">
      <c r="A4" s="8"/>
      <c r="B4" s="8"/>
      <c r="C4" s="9"/>
    </row>
    <row r="5" spans="1:7" ht="12.75" customHeight="1">
      <c r="A5" s="93"/>
      <c r="B5" s="94"/>
      <c r="C5" s="97" t="s">
        <v>133</v>
      </c>
      <c r="D5" s="81"/>
      <c r="E5" s="82"/>
      <c r="F5" s="99" t="s">
        <v>134</v>
      </c>
      <c r="G5" s="99" t="s">
        <v>135</v>
      </c>
    </row>
    <row r="6" spans="1:7" ht="42" customHeight="1">
      <c r="A6" s="95"/>
      <c r="B6" s="96"/>
      <c r="C6" s="98"/>
      <c r="D6" s="70" t="s">
        <v>14</v>
      </c>
      <c r="E6" s="70" t="s">
        <v>15</v>
      </c>
      <c r="F6" s="100"/>
      <c r="G6" s="100"/>
    </row>
    <row r="7" spans="1:7" ht="45.75" customHeight="1">
      <c r="A7" s="88" t="s">
        <v>16</v>
      </c>
      <c r="B7" s="89"/>
      <c r="C7" s="10">
        <f>'内訳（納税義務者）'!C48</f>
        <v>316834</v>
      </c>
      <c r="D7" s="10">
        <f>'内訳（納税義務者）'!D48</f>
        <v>34341</v>
      </c>
      <c r="E7" s="10">
        <f>'内訳（納税義務者）'!E48</f>
        <v>282493</v>
      </c>
      <c r="F7" s="83">
        <v>314504</v>
      </c>
      <c r="G7" s="84">
        <f>(C7-F7)/F7</f>
        <v>0.007408490830005342</v>
      </c>
    </row>
    <row r="8" spans="1:10" ht="30" customHeight="1">
      <c r="A8" s="39"/>
      <c r="B8" s="39"/>
      <c r="C8" s="39"/>
      <c r="D8" s="40"/>
      <c r="E8" s="40"/>
      <c r="F8" s="40"/>
      <c r="G8" s="40"/>
      <c r="H8" s="40"/>
      <c r="I8" s="40"/>
      <c r="J8" s="40"/>
    </row>
    <row r="9" spans="1:11" s="41" customFormat="1" ht="24" customHeight="1">
      <c r="A9" s="104" t="s">
        <v>68</v>
      </c>
      <c r="B9" s="105"/>
      <c r="C9" s="45" t="s">
        <v>69</v>
      </c>
      <c r="D9" s="45" t="s">
        <v>70</v>
      </c>
      <c r="E9" s="90" t="s">
        <v>131</v>
      </c>
      <c r="F9" s="91"/>
      <c r="G9" s="92"/>
      <c r="H9" s="90" t="s">
        <v>132</v>
      </c>
      <c r="I9" s="91"/>
      <c r="J9" s="92"/>
      <c r="K9" s="48" t="s">
        <v>84</v>
      </c>
    </row>
    <row r="10" spans="1:11" s="41" customFormat="1" ht="27.75" customHeight="1">
      <c r="A10" s="106"/>
      <c r="B10" s="107"/>
      <c r="C10" s="79"/>
      <c r="D10" s="79"/>
      <c r="E10" s="69" t="s">
        <v>125</v>
      </c>
      <c r="F10" s="71" t="s">
        <v>126</v>
      </c>
      <c r="G10" s="71" t="s">
        <v>128</v>
      </c>
      <c r="H10" s="69" t="s">
        <v>123</v>
      </c>
      <c r="I10" s="71" t="s">
        <v>124</v>
      </c>
      <c r="J10" s="71" t="s">
        <v>130</v>
      </c>
      <c r="K10" s="80"/>
    </row>
    <row r="11" spans="1:11" s="41" customFormat="1" ht="20.25" customHeight="1">
      <c r="A11" s="108"/>
      <c r="B11" s="109"/>
      <c r="C11" s="47" t="s">
        <v>81</v>
      </c>
      <c r="D11" s="47" t="s">
        <v>82</v>
      </c>
      <c r="E11" s="47" t="s">
        <v>83</v>
      </c>
      <c r="F11" s="72" t="s">
        <v>127</v>
      </c>
      <c r="G11" s="72" t="s">
        <v>122</v>
      </c>
      <c r="H11" s="47" t="s">
        <v>121</v>
      </c>
      <c r="I11" s="72" t="s">
        <v>129</v>
      </c>
      <c r="J11" s="72" t="s">
        <v>122</v>
      </c>
      <c r="K11" s="47" t="s">
        <v>85</v>
      </c>
    </row>
    <row r="12" spans="1:11" s="41" customFormat="1" ht="30" customHeight="1">
      <c r="A12" s="110" t="s">
        <v>71</v>
      </c>
      <c r="B12" s="46" t="s">
        <v>72</v>
      </c>
      <c r="C12" s="75">
        <f>'内訳（木造）'!C50</f>
        <v>41058</v>
      </c>
      <c r="D12" s="75">
        <f>'内訳（木造）'!E50</f>
        <v>2332181</v>
      </c>
      <c r="E12" s="75">
        <f>'内訳（木造）'!G50</f>
        <v>20087421</v>
      </c>
      <c r="F12" s="75">
        <v>20418939</v>
      </c>
      <c r="G12" s="76">
        <f>(E12-F12)/F12</f>
        <v>-0.01623580931408826</v>
      </c>
      <c r="H12" s="75">
        <f>'内訳（木造）'!I50</f>
        <v>20085802</v>
      </c>
      <c r="I12" s="75">
        <v>20417319</v>
      </c>
      <c r="J12" s="76">
        <f>(H12-I12)/I12</f>
        <v>-0.016237048556668972</v>
      </c>
      <c r="K12" s="75">
        <f>ROUND(E12*1000/D12,0)</f>
        <v>8613</v>
      </c>
    </row>
    <row r="13" spans="1:11" s="41" customFormat="1" ht="30" customHeight="1">
      <c r="A13" s="110"/>
      <c r="B13" s="55" t="s">
        <v>86</v>
      </c>
      <c r="C13" s="75">
        <f>C12-C14</f>
        <v>23143</v>
      </c>
      <c r="D13" s="75">
        <f>D12-D14</f>
        <v>977547</v>
      </c>
      <c r="E13" s="75">
        <f>E12-E14</f>
        <v>1582347</v>
      </c>
      <c r="F13" s="75">
        <v>1633868</v>
      </c>
      <c r="G13" s="76">
        <f aca="true" t="shared" si="0" ref="G13:G20">(E13-F13)/F13</f>
        <v>-0.03153314710857915</v>
      </c>
      <c r="H13" s="75">
        <f>H12-H14</f>
        <v>1582141</v>
      </c>
      <c r="I13" s="75">
        <v>1633662</v>
      </c>
      <c r="J13" s="76">
        <f aca="true" t="shared" si="1" ref="J13:J20">(H13-I13)/I13</f>
        <v>-0.03153712334620013</v>
      </c>
      <c r="K13" s="75">
        <f aca="true" t="shared" si="2" ref="K13:K20">ROUND(E13*1000/D13,0)</f>
        <v>1619</v>
      </c>
    </row>
    <row r="14" spans="1:11" s="41" customFormat="1" ht="30" customHeight="1">
      <c r="A14" s="110"/>
      <c r="B14" s="55" t="s">
        <v>87</v>
      </c>
      <c r="C14" s="75">
        <f>'内訳（木造）'!D50</f>
        <v>17915</v>
      </c>
      <c r="D14" s="75">
        <f>'内訳（木造）'!F50</f>
        <v>1354634</v>
      </c>
      <c r="E14" s="75">
        <f>'内訳（木造）'!H50</f>
        <v>18505074</v>
      </c>
      <c r="F14" s="75">
        <v>18785071</v>
      </c>
      <c r="G14" s="76">
        <f t="shared" si="0"/>
        <v>-0.014905293677090706</v>
      </c>
      <c r="H14" s="75">
        <f>'内訳（木造）'!J50</f>
        <v>18503661</v>
      </c>
      <c r="I14" s="75">
        <v>18783657</v>
      </c>
      <c r="J14" s="76">
        <f t="shared" si="1"/>
        <v>-0.014906362483088357</v>
      </c>
      <c r="K14" s="75">
        <f t="shared" si="2"/>
        <v>13661</v>
      </c>
    </row>
    <row r="15" spans="1:11" s="41" customFormat="1" ht="30" customHeight="1">
      <c r="A15" s="110" t="s">
        <v>73</v>
      </c>
      <c r="B15" s="46" t="s">
        <v>72</v>
      </c>
      <c r="C15" s="75">
        <f>'内訳（非木造）'!C50</f>
        <v>334463</v>
      </c>
      <c r="D15" s="75">
        <f>'内訳（非木造）'!E50</f>
        <v>57461322</v>
      </c>
      <c r="E15" s="75">
        <f>'内訳（非木造）'!G50</f>
        <v>2594089175</v>
      </c>
      <c r="F15" s="75">
        <v>2786098331</v>
      </c>
      <c r="G15" s="76">
        <f t="shared" si="0"/>
        <v>-0.0689168626475158</v>
      </c>
      <c r="H15" s="75">
        <f>'内訳（非木造）'!I50</f>
        <v>2591023770</v>
      </c>
      <c r="I15" s="75">
        <v>2782982515</v>
      </c>
      <c r="J15" s="76">
        <f t="shared" si="1"/>
        <v>-0.06897590766933008</v>
      </c>
      <c r="K15" s="75">
        <f t="shared" si="2"/>
        <v>45145</v>
      </c>
    </row>
    <row r="16" spans="1:11" s="41" customFormat="1" ht="30" customHeight="1">
      <c r="A16" s="110"/>
      <c r="B16" s="55" t="s">
        <v>86</v>
      </c>
      <c r="C16" s="75">
        <f>C15-C17</f>
        <v>13784</v>
      </c>
      <c r="D16" s="75">
        <f>D15-D17</f>
        <v>586363</v>
      </c>
      <c r="E16" s="75">
        <f>E15-E17</f>
        <v>1385400</v>
      </c>
      <c r="F16" s="75">
        <v>1402083</v>
      </c>
      <c r="G16" s="76">
        <f t="shared" si="0"/>
        <v>-0.011898724968493306</v>
      </c>
      <c r="H16" s="75">
        <f>H15-H17</f>
        <v>1385399</v>
      </c>
      <c r="I16" s="75">
        <v>1398483</v>
      </c>
      <c r="J16" s="76">
        <f t="shared" si="1"/>
        <v>-0.009355852019652723</v>
      </c>
      <c r="K16" s="75">
        <f t="shared" si="2"/>
        <v>2363</v>
      </c>
    </row>
    <row r="17" spans="1:11" s="41" customFormat="1" ht="30" customHeight="1">
      <c r="A17" s="110"/>
      <c r="B17" s="55" t="s">
        <v>87</v>
      </c>
      <c r="C17" s="75">
        <f>'内訳（非木造）'!D50</f>
        <v>320679</v>
      </c>
      <c r="D17" s="75">
        <f>'内訳（非木造）'!F50</f>
        <v>56874959</v>
      </c>
      <c r="E17" s="75">
        <f>'内訳（非木造）'!H50</f>
        <v>2592703775</v>
      </c>
      <c r="F17" s="75">
        <v>2784696248</v>
      </c>
      <c r="G17" s="76">
        <f t="shared" si="0"/>
        <v>-0.06894557104312225</v>
      </c>
      <c r="H17" s="75">
        <f>'内訳（非木造）'!J50</f>
        <v>2589638371</v>
      </c>
      <c r="I17" s="75">
        <v>2781584032</v>
      </c>
      <c r="J17" s="76">
        <f t="shared" si="1"/>
        <v>-0.06900588254455438</v>
      </c>
      <c r="K17" s="75">
        <f t="shared" si="2"/>
        <v>45586</v>
      </c>
    </row>
    <row r="18" spans="1:11" s="41" customFormat="1" ht="30" customHeight="1">
      <c r="A18" s="110" t="s">
        <v>74</v>
      </c>
      <c r="B18" s="46" t="s">
        <v>72</v>
      </c>
      <c r="C18" s="85">
        <f>C12+C15</f>
        <v>375521</v>
      </c>
      <c r="D18" s="85">
        <f>D12+D15</f>
        <v>59793503</v>
      </c>
      <c r="E18" s="85">
        <f>E12+E15</f>
        <v>2614176596</v>
      </c>
      <c r="F18" s="85">
        <v>2806517270</v>
      </c>
      <c r="G18" s="86">
        <f t="shared" si="0"/>
        <v>-0.06853357934262774</v>
      </c>
      <c r="H18" s="85">
        <f>H12+H15</f>
        <v>2611109572</v>
      </c>
      <c r="I18" s="85">
        <v>2803399834</v>
      </c>
      <c r="J18" s="86">
        <f t="shared" si="1"/>
        <v>-0.06859180758587431</v>
      </c>
      <c r="K18" s="85">
        <f t="shared" si="2"/>
        <v>43720</v>
      </c>
    </row>
    <row r="19" spans="1:11" s="41" customFormat="1" ht="30" customHeight="1">
      <c r="A19" s="110"/>
      <c r="B19" s="55" t="s">
        <v>86</v>
      </c>
      <c r="C19" s="75">
        <f aca="true" t="shared" si="3" ref="C19:H20">C13+C16</f>
        <v>36927</v>
      </c>
      <c r="D19" s="75">
        <f t="shared" si="3"/>
        <v>1563910</v>
      </c>
      <c r="E19" s="75">
        <f t="shared" si="3"/>
        <v>2967747</v>
      </c>
      <c r="F19" s="75">
        <v>3035951</v>
      </c>
      <c r="G19" s="76">
        <f t="shared" si="0"/>
        <v>-0.022465448223637337</v>
      </c>
      <c r="H19" s="75">
        <f t="shared" si="3"/>
        <v>2967540</v>
      </c>
      <c r="I19" s="75">
        <v>3032145</v>
      </c>
      <c r="J19" s="76">
        <f t="shared" si="1"/>
        <v>-0.021306698723181115</v>
      </c>
      <c r="K19" s="75">
        <f t="shared" si="2"/>
        <v>1898</v>
      </c>
    </row>
    <row r="20" spans="1:11" s="41" customFormat="1" ht="30" customHeight="1">
      <c r="A20" s="110"/>
      <c r="B20" s="55" t="s">
        <v>87</v>
      </c>
      <c r="C20" s="75">
        <f t="shared" si="3"/>
        <v>338594</v>
      </c>
      <c r="D20" s="75">
        <f t="shared" si="3"/>
        <v>58229593</v>
      </c>
      <c r="E20" s="75">
        <f t="shared" si="3"/>
        <v>2611208849</v>
      </c>
      <c r="F20" s="75">
        <v>2803481319</v>
      </c>
      <c r="G20" s="76">
        <f t="shared" si="0"/>
        <v>-0.06858346752550627</v>
      </c>
      <c r="H20" s="75">
        <f t="shared" si="3"/>
        <v>2608142032</v>
      </c>
      <c r="I20" s="75">
        <v>2800367689</v>
      </c>
      <c r="J20" s="76">
        <f t="shared" si="1"/>
        <v>-0.06864300632915923</v>
      </c>
      <c r="K20" s="75">
        <f t="shared" si="2"/>
        <v>44843</v>
      </c>
    </row>
    <row r="21" spans="1:11" s="41" customFormat="1" ht="30" customHeight="1">
      <c r="A21" s="102" t="s">
        <v>75</v>
      </c>
      <c r="B21" s="103"/>
      <c r="C21" s="75">
        <f>'内訳（非課税家屋）'!C50</f>
        <v>5727</v>
      </c>
      <c r="D21" s="75">
        <f>'内訳（非課税家屋）'!D50</f>
        <v>3452974</v>
      </c>
      <c r="E21" s="77"/>
      <c r="F21" s="77"/>
      <c r="G21" s="77"/>
      <c r="H21" s="77"/>
      <c r="I21" s="77"/>
      <c r="J21" s="77"/>
      <c r="K21" s="77"/>
    </row>
    <row r="22" spans="1:12" s="41" customFormat="1" ht="17.25" customHeight="1">
      <c r="A22" s="51"/>
      <c r="B22" s="51"/>
      <c r="C22" s="50"/>
      <c r="D22" s="50"/>
      <c r="E22" s="50"/>
      <c r="F22" s="42"/>
      <c r="G22" s="42"/>
      <c r="H22" s="42"/>
      <c r="I22" s="42"/>
      <c r="J22" s="42"/>
      <c r="K22" s="42"/>
      <c r="L22" s="42"/>
    </row>
    <row r="23" spans="1:11" s="41" customFormat="1" ht="19.5" customHeight="1">
      <c r="A23" s="44" t="s">
        <v>76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s="41" customFormat="1" ht="30" customHeight="1">
      <c r="A24" s="111"/>
      <c r="B24" s="112"/>
      <c r="C24" s="54" t="s">
        <v>77</v>
      </c>
      <c r="D24" s="54" t="s">
        <v>78</v>
      </c>
      <c r="E24" s="54" t="s">
        <v>79</v>
      </c>
      <c r="F24" s="74"/>
      <c r="G24" s="74"/>
      <c r="H24" s="43"/>
      <c r="I24" s="43"/>
      <c r="J24" s="43"/>
      <c r="K24" s="43"/>
    </row>
    <row r="25" spans="1:11" s="41" customFormat="1" ht="30" customHeight="1">
      <c r="A25" s="87" t="s">
        <v>71</v>
      </c>
      <c r="B25" s="87"/>
      <c r="C25" s="78">
        <f>C12/C18*100</f>
        <v>10.93360957176829</v>
      </c>
      <c r="D25" s="78">
        <f>D12/D18*100</f>
        <v>3.900391987403715</v>
      </c>
      <c r="E25" s="78">
        <f>E12/E18*100</f>
        <v>0.7684033676506834</v>
      </c>
      <c r="F25" s="73"/>
      <c r="G25" s="73"/>
      <c r="H25" s="43"/>
      <c r="I25" s="43"/>
      <c r="J25" s="43"/>
      <c r="K25" s="43"/>
    </row>
    <row r="26" spans="1:11" s="41" customFormat="1" ht="30" customHeight="1">
      <c r="A26" s="87" t="s">
        <v>73</v>
      </c>
      <c r="B26" s="87"/>
      <c r="C26" s="78">
        <f>C15/C18*100</f>
        <v>89.06639042823171</v>
      </c>
      <c r="D26" s="78">
        <f>D15/D18*100</f>
        <v>96.09960801259628</v>
      </c>
      <c r="E26" s="78">
        <f>E15/E18*100</f>
        <v>99.23159663234932</v>
      </c>
      <c r="F26" s="73"/>
      <c r="G26" s="73"/>
      <c r="H26" s="43"/>
      <c r="I26" s="43"/>
      <c r="J26" s="43"/>
      <c r="K26" s="43"/>
    </row>
    <row r="27" spans="1:11" s="41" customFormat="1" ht="30" customHeight="1">
      <c r="A27" s="87" t="s">
        <v>80</v>
      </c>
      <c r="B27" s="87"/>
      <c r="C27" s="78">
        <f>C18/C18*100</f>
        <v>100</v>
      </c>
      <c r="D27" s="78">
        <f>D18/D18*100</f>
        <v>100</v>
      </c>
      <c r="E27" s="78">
        <f>E18/E18*100</f>
        <v>100</v>
      </c>
      <c r="F27" s="73"/>
      <c r="G27" s="73"/>
      <c r="H27" s="43"/>
      <c r="I27" s="43"/>
      <c r="J27" s="43"/>
      <c r="K27" s="43"/>
    </row>
    <row r="28" s="41" customFormat="1" ht="30" customHeight="1"/>
    <row r="29" s="41" customFormat="1" ht="30" customHeight="1"/>
    <row r="30" s="41" customFormat="1" ht="30" customHeight="1"/>
    <row r="31" s="41" customFormat="1" ht="30" customHeight="1"/>
    <row r="32" s="41" customFormat="1" ht="30" customHeight="1"/>
    <row r="34" ht="14.25" hidden="1"/>
    <row r="35" spans="4:17" ht="14.25" hidden="1">
      <c r="D35" s="11" t="e">
        <f>#REF!+#REF!+#REF!+#REF!+#REF!+#REF!+#REF!+#REF!+#REF!+#REF!+#REF!+#REF!+#REF!+#REF!</f>
        <v>#REF!</v>
      </c>
      <c r="E35" s="11" t="e">
        <f>#REF!+#REF!+#REF!+#REF!+#REF!+#REF!+#REF!+#REF!+#REF!+#REF!+#REF!+#REF!+#REF!+#REF!</f>
        <v>#REF!</v>
      </c>
      <c r="F35" s="11"/>
      <c r="G35" s="11"/>
      <c r="H35" s="11" t="e">
        <f>A31+A32+#REF!+#REF!+#REF!+#REF!+#REF!+#REF!+#REF!+#REF!+#REF!+#REF!+#REF!+#REF!</f>
        <v>#REF!</v>
      </c>
      <c r="I35" s="11"/>
      <c r="J35" s="11"/>
      <c r="K35" s="11" t="e">
        <f>B31+B32+#REF!+#REF!+#REF!+#REF!+#REF!+#REF!+#REF!+#REF!+#REF!+#REF!+#REF!+#REF!</f>
        <v>#REF!</v>
      </c>
      <c r="L35" s="11" t="e">
        <f>E31+E32+#REF!+#REF!+#REF!+#REF!+#REF!+#REF!+#REF!+#REF!+#REF!+#REF!+#REF!+#REF!</f>
        <v>#REF!</v>
      </c>
      <c r="M35" s="11" t="e">
        <f>H31+H32+#REF!+#REF!+#REF!+#REF!+#REF!+#REF!+#REF!+#REF!+#REF!+#REF!+#REF!+#REF!</f>
        <v>#REF!</v>
      </c>
      <c r="N35" s="11" t="e">
        <f>K31+K32+#REF!+#REF!+#REF!+#REF!+#REF!+#REF!+#REF!+#REF!+#REF!+#REF!+#REF!+#REF!</f>
        <v>#REF!</v>
      </c>
      <c r="O35" s="11" t="e">
        <f>#REF!+#REF!+#REF!+#REF!+#REF!+#REF!+#REF!+#REF!+#REF!+#REF!+#REF!+#REF!+#REF!+#REF!</f>
        <v>#REF!</v>
      </c>
      <c r="P35" s="11" t="e">
        <f>#REF!+#REF!+#REF!+#REF!+#REF!+#REF!+#REF!+#REF!+#REF!+#REF!+#REF!+#REF!+#REF!+#REF!</f>
        <v>#REF!</v>
      </c>
      <c r="Q35" s="11" t="e">
        <f>L31+L32+#REF!+#REF!+#REF!+#REF!+#REF!+#REF!+#REF!+#REF!+#REF!+#REF!+#REF!+#REF!</f>
        <v>#REF!</v>
      </c>
    </row>
    <row r="36" ht="14.25" hidden="1"/>
    <row r="38" spans="4:18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4:18" ht="14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4:18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</sheetData>
  <mergeCells count="17">
    <mergeCell ref="H9:J9"/>
    <mergeCell ref="A1:K1"/>
    <mergeCell ref="A27:B27"/>
    <mergeCell ref="A21:B21"/>
    <mergeCell ref="A9:B11"/>
    <mergeCell ref="A12:A14"/>
    <mergeCell ref="A15:A17"/>
    <mergeCell ref="A18:A20"/>
    <mergeCell ref="A24:B24"/>
    <mergeCell ref="A25:B25"/>
    <mergeCell ref="A26:B26"/>
    <mergeCell ref="A7:B7"/>
    <mergeCell ref="E9:G9"/>
    <mergeCell ref="A5:B6"/>
    <mergeCell ref="C5:C6"/>
    <mergeCell ref="F5:F6"/>
    <mergeCell ref="G5:G6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9" scale="72" r:id="rId2"/>
  <headerFooter alignWithMargins="0">
    <oddFooter>&amp;RH24概要調書（家屋概況）</oddFooter>
  </headerFooter>
  <rowBreaks count="1" manualBreakCount="1">
    <brk id="2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Normal="75" zoomScaleSheetLayoutView="100" workbookViewId="0" topLeftCell="A32">
      <selection activeCell="C28" sqref="C28"/>
    </sheetView>
  </sheetViews>
  <sheetFormatPr defaultColWidth="8.796875" defaultRowHeight="15"/>
  <cols>
    <col min="1" max="1" width="3.5" style="15" customWidth="1"/>
    <col min="2" max="2" width="14.69921875" style="15" customWidth="1"/>
    <col min="3" max="11" width="14.59765625" style="15" customWidth="1"/>
    <col min="12" max="16384" width="9" style="15" customWidth="1"/>
  </cols>
  <sheetData>
    <row r="1" ht="18.75">
      <c r="A1" s="14" t="s">
        <v>59</v>
      </c>
    </row>
    <row r="2" s="16" customFormat="1" ht="17.25"/>
    <row r="3" spans="1:11" s="17" customFormat="1" ht="17.25" customHeight="1">
      <c r="A3" s="116" t="s">
        <v>60</v>
      </c>
      <c r="B3" s="114" t="s">
        <v>61</v>
      </c>
      <c r="C3" s="113" t="s">
        <v>62</v>
      </c>
      <c r="D3" s="113"/>
      <c r="E3" s="113"/>
      <c r="F3" s="113" t="s">
        <v>63</v>
      </c>
      <c r="G3" s="113"/>
      <c r="H3" s="113"/>
      <c r="I3" s="113" t="s">
        <v>64</v>
      </c>
      <c r="J3" s="113"/>
      <c r="K3" s="113"/>
    </row>
    <row r="4" spans="1:11" s="17" customFormat="1" ht="54" customHeight="1">
      <c r="A4" s="116"/>
      <c r="B4" s="115"/>
      <c r="C4" s="18" t="s">
        <v>13</v>
      </c>
      <c r="D4" s="18" t="s">
        <v>14</v>
      </c>
      <c r="E4" s="18" t="s">
        <v>15</v>
      </c>
      <c r="F4" s="18" t="s">
        <v>13</v>
      </c>
      <c r="G4" s="18" t="s">
        <v>14</v>
      </c>
      <c r="H4" s="18" t="s">
        <v>15</v>
      </c>
      <c r="I4" s="18" t="s">
        <v>13</v>
      </c>
      <c r="J4" s="18" t="s">
        <v>14</v>
      </c>
      <c r="K4" s="18" t="s">
        <v>15</v>
      </c>
    </row>
    <row r="5" spans="1:14" s="17" customFormat="1" ht="15" customHeight="1">
      <c r="A5" s="19">
        <v>1</v>
      </c>
      <c r="B5" s="20" t="s">
        <v>17</v>
      </c>
      <c r="C5" s="21">
        <v>61595</v>
      </c>
      <c r="D5" s="21">
        <v>3951</v>
      </c>
      <c r="E5" s="21">
        <v>57644</v>
      </c>
      <c r="F5" s="21">
        <v>59040</v>
      </c>
      <c r="G5" s="21">
        <v>3937</v>
      </c>
      <c r="H5" s="21">
        <v>55103</v>
      </c>
      <c r="I5" s="21">
        <v>2555</v>
      </c>
      <c r="J5" s="21">
        <v>14</v>
      </c>
      <c r="K5" s="21">
        <v>2541</v>
      </c>
      <c r="L5" s="17" t="str">
        <f aca="true" t="shared" si="0" ref="L5:L15">IF(F5+I5=C5,"○","×")</f>
        <v>○</v>
      </c>
      <c r="M5" s="17" t="str">
        <f aca="true" t="shared" si="1" ref="M5:M15">IF(G5+J5=D5,"○","×")</f>
        <v>○</v>
      </c>
      <c r="N5" s="17" t="str">
        <f aca="true" t="shared" si="2" ref="N5:N15">IF(H5+K5=E5,"○","×")</f>
        <v>○</v>
      </c>
    </row>
    <row r="6" spans="1:14" s="17" customFormat="1" ht="15" customHeight="1">
      <c r="A6" s="22">
        <v>2</v>
      </c>
      <c r="B6" s="23" t="s">
        <v>18</v>
      </c>
      <c r="C6" s="24">
        <v>18159</v>
      </c>
      <c r="D6" s="24">
        <v>828</v>
      </c>
      <c r="E6" s="24">
        <v>17331</v>
      </c>
      <c r="F6" s="24">
        <v>17534</v>
      </c>
      <c r="G6" s="24">
        <v>817</v>
      </c>
      <c r="H6" s="24">
        <v>16717</v>
      </c>
      <c r="I6" s="24">
        <v>625</v>
      </c>
      <c r="J6" s="24">
        <v>11</v>
      </c>
      <c r="K6" s="24">
        <v>614</v>
      </c>
      <c r="L6" s="17" t="str">
        <f t="shared" si="0"/>
        <v>○</v>
      </c>
      <c r="M6" s="17" t="str">
        <f t="shared" si="1"/>
        <v>○</v>
      </c>
      <c r="N6" s="17" t="str">
        <f t="shared" si="2"/>
        <v>○</v>
      </c>
    </row>
    <row r="7" spans="1:14" s="17" customFormat="1" ht="15" customHeight="1">
      <c r="A7" s="22">
        <v>3</v>
      </c>
      <c r="B7" s="23" t="s">
        <v>19</v>
      </c>
      <c r="C7" s="24">
        <v>10544</v>
      </c>
      <c r="D7" s="24">
        <v>755</v>
      </c>
      <c r="E7" s="24">
        <v>9789</v>
      </c>
      <c r="F7" s="24">
        <v>10019</v>
      </c>
      <c r="G7" s="24">
        <v>750</v>
      </c>
      <c r="H7" s="24">
        <v>9269</v>
      </c>
      <c r="I7" s="24">
        <v>525</v>
      </c>
      <c r="J7" s="24">
        <v>5</v>
      </c>
      <c r="K7" s="24">
        <v>520</v>
      </c>
      <c r="L7" s="17" t="str">
        <f t="shared" si="0"/>
        <v>○</v>
      </c>
      <c r="M7" s="17" t="str">
        <f t="shared" si="1"/>
        <v>○</v>
      </c>
      <c r="N7" s="17" t="str">
        <f t="shared" si="2"/>
        <v>○</v>
      </c>
    </row>
    <row r="8" spans="1:14" s="17" customFormat="1" ht="15" customHeight="1">
      <c r="A8" s="22">
        <v>4</v>
      </c>
      <c r="B8" s="23" t="s">
        <v>20</v>
      </c>
      <c r="C8" s="24">
        <v>19961</v>
      </c>
      <c r="D8" s="24">
        <v>739</v>
      </c>
      <c r="E8" s="24">
        <v>19222</v>
      </c>
      <c r="F8" s="24">
        <v>19093</v>
      </c>
      <c r="G8" s="24">
        <v>737</v>
      </c>
      <c r="H8" s="24">
        <v>18356</v>
      </c>
      <c r="I8" s="24">
        <v>868</v>
      </c>
      <c r="J8" s="24">
        <v>2</v>
      </c>
      <c r="K8" s="24">
        <v>866</v>
      </c>
      <c r="L8" s="17" t="str">
        <f t="shared" si="0"/>
        <v>○</v>
      </c>
      <c r="M8" s="17" t="str">
        <f t="shared" si="1"/>
        <v>○</v>
      </c>
      <c r="N8" s="17" t="str">
        <f t="shared" si="2"/>
        <v>○</v>
      </c>
    </row>
    <row r="9" spans="1:14" s="17" customFormat="1" ht="15" customHeight="1">
      <c r="A9" s="22">
        <v>5</v>
      </c>
      <c r="B9" s="23" t="s">
        <v>21</v>
      </c>
      <c r="C9" s="24">
        <v>13826</v>
      </c>
      <c r="D9" s="24">
        <v>2285</v>
      </c>
      <c r="E9" s="24">
        <v>11541</v>
      </c>
      <c r="F9" s="24">
        <v>13212</v>
      </c>
      <c r="G9" s="24">
        <v>2268</v>
      </c>
      <c r="H9" s="24">
        <v>10944</v>
      </c>
      <c r="I9" s="24">
        <v>614</v>
      </c>
      <c r="J9" s="24">
        <v>17</v>
      </c>
      <c r="K9" s="24">
        <v>597</v>
      </c>
      <c r="L9" s="17" t="str">
        <f t="shared" si="0"/>
        <v>○</v>
      </c>
      <c r="M9" s="17" t="str">
        <f t="shared" si="1"/>
        <v>○</v>
      </c>
      <c r="N9" s="17" t="str">
        <f t="shared" si="2"/>
        <v>○</v>
      </c>
    </row>
    <row r="10" spans="1:14" s="17" customFormat="1" ht="15" customHeight="1">
      <c r="A10" s="22">
        <v>6</v>
      </c>
      <c r="B10" s="23" t="s">
        <v>22</v>
      </c>
      <c r="C10" s="24">
        <v>12766</v>
      </c>
      <c r="D10" s="24">
        <v>2279</v>
      </c>
      <c r="E10" s="24">
        <v>10487</v>
      </c>
      <c r="F10" s="24">
        <v>12283</v>
      </c>
      <c r="G10" s="24">
        <v>2271</v>
      </c>
      <c r="H10" s="24">
        <v>10012</v>
      </c>
      <c r="I10" s="24">
        <v>483</v>
      </c>
      <c r="J10" s="24">
        <v>8</v>
      </c>
      <c r="K10" s="24">
        <v>475</v>
      </c>
      <c r="L10" s="17" t="str">
        <f t="shared" si="0"/>
        <v>○</v>
      </c>
      <c r="M10" s="17" t="str">
        <f t="shared" si="1"/>
        <v>○</v>
      </c>
      <c r="N10" s="17" t="str">
        <f t="shared" si="2"/>
        <v>○</v>
      </c>
    </row>
    <row r="11" spans="1:14" s="17" customFormat="1" ht="15" customHeight="1">
      <c r="A11" s="22">
        <v>7</v>
      </c>
      <c r="B11" s="23" t="s">
        <v>23</v>
      </c>
      <c r="C11" s="24">
        <v>28892</v>
      </c>
      <c r="D11" s="24">
        <v>2854</v>
      </c>
      <c r="E11" s="24">
        <v>26038</v>
      </c>
      <c r="F11" s="24">
        <v>27971</v>
      </c>
      <c r="G11" s="24">
        <v>2843</v>
      </c>
      <c r="H11" s="24">
        <v>25128</v>
      </c>
      <c r="I11" s="24">
        <v>921</v>
      </c>
      <c r="J11" s="24">
        <v>11</v>
      </c>
      <c r="K11" s="24">
        <v>910</v>
      </c>
      <c r="L11" s="17" t="str">
        <f t="shared" si="0"/>
        <v>○</v>
      </c>
      <c r="M11" s="17" t="str">
        <f t="shared" si="1"/>
        <v>○</v>
      </c>
      <c r="N11" s="17" t="str">
        <f t="shared" si="2"/>
        <v>○</v>
      </c>
    </row>
    <row r="12" spans="1:14" s="17" customFormat="1" ht="15" customHeight="1">
      <c r="A12" s="22">
        <v>8</v>
      </c>
      <c r="B12" s="23" t="s">
        <v>24</v>
      </c>
      <c r="C12" s="24">
        <v>11143</v>
      </c>
      <c r="D12" s="24">
        <v>532</v>
      </c>
      <c r="E12" s="24">
        <v>10611</v>
      </c>
      <c r="F12" s="24">
        <v>10789</v>
      </c>
      <c r="G12" s="24">
        <v>520</v>
      </c>
      <c r="H12" s="24">
        <v>10269</v>
      </c>
      <c r="I12" s="24">
        <v>354</v>
      </c>
      <c r="J12" s="24">
        <v>12</v>
      </c>
      <c r="K12" s="24">
        <v>342</v>
      </c>
      <c r="L12" s="17" t="str">
        <f t="shared" si="0"/>
        <v>○</v>
      </c>
      <c r="M12" s="17" t="str">
        <f t="shared" si="1"/>
        <v>○</v>
      </c>
      <c r="N12" s="17" t="str">
        <f t="shared" si="2"/>
        <v>○</v>
      </c>
    </row>
    <row r="13" spans="1:14" s="17" customFormat="1" ht="15" customHeight="1">
      <c r="A13" s="22">
        <v>9</v>
      </c>
      <c r="B13" s="23" t="s">
        <v>25</v>
      </c>
      <c r="C13" s="24">
        <v>28539</v>
      </c>
      <c r="D13" s="24">
        <v>4220</v>
      </c>
      <c r="E13" s="24">
        <v>24319</v>
      </c>
      <c r="F13" s="24">
        <v>27924</v>
      </c>
      <c r="G13" s="24">
        <v>4208</v>
      </c>
      <c r="H13" s="24">
        <v>23716</v>
      </c>
      <c r="I13" s="24">
        <v>615</v>
      </c>
      <c r="J13" s="24">
        <v>12</v>
      </c>
      <c r="K13" s="24">
        <v>603</v>
      </c>
      <c r="L13" s="17" t="str">
        <f t="shared" si="0"/>
        <v>○</v>
      </c>
      <c r="M13" s="17" t="str">
        <f t="shared" si="1"/>
        <v>○</v>
      </c>
      <c r="N13" s="17" t="str">
        <f t="shared" si="2"/>
        <v>○</v>
      </c>
    </row>
    <row r="14" spans="1:14" s="17" customFormat="1" ht="15" customHeight="1">
      <c r="A14" s="22">
        <v>10</v>
      </c>
      <c r="B14" s="23" t="s">
        <v>26</v>
      </c>
      <c r="C14" s="24">
        <v>15490</v>
      </c>
      <c r="D14" s="24">
        <v>1994</v>
      </c>
      <c r="E14" s="24">
        <v>13496</v>
      </c>
      <c r="F14" s="24">
        <v>14972</v>
      </c>
      <c r="G14" s="24">
        <v>1991</v>
      </c>
      <c r="H14" s="24">
        <v>12981</v>
      </c>
      <c r="I14" s="24">
        <v>518</v>
      </c>
      <c r="J14" s="24">
        <v>3</v>
      </c>
      <c r="K14" s="24">
        <v>515</v>
      </c>
      <c r="L14" s="17" t="str">
        <f t="shared" si="0"/>
        <v>○</v>
      </c>
      <c r="M14" s="17" t="str">
        <f t="shared" si="1"/>
        <v>○</v>
      </c>
      <c r="N14" s="17" t="str">
        <f t="shared" si="2"/>
        <v>○</v>
      </c>
    </row>
    <row r="15" spans="1:14" s="17" customFormat="1" ht="15" customHeight="1">
      <c r="A15" s="25">
        <v>11</v>
      </c>
      <c r="B15" s="26" t="s">
        <v>27</v>
      </c>
      <c r="C15" s="27">
        <v>11426</v>
      </c>
      <c r="D15" s="27">
        <v>1282</v>
      </c>
      <c r="E15" s="27">
        <v>10144</v>
      </c>
      <c r="F15" s="27">
        <v>11203</v>
      </c>
      <c r="G15" s="27">
        <v>1272</v>
      </c>
      <c r="H15" s="27">
        <v>9931</v>
      </c>
      <c r="I15" s="27">
        <v>223</v>
      </c>
      <c r="J15" s="27">
        <v>10</v>
      </c>
      <c r="K15" s="27">
        <v>213</v>
      </c>
      <c r="L15" s="17" t="str">
        <f t="shared" si="0"/>
        <v>○</v>
      </c>
      <c r="M15" s="17" t="str">
        <f t="shared" si="1"/>
        <v>○</v>
      </c>
      <c r="N15" s="17" t="str">
        <f t="shared" si="2"/>
        <v>○</v>
      </c>
    </row>
    <row r="16" spans="1:14" s="17" customFormat="1" ht="15" customHeight="1">
      <c r="A16" s="28"/>
      <c r="B16" s="29" t="s">
        <v>65</v>
      </c>
      <c r="C16" s="30">
        <f>SUM(C5:C15)</f>
        <v>232341</v>
      </c>
      <c r="D16" s="30">
        <f aca="true" t="shared" si="3" ref="D16:K16">SUM(D5:D15)</f>
        <v>21719</v>
      </c>
      <c r="E16" s="30">
        <f t="shared" si="3"/>
        <v>210622</v>
      </c>
      <c r="F16" s="30">
        <f t="shared" si="3"/>
        <v>224040</v>
      </c>
      <c r="G16" s="30">
        <f t="shared" si="3"/>
        <v>21614</v>
      </c>
      <c r="H16" s="30">
        <f t="shared" si="3"/>
        <v>202426</v>
      </c>
      <c r="I16" s="30">
        <f t="shared" si="3"/>
        <v>8301</v>
      </c>
      <c r="J16" s="30">
        <f t="shared" si="3"/>
        <v>105</v>
      </c>
      <c r="K16" s="30">
        <f t="shared" si="3"/>
        <v>8196</v>
      </c>
      <c r="L16" s="17" t="str">
        <f>IF(F16+I16=C16,"○","×")</f>
        <v>○</v>
      </c>
      <c r="M16" s="17" t="str">
        <f>IF(G16+J16=D16,"○","×")</f>
        <v>○</v>
      </c>
      <c r="N16" s="17" t="str">
        <f>IF(H16+K16=E16,"○","×")</f>
        <v>○</v>
      </c>
    </row>
    <row r="17" spans="1:14" s="17" customFormat="1" ht="15" customHeight="1">
      <c r="A17" s="31">
        <v>12</v>
      </c>
      <c r="B17" s="32" t="s">
        <v>28</v>
      </c>
      <c r="C17" s="33">
        <v>2100</v>
      </c>
      <c r="D17" s="33">
        <v>535</v>
      </c>
      <c r="E17" s="33">
        <v>1565</v>
      </c>
      <c r="F17" s="33">
        <v>2022</v>
      </c>
      <c r="G17" s="33">
        <v>532</v>
      </c>
      <c r="H17" s="33">
        <v>1490</v>
      </c>
      <c r="I17" s="33">
        <v>78</v>
      </c>
      <c r="J17" s="33">
        <v>3</v>
      </c>
      <c r="K17" s="33">
        <v>75</v>
      </c>
      <c r="L17" s="17" t="str">
        <f aca="true" t="shared" si="4" ref="L17:L48">IF(F17+I17=C17,"○","×")</f>
        <v>○</v>
      </c>
      <c r="M17" s="17" t="str">
        <f aca="true" t="shared" si="5" ref="M17:M48">IF(G17+J17=D17,"○","×")</f>
        <v>○</v>
      </c>
      <c r="N17" s="17" t="str">
        <f aca="true" t="shared" si="6" ref="N17:N48">IF(H17+K17=E17,"○","×")</f>
        <v>○</v>
      </c>
    </row>
    <row r="18" spans="1:14" s="17" customFormat="1" ht="15" customHeight="1">
      <c r="A18" s="22">
        <v>13</v>
      </c>
      <c r="B18" s="23" t="s">
        <v>29</v>
      </c>
      <c r="C18" s="24">
        <v>1669</v>
      </c>
      <c r="D18" s="24">
        <v>531</v>
      </c>
      <c r="E18" s="24">
        <v>1138</v>
      </c>
      <c r="F18" s="24">
        <v>1625</v>
      </c>
      <c r="G18" s="24">
        <v>529</v>
      </c>
      <c r="H18" s="24">
        <v>1096</v>
      </c>
      <c r="I18" s="24">
        <v>44</v>
      </c>
      <c r="J18" s="24">
        <v>2</v>
      </c>
      <c r="K18" s="24">
        <v>42</v>
      </c>
      <c r="L18" s="17" t="str">
        <f t="shared" si="4"/>
        <v>○</v>
      </c>
      <c r="M18" s="17" t="str">
        <f t="shared" si="5"/>
        <v>○</v>
      </c>
      <c r="N18" s="17" t="str">
        <f t="shared" si="6"/>
        <v>○</v>
      </c>
    </row>
    <row r="19" spans="1:14" s="17" customFormat="1" ht="15" customHeight="1">
      <c r="A19" s="22">
        <v>14</v>
      </c>
      <c r="B19" s="23" t="s">
        <v>30</v>
      </c>
      <c r="C19" s="24">
        <v>681</v>
      </c>
      <c r="D19" s="24">
        <v>205</v>
      </c>
      <c r="E19" s="24">
        <v>476</v>
      </c>
      <c r="F19" s="24">
        <v>658</v>
      </c>
      <c r="G19" s="24">
        <v>205</v>
      </c>
      <c r="H19" s="24">
        <v>453</v>
      </c>
      <c r="I19" s="24">
        <v>23</v>
      </c>
      <c r="J19" s="24">
        <v>0</v>
      </c>
      <c r="K19" s="24">
        <v>23</v>
      </c>
      <c r="L19" s="17" t="str">
        <f t="shared" si="4"/>
        <v>○</v>
      </c>
      <c r="M19" s="17" t="str">
        <f t="shared" si="5"/>
        <v>○</v>
      </c>
      <c r="N19" s="17" t="str">
        <f t="shared" si="6"/>
        <v>○</v>
      </c>
    </row>
    <row r="20" spans="1:14" s="17" customFormat="1" ht="15" customHeight="1">
      <c r="A20" s="22">
        <v>15</v>
      </c>
      <c r="B20" s="23" t="s">
        <v>31</v>
      </c>
      <c r="C20" s="24">
        <v>3635</v>
      </c>
      <c r="D20" s="24">
        <v>1172</v>
      </c>
      <c r="E20" s="24">
        <v>2463</v>
      </c>
      <c r="F20" s="24">
        <v>3532</v>
      </c>
      <c r="G20" s="24">
        <v>1155</v>
      </c>
      <c r="H20" s="24">
        <v>2377</v>
      </c>
      <c r="I20" s="24">
        <v>103</v>
      </c>
      <c r="J20" s="24">
        <v>17</v>
      </c>
      <c r="K20" s="24">
        <v>86</v>
      </c>
      <c r="L20" s="17" t="str">
        <f t="shared" si="4"/>
        <v>○</v>
      </c>
      <c r="M20" s="17" t="str">
        <f t="shared" si="5"/>
        <v>○</v>
      </c>
      <c r="N20" s="17" t="str">
        <f t="shared" si="6"/>
        <v>○</v>
      </c>
    </row>
    <row r="21" spans="1:14" s="17" customFormat="1" ht="15" customHeight="1">
      <c r="A21" s="22">
        <v>16</v>
      </c>
      <c r="B21" s="23" t="s">
        <v>32</v>
      </c>
      <c r="C21" s="24">
        <v>5243</v>
      </c>
      <c r="D21" s="24">
        <v>1514</v>
      </c>
      <c r="E21" s="24">
        <v>3729</v>
      </c>
      <c r="F21" s="24">
        <v>5056</v>
      </c>
      <c r="G21" s="24">
        <v>1509</v>
      </c>
      <c r="H21" s="24">
        <v>3547</v>
      </c>
      <c r="I21" s="24">
        <v>187</v>
      </c>
      <c r="J21" s="24">
        <v>5</v>
      </c>
      <c r="K21" s="24">
        <v>182</v>
      </c>
      <c r="L21" s="17" t="str">
        <f t="shared" si="4"/>
        <v>○</v>
      </c>
      <c r="M21" s="17" t="str">
        <f t="shared" si="5"/>
        <v>○</v>
      </c>
      <c r="N21" s="17" t="str">
        <f t="shared" si="6"/>
        <v>○</v>
      </c>
    </row>
    <row r="22" spans="1:14" s="17" customFormat="1" ht="15" customHeight="1">
      <c r="A22" s="22">
        <v>17</v>
      </c>
      <c r="B22" s="23" t="s">
        <v>33</v>
      </c>
      <c r="C22" s="24">
        <v>3792</v>
      </c>
      <c r="D22" s="24">
        <v>301</v>
      </c>
      <c r="E22" s="24">
        <v>3491</v>
      </c>
      <c r="F22" s="24">
        <v>3435</v>
      </c>
      <c r="G22" s="24">
        <v>297</v>
      </c>
      <c r="H22" s="24">
        <v>3138</v>
      </c>
      <c r="I22" s="24">
        <v>357</v>
      </c>
      <c r="J22" s="24">
        <v>4</v>
      </c>
      <c r="K22" s="24">
        <v>353</v>
      </c>
      <c r="L22" s="17" t="str">
        <f t="shared" si="4"/>
        <v>○</v>
      </c>
      <c r="M22" s="17" t="str">
        <f t="shared" si="5"/>
        <v>○</v>
      </c>
      <c r="N22" s="17" t="str">
        <f t="shared" si="6"/>
        <v>○</v>
      </c>
    </row>
    <row r="23" spans="1:14" s="17" customFormat="1" ht="15" customHeight="1">
      <c r="A23" s="22">
        <v>18</v>
      </c>
      <c r="B23" s="23" t="s">
        <v>34</v>
      </c>
      <c r="C23" s="24">
        <v>1570</v>
      </c>
      <c r="D23" s="24">
        <v>187</v>
      </c>
      <c r="E23" s="24">
        <v>1383</v>
      </c>
      <c r="F23" s="24">
        <v>1513</v>
      </c>
      <c r="G23" s="24">
        <v>182</v>
      </c>
      <c r="H23" s="24">
        <v>1331</v>
      </c>
      <c r="I23" s="24">
        <v>57</v>
      </c>
      <c r="J23" s="24">
        <v>5</v>
      </c>
      <c r="K23" s="24">
        <v>52</v>
      </c>
      <c r="L23" s="17" t="str">
        <f t="shared" si="4"/>
        <v>○</v>
      </c>
      <c r="M23" s="17" t="str">
        <f t="shared" si="5"/>
        <v>○</v>
      </c>
      <c r="N23" s="17" t="str">
        <f t="shared" si="6"/>
        <v>○</v>
      </c>
    </row>
    <row r="24" spans="1:14" s="17" customFormat="1" ht="15" customHeight="1">
      <c r="A24" s="22">
        <v>19</v>
      </c>
      <c r="B24" s="23" t="s">
        <v>35</v>
      </c>
      <c r="C24" s="24">
        <v>3130</v>
      </c>
      <c r="D24" s="24">
        <v>412</v>
      </c>
      <c r="E24" s="24">
        <v>2718</v>
      </c>
      <c r="F24" s="24">
        <v>3051</v>
      </c>
      <c r="G24" s="24">
        <v>410</v>
      </c>
      <c r="H24" s="24">
        <v>2641</v>
      </c>
      <c r="I24" s="24">
        <v>79</v>
      </c>
      <c r="J24" s="24">
        <v>2</v>
      </c>
      <c r="K24" s="24">
        <v>77</v>
      </c>
      <c r="L24" s="17" t="str">
        <f t="shared" si="4"/>
        <v>○</v>
      </c>
      <c r="M24" s="17" t="str">
        <f t="shared" si="5"/>
        <v>○</v>
      </c>
      <c r="N24" s="17" t="str">
        <f t="shared" si="6"/>
        <v>○</v>
      </c>
    </row>
    <row r="25" spans="1:14" s="17" customFormat="1" ht="15" customHeight="1">
      <c r="A25" s="22">
        <v>20</v>
      </c>
      <c r="B25" s="23" t="s">
        <v>36</v>
      </c>
      <c r="C25" s="24">
        <v>1720</v>
      </c>
      <c r="D25" s="24">
        <v>413</v>
      </c>
      <c r="E25" s="24">
        <v>1307</v>
      </c>
      <c r="F25" s="24">
        <v>1671</v>
      </c>
      <c r="G25" s="24">
        <v>411</v>
      </c>
      <c r="H25" s="24">
        <v>1260</v>
      </c>
      <c r="I25" s="24">
        <v>49</v>
      </c>
      <c r="J25" s="24">
        <v>2</v>
      </c>
      <c r="K25" s="24">
        <v>47</v>
      </c>
      <c r="L25" s="17" t="str">
        <f t="shared" si="4"/>
        <v>○</v>
      </c>
      <c r="M25" s="17" t="str">
        <f t="shared" si="5"/>
        <v>○</v>
      </c>
      <c r="N25" s="17" t="str">
        <f t="shared" si="6"/>
        <v>○</v>
      </c>
    </row>
    <row r="26" spans="1:14" s="17" customFormat="1" ht="15" customHeight="1">
      <c r="A26" s="22">
        <v>21</v>
      </c>
      <c r="B26" s="23" t="s">
        <v>37</v>
      </c>
      <c r="C26" s="24">
        <v>10017</v>
      </c>
      <c r="D26" s="24">
        <v>1659</v>
      </c>
      <c r="E26" s="24">
        <v>8358</v>
      </c>
      <c r="F26" s="24">
        <v>9798</v>
      </c>
      <c r="G26" s="24">
        <v>1628</v>
      </c>
      <c r="H26" s="24">
        <v>8170</v>
      </c>
      <c r="I26" s="24">
        <v>219</v>
      </c>
      <c r="J26" s="24">
        <v>31</v>
      </c>
      <c r="K26" s="24">
        <v>188</v>
      </c>
      <c r="L26" s="17" t="str">
        <f t="shared" si="4"/>
        <v>○</v>
      </c>
      <c r="M26" s="17" t="str">
        <f t="shared" si="5"/>
        <v>○</v>
      </c>
      <c r="N26" s="17" t="str">
        <f t="shared" si="6"/>
        <v>○</v>
      </c>
    </row>
    <row r="27" spans="1:14" s="17" customFormat="1" ht="15" customHeight="1">
      <c r="A27" s="22">
        <v>22</v>
      </c>
      <c r="B27" s="23" t="s">
        <v>38</v>
      </c>
      <c r="C27" s="24">
        <v>3235</v>
      </c>
      <c r="D27" s="24">
        <v>501</v>
      </c>
      <c r="E27" s="24">
        <v>2734</v>
      </c>
      <c r="F27" s="24">
        <v>3134</v>
      </c>
      <c r="G27" s="24">
        <v>498</v>
      </c>
      <c r="H27" s="24">
        <v>2636</v>
      </c>
      <c r="I27" s="24">
        <v>101</v>
      </c>
      <c r="J27" s="24">
        <v>3</v>
      </c>
      <c r="K27" s="24">
        <v>98</v>
      </c>
      <c r="L27" s="17" t="str">
        <f t="shared" si="4"/>
        <v>○</v>
      </c>
      <c r="M27" s="17" t="str">
        <f t="shared" si="5"/>
        <v>○</v>
      </c>
      <c r="N27" s="17" t="str">
        <f t="shared" si="6"/>
        <v>○</v>
      </c>
    </row>
    <row r="28" spans="1:14" s="17" customFormat="1" ht="15" customHeight="1">
      <c r="A28" s="34">
        <v>23</v>
      </c>
      <c r="B28" s="23" t="s">
        <v>39</v>
      </c>
      <c r="C28" s="24">
        <v>6859</v>
      </c>
      <c r="D28" s="24">
        <v>485</v>
      </c>
      <c r="E28" s="24">
        <v>6374</v>
      </c>
      <c r="F28" s="24">
        <v>6539</v>
      </c>
      <c r="G28" s="24">
        <v>483</v>
      </c>
      <c r="H28" s="24">
        <v>6056</v>
      </c>
      <c r="I28" s="24">
        <v>320</v>
      </c>
      <c r="J28" s="24">
        <v>2</v>
      </c>
      <c r="K28" s="24">
        <v>318</v>
      </c>
      <c r="L28" s="17" t="str">
        <f t="shared" si="4"/>
        <v>○</v>
      </c>
      <c r="M28" s="17" t="str">
        <f t="shared" si="5"/>
        <v>○</v>
      </c>
      <c r="N28" s="17" t="str">
        <f t="shared" si="6"/>
        <v>○</v>
      </c>
    </row>
    <row r="29" spans="1:14" s="17" customFormat="1" ht="15" customHeight="1">
      <c r="A29" s="22">
        <v>24</v>
      </c>
      <c r="B29" s="23" t="s">
        <v>40</v>
      </c>
      <c r="C29" s="24">
        <v>4100</v>
      </c>
      <c r="D29" s="24">
        <v>310</v>
      </c>
      <c r="E29" s="24">
        <v>3790</v>
      </c>
      <c r="F29" s="24">
        <v>3982</v>
      </c>
      <c r="G29" s="24">
        <v>310</v>
      </c>
      <c r="H29" s="24">
        <v>3672</v>
      </c>
      <c r="I29" s="24">
        <v>118</v>
      </c>
      <c r="J29" s="24">
        <v>0</v>
      </c>
      <c r="K29" s="24">
        <v>118</v>
      </c>
      <c r="L29" s="17" t="str">
        <f t="shared" si="4"/>
        <v>○</v>
      </c>
      <c r="M29" s="17" t="str">
        <f t="shared" si="5"/>
        <v>○</v>
      </c>
      <c r="N29" s="17" t="str">
        <f t="shared" si="6"/>
        <v>○</v>
      </c>
    </row>
    <row r="30" spans="1:14" s="17" customFormat="1" ht="15" customHeight="1">
      <c r="A30" s="22">
        <v>25</v>
      </c>
      <c r="B30" s="23" t="s">
        <v>41</v>
      </c>
      <c r="C30" s="24">
        <v>4419</v>
      </c>
      <c r="D30" s="24">
        <v>278</v>
      </c>
      <c r="E30" s="24">
        <v>4141</v>
      </c>
      <c r="F30" s="24">
        <v>4270</v>
      </c>
      <c r="G30" s="24">
        <v>267</v>
      </c>
      <c r="H30" s="24">
        <v>4003</v>
      </c>
      <c r="I30" s="24">
        <v>149</v>
      </c>
      <c r="J30" s="24">
        <v>11</v>
      </c>
      <c r="K30" s="24">
        <v>138</v>
      </c>
      <c r="L30" s="17" t="str">
        <f t="shared" si="4"/>
        <v>○</v>
      </c>
      <c r="M30" s="17" t="str">
        <f t="shared" si="5"/>
        <v>○</v>
      </c>
      <c r="N30" s="17" t="str">
        <f t="shared" si="6"/>
        <v>○</v>
      </c>
    </row>
    <row r="31" spans="1:14" s="17" customFormat="1" ht="15" customHeight="1">
      <c r="A31" s="22">
        <v>26</v>
      </c>
      <c r="B31" s="23" t="s">
        <v>42</v>
      </c>
      <c r="C31" s="24">
        <v>7258</v>
      </c>
      <c r="D31" s="24">
        <v>335</v>
      </c>
      <c r="E31" s="24">
        <v>6923</v>
      </c>
      <c r="F31" s="24">
        <v>6970</v>
      </c>
      <c r="G31" s="24">
        <v>331</v>
      </c>
      <c r="H31" s="24">
        <v>6639</v>
      </c>
      <c r="I31" s="24">
        <v>288</v>
      </c>
      <c r="J31" s="24">
        <v>4</v>
      </c>
      <c r="K31" s="24">
        <v>284</v>
      </c>
      <c r="L31" s="17" t="str">
        <f t="shared" si="4"/>
        <v>○</v>
      </c>
      <c r="M31" s="17" t="str">
        <f t="shared" si="5"/>
        <v>○</v>
      </c>
      <c r="N31" s="17" t="str">
        <f t="shared" si="6"/>
        <v>○</v>
      </c>
    </row>
    <row r="32" spans="1:14" s="17" customFormat="1" ht="15" customHeight="1">
      <c r="A32" s="22">
        <v>27</v>
      </c>
      <c r="B32" s="23" t="s">
        <v>43</v>
      </c>
      <c r="C32" s="24">
        <v>3674</v>
      </c>
      <c r="D32" s="24">
        <v>208</v>
      </c>
      <c r="E32" s="24">
        <v>3466</v>
      </c>
      <c r="F32" s="24">
        <v>3532</v>
      </c>
      <c r="G32" s="24">
        <v>205</v>
      </c>
      <c r="H32" s="24">
        <v>3327</v>
      </c>
      <c r="I32" s="24">
        <v>142</v>
      </c>
      <c r="J32" s="24">
        <v>3</v>
      </c>
      <c r="K32" s="24">
        <v>139</v>
      </c>
      <c r="L32" s="17" t="str">
        <f t="shared" si="4"/>
        <v>○</v>
      </c>
      <c r="M32" s="17" t="str">
        <f t="shared" si="5"/>
        <v>○</v>
      </c>
      <c r="N32" s="17" t="str">
        <f t="shared" si="6"/>
        <v>○</v>
      </c>
    </row>
    <row r="33" spans="1:14" s="17" customFormat="1" ht="15" customHeight="1">
      <c r="A33" s="22">
        <v>28</v>
      </c>
      <c r="B33" s="23" t="s">
        <v>44</v>
      </c>
      <c r="C33" s="24">
        <v>6513</v>
      </c>
      <c r="D33" s="24">
        <v>312</v>
      </c>
      <c r="E33" s="24">
        <v>6201</v>
      </c>
      <c r="F33" s="24">
        <v>6265</v>
      </c>
      <c r="G33" s="24">
        <v>306</v>
      </c>
      <c r="H33" s="24">
        <v>5959</v>
      </c>
      <c r="I33" s="24">
        <v>248</v>
      </c>
      <c r="J33" s="24">
        <v>6</v>
      </c>
      <c r="K33" s="24">
        <v>242</v>
      </c>
      <c r="L33" s="17" t="str">
        <f t="shared" si="4"/>
        <v>○</v>
      </c>
      <c r="M33" s="17" t="str">
        <f t="shared" si="5"/>
        <v>○</v>
      </c>
      <c r="N33" s="17" t="str">
        <f t="shared" si="6"/>
        <v>○</v>
      </c>
    </row>
    <row r="34" spans="1:14" s="17" customFormat="1" ht="15" customHeight="1">
      <c r="A34" s="22">
        <v>29</v>
      </c>
      <c r="B34" s="23" t="s">
        <v>45</v>
      </c>
      <c r="C34" s="24">
        <v>271</v>
      </c>
      <c r="D34" s="24">
        <v>70</v>
      </c>
      <c r="E34" s="24">
        <v>201</v>
      </c>
      <c r="F34" s="24">
        <v>259</v>
      </c>
      <c r="G34" s="24">
        <v>70</v>
      </c>
      <c r="H34" s="24">
        <v>189</v>
      </c>
      <c r="I34" s="24">
        <v>12</v>
      </c>
      <c r="J34" s="24">
        <v>0</v>
      </c>
      <c r="K34" s="24">
        <v>12</v>
      </c>
      <c r="L34" s="17" t="str">
        <f t="shared" si="4"/>
        <v>○</v>
      </c>
      <c r="M34" s="17" t="str">
        <f t="shared" si="5"/>
        <v>○</v>
      </c>
      <c r="N34" s="17" t="str">
        <f t="shared" si="6"/>
        <v>○</v>
      </c>
    </row>
    <row r="35" spans="1:14" s="17" customFormat="1" ht="15" customHeight="1">
      <c r="A35" s="25">
        <v>30</v>
      </c>
      <c r="B35" s="26" t="s">
        <v>46</v>
      </c>
      <c r="C35" s="27">
        <v>325</v>
      </c>
      <c r="D35" s="27">
        <v>92</v>
      </c>
      <c r="E35" s="27">
        <v>233</v>
      </c>
      <c r="F35" s="27">
        <v>309</v>
      </c>
      <c r="G35" s="27">
        <v>90</v>
      </c>
      <c r="H35" s="27">
        <v>219</v>
      </c>
      <c r="I35" s="27">
        <v>16</v>
      </c>
      <c r="J35" s="27">
        <v>2</v>
      </c>
      <c r="K35" s="27">
        <v>14</v>
      </c>
      <c r="L35" s="17" t="str">
        <f t="shared" si="4"/>
        <v>○</v>
      </c>
      <c r="M35" s="17" t="str">
        <f t="shared" si="5"/>
        <v>○</v>
      </c>
      <c r="N35" s="17" t="str">
        <f t="shared" si="6"/>
        <v>○</v>
      </c>
    </row>
    <row r="36" spans="1:14" s="17" customFormat="1" ht="15" customHeight="1">
      <c r="A36" s="25">
        <v>31</v>
      </c>
      <c r="B36" s="26" t="s">
        <v>47</v>
      </c>
      <c r="C36" s="27">
        <v>529</v>
      </c>
      <c r="D36" s="27">
        <v>221</v>
      </c>
      <c r="E36" s="27">
        <v>308</v>
      </c>
      <c r="F36" s="27">
        <v>526</v>
      </c>
      <c r="G36" s="27">
        <v>221</v>
      </c>
      <c r="H36" s="27">
        <v>305</v>
      </c>
      <c r="I36" s="27">
        <v>3</v>
      </c>
      <c r="J36" s="27">
        <v>0</v>
      </c>
      <c r="K36" s="27">
        <v>3</v>
      </c>
      <c r="L36" s="17" t="str">
        <f t="shared" si="4"/>
        <v>○</v>
      </c>
      <c r="M36" s="17" t="str">
        <f t="shared" si="5"/>
        <v>○</v>
      </c>
      <c r="N36" s="17" t="str">
        <f t="shared" si="6"/>
        <v>○</v>
      </c>
    </row>
    <row r="37" spans="1:14" s="17" customFormat="1" ht="15" customHeight="1">
      <c r="A37" s="22">
        <v>32</v>
      </c>
      <c r="B37" s="23" t="s">
        <v>48</v>
      </c>
      <c r="C37" s="24">
        <v>249</v>
      </c>
      <c r="D37" s="24">
        <v>84</v>
      </c>
      <c r="E37" s="24">
        <v>165</v>
      </c>
      <c r="F37" s="24">
        <v>245</v>
      </c>
      <c r="G37" s="24">
        <v>83</v>
      </c>
      <c r="H37" s="24">
        <v>162</v>
      </c>
      <c r="I37" s="24">
        <v>4</v>
      </c>
      <c r="J37" s="24">
        <v>1</v>
      </c>
      <c r="K37" s="24">
        <v>3</v>
      </c>
      <c r="L37" s="17" t="str">
        <f t="shared" si="4"/>
        <v>○</v>
      </c>
      <c r="M37" s="17" t="str">
        <f t="shared" si="5"/>
        <v>○</v>
      </c>
      <c r="N37" s="17" t="str">
        <f t="shared" si="6"/>
        <v>○</v>
      </c>
    </row>
    <row r="38" spans="1:14" s="17" customFormat="1" ht="15" customHeight="1">
      <c r="A38" s="31">
        <v>33</v>
      </c>
      <c r="B38" s="32" t="s">
        <v>49</v>
      </c>
      <c r="C38" s="33">
        <v>327</v>
      </c>
      <c r="D38" s="33">
        <v>99</v>
      </c>
      <c r="E38" s="33">
        <v>228</v>
      </c>
      <c r="F38" s="33">
        <v>303</v>
      </c>
      <c r="G38" s="33">
        <v>99</v>
      </c>
      <c r="H38" s="33">
        <v>204</v>
      </c>
      <c r="I38" s="33">
        <v>24</v>
      </c>
      <c r="J38" s="33">
        <v>0</v>
      </c>
      <c r="K38" s="33">
        <v>24</v>
      </c>
      <c r="L38" s="17" t="str">
        <f t="shared" si="4"/>
        <v>○</v>
      </c>
      <c r="M38" s="17" t="str">
        <f t="shared" si="5"/>
        <v>○</v>
      </c>
      <c r="N38" s="17" t="str">
        <f t="shared" si="6"/>
        <v>○</v>
      </c>
    </row>
    <row r="39" spans="1:14" s="17" customFormat="1" ht="15" customHeight="1">
      <c r="A39" s="22">
        <v>34</v>
      </c>
      <c r="B39" s="23" t="s">
        <v>50</v>
      </c>
      <c r="C39" s="33">
        <v>128</v>
      </c>
      <c r="D39" s="33">
        <v>35</v>
      </c>
      <c r="E39" s="33">
        <v>93</v>
      </c>
      <c r="F39" s="33">
        <v>120</v>
      </c>
      <c r="G39" s="33">
        <v>35</v>
      </c>
      <c r="H39" s="33">
        <v>85</v>
      </c>
      <c r="I39" s="33">
        <v>8</v>
      </c>
      <c r="J39" s="33">
        <v>0</v>
      </c>
      <c r="K39" s="33">
        <v>8</v>
      </c>
      <c r="L39" s="17" t="str">
        <f t="shared" si="4"/>
        <v>○</v>
      </c>
      <c r="M39" s="17" t="str">
        <f t="shared" si="5"/>
        <v>○</v>
      </c>
      <c r="N39" s="17" t="str">
        <f t="shared" si="6"/>
        <v>○</v>
      </c>
    </row>
    <row r="40" spans="1:14" s="17" customFormat="1" ht="15" customHeight="1">
      <c r="A40" s="22">
        <v>35</v>
      </c>
      <c r="B40" s="23" t="s">
        <v>51</v>
      </c>
      <c r="C40" s="33">
        <v>488</v>
      </c>
      <c r="D40" s="33">
        <v>268</v>
      </c>
      <c r="E40" s="33">
        <v>220</v>
      </c>
      <c r="F40" s="24">
        <v>473</v>
      </c>
      <c r="G40" s="24">
        <v>268</v>
      </c>
      <c r="H40" s="24">
        <v>205</v>
      </c>
      <c r="I40" s="33">
        <v>15</v>
      </c>
      <c r="J40" s="33">
        <v>0</v>
      </c>
      <c r="K40" s="33">
        <v>15</v>
      </c>
      <c r="L40" s="17" t="str">
        <f t="shared" si="4"/>
        <v>○</v>
      </c>
      <c r="M40" s="17" t="str">
        <f t="shared" si="5"/>
        <v>○</v>
      </c>
      <c r="N40" s="17" t="str">
        <f t="shared" si="6"/>
        <v>○</v>
      </c>
    </row>
    <row r="41" spans="1:14" s="17" customFormat="1" ht="15" customHeight="1">
      <c r="A41" s="22">
        <v>36</v>
      </c>
      <c r="B41" s="23" t="s">
        <v>52</v>
      </c>
      <c r="C41" s="24">
        <v>663</v>
      </c>
      <c r="D41" s="24">
        <v>219</v>
      </c>
      <c r="E41" s="24">
        <v>444</v>
      </c>
      <c r="F41" s="24">
        <v>635</v>
      </c>
      <c r="G41" s="24">
        <v>215</v>
      </c>
      <c r="H41" s="24">
        <v>420</v>
      </c>
      <c r="I41" s="24">
        <v>28</v>
      </c>
      <c r="J41" s="24">
        <v>4</v>
      </c>
      <c r="K41" s="24">
        <v>24</v>
      </c>
      <c r="L41" s="17" t="str">
        <f t="shared" si="4"/>
        <v>○</v>
      </c>
      <c r="M41" s="17" t="str">
        <f t="shared" si="5"/>
        <v>○</v>
      </c>
      <c r="N41" s="17" t="str">
        <f t="shared" si="6"/>
        <v>○</v>
      </c>
    </row>
    <row r="42" spans="1:14" s="17" customFormat="1" ht="15" customHeight="1">
      <c r="A42" s="22">
        <v>37</v>
      </c>
      <c r="B42" s="23" t="s">
        <v>53</v>
      </c>
      <c r="C42" s="24">
        <v>2711</v>
      </c>
      <c r="D42" s="24">
        <v>1087</v>
      </c>
      <c r="E42" s="24">
        <v>1624</v>
      </c>
      <c r="F42" s="24">
        <v>2631</v>
      </c>
      <c r="G42" s="24">
        <v>1086</v>
      </c>
      <c r="H42" s="24">
        <v>1545</v>
      </c>
      <c r="I42" s="24">
        <v>80</v>
      </c>
      <c r="J42" s="24">
        <v>1</v>
      </c>
      <c r="K42" s="24">
        <v>79</v>
      </c>
      <c r="L42" s="17" t="str">
        <f t="shared" si="4"/>
        <v>○</v>
      </c>
      <c r="M42" s="17" t="str">
        <f t="shared" si="5"/>
        <v>○</v>
      </c>
      <c r="N42" s="17" t="str">
        <f t="shared" si="6"/>
        <v>○</v>
      </c>
    </row>
    <row r="43" spans="1:14" s="17" customFormat="1" ht="15" customHeight="1">
      <c r="A43" s="22">
        <v>38</v>
      </c>
      <c r="B43" s="23" t="s">
        <v>54</v>
      </c>
      <c r="C43" s="24">
        <v>6562</v>
      </c>
      <c r="D43" s="24">
        <v>537</v>
      </c>
      <c r="E43" s="24">
        <v>6025</v>
      </c>
      <c r="F43" s="24">
        <v>6444</v>
      </c>
      <c r="G43" s="24">
        <v>523</v>
      </c>
      <c r="H43" s="24">
        <v>5921</v>
      </c>
      <c r="I43" s="24">
        <v>118</v>
      </c>
      <c r="J43" s="24">
        <v>14</v>
      </c>
      <c r="K43" s="24">
        <v>104</v>
      </c>
      <c r="L43" s="17" t="str">
        <f t="shared" si="4"/>
        <v>○</v>
      </c>
      <c r="M43" s="17" t="str">
        <f t="shared" si="5"/>
        <v>○</v>
      </c>
      <c r="N43" s="17" t="str">
        <f t="shared" si="6"/>
        <v>○</v>
      </c>
    </row>
    <row r="44" spans="1:14" s="17" customFormat="1" ht="15" customHeight="1">
      <c r="A44" s="22">
        <v>39</v>
      </c>
      <c r="B44" s="23" t="s">
        <v>55</v>
      </c>
      <c r="C44" s="24">
        <v>449</v>
      </c>
      <c r="D44" s="24">
        <v>62</v>
      </c>
      <c r="E44" s="24">
        <v>387</v>
      </c>
      <c r="F44" s="24">
        <v>427</v>
      </c>
      <c r="G44" s="24">
        <v>62</v>
      </c>
      <c r="H44" s="24">
        <v>365</v>
      </c>
      <c r="I44" s="24">
        <v>22</v>
      </c>
      <c r="J44" s="24">
        <v>0</v>
      </c>
      <c r="K44" s="24">
        <v>22</v>
      </c>
      <c r="L44" s="17" t="str">
        <f t="shared" si="4"/>
        <v>○</v>
      </c>
      <c r="M44" s="17" t="str">
        <f t="shared" si="5"/>
        <v>○</v>
      </c>
      <c r="N44" s="17" t="str">
        <f t="shared" si="6"/>
        <v>○</v>
      </c>
    </row>
    <row r="45" spans="1:14" s="17" customFormat="1" ht="15" customHeight="1">
      <c r="A45" s="22">
        <v>40</v>
      </c>
      <c r="B45" s="23" t="s">
        <v>56</v>
      </c>
      <c r="C45" s="24">
        <v>1562</v>
      </c>
      <c r="D45" s="24">
        <v>376</v>
      </c>
      <c r="E45" s="24">
        <v>1186</v>
      </c>
      <c r="F45" s="24">
        <v>1450</v>
      </c>
      <c r="G45" s="24">
        <v>345</v>
      </c>
      <c r="H45" s="24">
        <v>1105</v>
      </c>
      <c r="I45" s="24">
        <v>112</v>
      </c>
      <c r="J45" s="24">
        <v>31</v>
      </c>
      <c r="K45" s="24">
        <v>81</v>
      </c>
      <c r="L45" s="17" t="str">
        <f t="shared" si="4"/>
        <v>○</v>
      </c>
      <c r="M45" s="17" t="str">
        <f t="shared" si="5"/>
        <v>○</v>
      </c>
      <c r="N45" s="17" t="str">
        <f t="shared" si="6"/>
        <v>○</v>
      </c>
    </row>
    <row r="46" spans="1:14" s="17" customFormat="1" ht="15" customHeight="1">
      <c r="A46" s="25">
        <v>41</v>
      </c>
      <c r="B46" s="26" t="s">
        <v>57</v>
      </c>
      <c r="C46" s="27">
        <v>614</v>
      </c>
      <c r="D46" s="27">
        <v>114</v>
      </c>
      <c r="E46" s="27">
        <v>500</v>
      </c>
      <c r="F46" s="27">
        <v>580</v>
      </c>
      <c r="G46" s="27">
        <v>111</v>
      </c>
      <c r="H46" s="27">
        <v>469</v>
      </c>
      <c r="I46" s="27">
        <v>34</v>
      </c>
      <c r="J46" s="27">
        <v>3</v>
      </c>
      <c r="K46" s="27">
        <v>31</v>
      </c>
      <c r="L46" s="17" t="str">
        <f t="shared" si="4"/>
        <v>○</v>
      </c>
      <c r="M46" s="17" t="str">
        <f t="shared" si="5"/>
        <v>○</v>
      </c>
      <c r="N46" s="17" t="str">
        <f t="shared" si="6"/>
        <v>○</v>
      </c>
    </row>
    <row r="47" spans="1:14" s="17" customFormat="1" ht="15" customHeight="1">
      <c r="A47" s="28"/>
      <c r="B47" s="29" t="s">
        <v>66</v>
      </c>
      <c r="C47" s="35">
        <f aca="true" t="shared" si="7" ref="C47:K47">SUM(C17:C46)</f>
        <v>84493</v>
      </c>
      <c r="D47" s="35">
        <f t="shared" si="7"/>
        <v>12622</v>
      </c>
      <c r="E47" s="35">
        <f t="shared" si="7"/>
        <v>71871</v>
      </c>
      <c r="F47" s="35">
        <f t="shared" si="7"/>
        <v>81455</v>
      </c>
      <c r="G47" s="35">
        <f t="shared" si="7"/>
        <v>12466</v>
      </c>
      <c r="H47" s="35">
        <f t="shared" si="7"/>
        <v>68989</v>
      </c>
      <c r="I47" s="35">
        <f t="shared" si="7"/>
        <v>3038</v>
      </c>
      <c r="J47" s="35">
        <f t="shared" si="7"/>
        <v>156</v>
      </c>
      <c r="K47" s="35">
        <f t="shared" si="7"/>
        <v>2882</v>
      </c>
      <c r="L47" s="17" t="str">
        <f t="shared" si="4"/>
        <v>○</v>
      </c>
      <c r="M47" s="17" t="str">
        <f t="shared" si="5"/>
        <v>○</v>
      </c>
      <c r="N47" s="17" t="str">
        <f t="shared" si="6"/>
        <v>○</v>
      </c>
    </row>
    <row r="48" spans="1:14" s="17" customFormat="1" ht="15" customHeight="1">
      <c r="A48" s="36"/>
      <c r="B48" s="37" t="s">
        <v>67</v>
      </c>
      <c r="C48" s="38">
        <f aca="true" t="shared" si="8" ref="C48:K48">C16+C47</f>
        <v>316834</v>
      </c>
      <c r="D48" s="38">
        <f t="shared" si="8"/>
        <v>34341</v>
      </c>
      <c r="E48" s="38">
        <f t="shared" si="8"/>
        <v>282493</v>
      </c>
      <c r="F48" s="38">
        <f t="shared" si="8"/>
        <v>305495</v>
      </c>
      <c r="G48" s="38">
        <f t="shared" si="8"/>
        <v>34080</v>
      </c>
      <c r="H48" s="38">
        <f t="shared" si="8"/>
        <v>271415</v>
      </c>
      <c r="I48" s="38">
        <f t="shared" si="8"/>
        <v>11339</v>
      </c>
      <c r="J48" s="38">
        <f t="shared" si="8"/>
        <v>261</v>
      </c>
      <c r="K48" s="38">
        <f t="shared" si="8"/>
        <v>11078</v>
      </c>
      <c r="L48" s="17" t="str">
        <f t="shared" si="4"/>
        <v>○</v>
      </c>
      <c r="M48" s="17" t="str">
        <f t="shared" si="5"/>
        <v>○</v>
      </c>
      <c r="N48" s="17" t="str">
        <f t="shared" si="6"/>
        <v>○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view="pageBreakPreview" zoomScale="75" zoomScaleNormal="75" zoomScaleSheetLayoutView="75" workbookViewId="0" topLeftCell="A1">
      <pane ySplit="6" topLeftCell="BM25" activePane="bottomLeft" state="frozen"/>
      <selection pane="topLeft" activeCell="A1" sqref="A1"/>
      <selection pane="bottomLeft" activeCell="F40" sqref="F40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99</v>
      </c>
      <c r="B1" s="63"/>
      <c r="C1" s="63"/>
    </row>
    <row r="2" ht="18">
      <c r="A2" s="5"/>
    </row>
    <row r="3" spans="1:11" ht="14.25">
      <c r="A3" s="120" t="s">
        <v>3</v>
      </c>
      <c r="B3" s="56" t="s">
        <v>0</v>
      </c>
      <c r="C3" s="117" t="s">
        <v>4</v>
      </c>
      <c r="D3" s="117"/>
      <c r="E3" s="117" t="s">
        <v>5</v>
      </c>
      <c r="F3" s="117"/>
      <c r="G3" s="117" t="s">
        <v>1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88</v>
      </c>
      <c r="E4" s="58" t="s">
        <v>90</v>
      </c>
      <c r="F4" s="59" t="s">
        <v>94</v>
      </c>
      <c r="G4" s="58" t="s">
        <v>90</v>
      </c>
      <c r="H4" s="59" t="s">
        <v>95</v>
      </c>
      <c r="I4" s="58" t="s">
        <v>90</v>
      </c>
      <c r="J4" s="59" t="s">
        <v>97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98</v>
      </c>
    </row>
    <row r="6" spans="1:11" ht="14.25">
      <c r="A6" s="122"/>
      <c r="B6" s="61" t="s">
        <v>2</v>
      </c>
      <c r="C6" s="62" t="s">
        <v>91</v>
      </c>
      <c r="D6" s="62" t="s">
        <v>92</v>
      </c>
      <c r="E6" s="62" t="s">
        <v>93</v>
      </c>
      <c r="F6" s="62" t="s">
        <v>100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7077</v>
      </c>
      <c r="D7" s="3">
        <v>3384</v>
      </c>
      <c r="E7" s="3">
        <v>399202</v>
      </c>
      <c r="F7" s="3">
        <v>252224</v>
      </c>
      <c r="G7" s="3">
        <v>2617352</v>
      </c>
      <c r="H7" s="3">
        <v>2350452</v>
      </c>
      <c r="I7" s="3">
        <v>2617216</v>
      </c>
      <c r="J7" s="3">
        <v>2350452</v>
      </c>
      <c r="K7" s="3">
        <f>ROUND(G7*1000/E7,0)</f>
        <v>6556</v>
      </c>
    </row>
    <row r="8" spans="1:11" ht="15" customHeight="1">
      <c r="A8" s="22">
        <v>2</v>
      </c>
      <c r="B8" s="23" t="s">
        <v>18</v>
      </c>
      <c r="C8" s="4">
        <v>594</v>
      </c>
      <c r="D8" s="4">
        <v>343</v>
      </c>
      <c r="E8" s="4">
        <v>43102</v>
      </c>
      <c r="F8" s="4">
        <v>30662</v>
      </c>
      <c r="G8" s="4">
        <v>564215</v>
      </c>
      <c r="H8" s="4">
        <v>545725</v>
      </c>
      <c r="I8" s="4">
        <v>564215</v>
      </c>
      <c r="J8" s="4">
        <v>545725</v>
      </c>
      <c r="K8" s="4">
        <f aca="true" t="shared" si="0" ref="K8:K50">ROUND(G8*1000/E8,0)</f>
        <v>13090</v>
      </c>
    </row>
    <row r="9" spans="1:11" ht="15" customHeight="1">
      <c r="A9" s="22">
        <v>3</v>
      </c>
      <c r="B9" s="23" t="s">
        <v>19</v>
      </c>
      <c r="C9" s="4">
        <v>1858</v>
      </c>
      <c r="D9" s="4">
        <v>1194</v>
      </c>
      <c r="E9" s="4">
        <v>113504</v>
      </c>
      <c r="F9" s="4">
        <v>84301</v>
      </c>
      <c r="G9" s="4">
        <v>1292960</v>
      </c>
      <c r="H9" s="4">
        <v>1223259</v>
      </c>
      <c r="I9" s="4">
        <v>1291855</v>
      </c>
      <c r="J9" s="4">
        <v>1222223</v>
      </c>
      <c r="K9" s="4">
        <f t="shared" si="0"/>
        <v>11391</v>
      </c>
    </row>
    <row r="10" spans="1:11" ht="15" customHeight="1">
      <c r="A10" s="22">
        <v>4</v>
      </c>
      <c r="B10" s="23" t="s">
        <v>20</v>
      </c>
      <c r="C10" s="4">
        <v>637</v>
      </c>
      <c r="D10" s="4">
        <v>363</v>
      </c>
      <c r="E10" s="4">
        <v>43137</v>
      </c>
      <c r="F10" s="4">
        <v>32217</v>
      </c>
      <c r="G10" s="4">
        <v>751811</v>
      </c>
      <c r="H10" s="4">
        <v>733829</v>
      </c>
      <c r="I10" s="4">
        <v>751811</v>
      </c>
      <c r="J10" s="4">
        <v>733829</v>
      </c>
      <c r="K10" s="4">
        <f t="shared" si="0"/>
        <v>17428</v>
      </c>
    </row>
    <row r="11" spans="1:11" ht="15" customHeight="1">
      <c r="A11" s="22">
        <v>5</v>
      </c>
      <c r="B11" s="23" t="s">
        <v>21</v>
      </c>
      <c r="C11" s="4">
        <v>3791</v>
      </c>
      <c r="D11" s="4">
        <v>1583</v>
      </c>
      <c r="E11" s="4">
        <v>198203</v>
      </c>
      <c r="F11" s="4">
        <v>106142</v>
      </c>
      <c r="G11" s="4">
        <v>1552130</v>
      </c>
      <c r="H11" s="4">
        <v>1389723</v>
      </c>
      <c r="I11" s="4">
        <v>1552130</v>
      </c>
      <c r="J11" s="4">
        <v>1389723</v>
      </c>
      <c r="K11" s="4">
        <f t="shared" si="0"/>
        <v>7831</v>
      </c>
    </row>
    <row r="12" spans="1:11" ht="15" customHeight="1">
      <c r="A12" s="22">
        <v>6</v>
      </c>
      <c r="B12" s="23" t="s">
        <v>22</v>
      </c>
      <c r="C12" s="4">
        <v>1398</v>
      </c>
      <c r="D12" s="4">
        <v>464</v>
      </c>
      <c r="E12" s="4">
        <v>70536</v>
      </c>
      <c r="F12" s="4">
        <v>36114</v>
      </c>
      <c r="G12" s="4">
        <v>600474</v>
      </c>
      <c r="H12" s="4">
        <v>557055</v>
      </c>
      <c r="I12" s="4">
        <v>600474</v>
      </c>
      <c r="J12" s="4">
        <v>557055</v>
      </c>
      <c r="K12" s="4">
        <f t="shared" si="0"/>
        <v>8513</v>
      </c>
    </row>
    <row r="13" spans="1:11" ht="15" customHeight="1">
      <c r="A13" s="22">
        <v>7</v>
      </c>
      <c r="B13" s="23" t="s">
        <v>23</v>
      </c>
      <c r="C13" s="4">
        <v>3728</v>
      </c>
      <c r="D13" s="4">
        <v>1725</v>
      </c>
      <c r="E13" s="4">
        <v>217306</v>
      </c>
      <c r="F13" s="4">
        <v>131857</v>
      </c>
      <c r="G13" s="4">
        <v>1913242</v>
      </c>
      <c r="H13" s="4">
        <v>1773482</v>
      </c>
      <c r="I13" s="4">
        <v>1913242</v>
      </c>
      <c r="J13" s="4">
        <v>1773482</v>
      </c>
      <c r="K13" s="4">
        <f t="shared" si="0"/>
        <v>8804</v>
      </c>
    </row>
    <row r="14" spans="1:11" ht="15" customHeight="1">
      <c r="A14" s="22">
        <v>8</v>
      </c>
      <c r="B14" s="23" t="s">
        <v>24</v>
      </c>
      <c r="C14" s="4">
        <v>779</v>
      </c>
      <c r="D14" s="4">
        <v>438</v>
      </c>
      <c r="E14" s="4">
        <v>51854</v>
      </c>
      <c r="F14" s="4">
        <v>39233</v>
      </c>
      <c r="G14" s="4">
        <v>1252600</v>
      </c>
      <c r="H14" s="4">
        <v>1231638</v>
      </c>
      <c r="I14" s="4">
        <v>1252600</v>
      </c>
      <c r="J14" s="4">
        <v>1231638</v>
      </c>
      <c r="K14" s="4">
        <f t="shared" si="0"/>
        <v>24156</v>
      </c>
    </row>
    <row r="15" spans="1:11" ht="15" customHeight="1">
      <c r="A15" s="22">
        <v>9</v>
      </c>
      <c r="B15" s="23" t="s">
        <v>25</v>
      </c>
      <c r="C15" s="4">
        <v>3296</v>
      </c>
      <c r="D15" s="4">
        <v>1021</v>
      </c>
      <c r="E15" s="4">
        <v>180093</v>
      </c>
      <c r="F15" s="4">
        <v>81338</v>
      </c>
      <c r="G15" s="4">
        <v>1363107</v>
      </c>
      <c r="H15" s="4">
        <v>1249547</v>
      </c>
      <c r="I15" s="4">
        <v>1363107</v>
      </c>
      <c r="J15" s="4">
        <v>1249547</v>
      </c>
      <c r="K15" s="4">
        <f t="shared" si="0"/>
        <v>7569</v>
      </c>
    </row>
    <row r="16" spans="1:11" ht="15" customHeight="1">
      <c r="A16" s="22">
        <v>10</v>
      </c>
      <c r="B16" s="23" t="s">
        <v>26</v>
      </c>
      <c r="C16" s="4">
        <v>597</v>
      </c>
      <c r="D16" s="4">
        <v>272</v>
      </c>
      <c r="E16" s="4">
        <v>32270</v>
      </c>
      <c r="F16" s="4">
        <v>19413</v>
      </c>
      <c r="G16" s="4">
        <v>327816</v>
      </c>
      <c r="H16" s="4">
        <v>307447</v>
      </c>
      <c r="I16" s="4">
        <v>327816</v>
      </c>
      <c r="J16" s="4">
        <v>307447</v>
      </c>
      <c r="K16" s="4">
        <f t="shared" si="0"/>
        <v>10159</v>
      </c>
    </row>
    <row r="17" spans="1:11" ht="15" customHeight="1">
      <c r="A17" s="25">
        <v>11</v>
      </c>
      <c r="B17" s="26" t="s">
        <v>27</v>
      </c>
      <c r="C17" s="65">
        <v>1767</v>
      </c>
      <c r="D17" s="65">
        <v>811</v>
      </c>
      <c r="E17" s="65">
        <v>90379</v>
      </c>
      <c r="F17" s="65">
        <v>54832</v>
      </c>
      <c r="G17" s="65">
        <v>964416</v>
      </c>
      <c r="H17" s="65">
        <v>906315</v>
      </c>
      <c r="I17" s="65">
        <v>964416</v>
      </c>
      <c r="J17" s="65">
        <v>906315</v>
      </c>
      <c r="K17" s="65">
        <f t="shared" si="0"/>
        <v>10671</v>
      </c>
    </row>
    <row r="18" spans="1:11" ht="15" customHeight="1">
      <c r="A18" s="28"/>
      <c r="B18" s="29" t="s">
        <v>65</v>
      </c>
      <c r="C18" s="67">
        <f>SUM(C7:C17)</f>
        <v>25522</v>
      </c>
      <c r="D18" s="67">
        <f aca="true" t="shared" si="1" ref="D18:J18">SUM(D7:D17)</f>
        <v>11598</v>
      </c>
      <c r="E18" s="67">
        <f t="shared" si="1"/>
        <v>1439586</v>
      </c>
      <c r="F18" s="67">
        <f t="shared" si="1"/>
        <v>868333</v>
      </c>
      <c r="G18" s="67">
        <f t="shared" si="1"/>
        <v>13200123</v>
      </c>
      <c r="H18" s="67">
        <f t="shared" si="1"/>
        <v>12268472</v>
      </c>
      <c r="I18" s="67">
        <f t="shared" si="1"/>
        <v>13198882</v>
      </c>
      <c r="J18" s="67">
        <f t="shared" si="1"/>
        <v>12267436</v>
      </c>
      <c r="K18" s="67">
        <f t="shared" si="0"/>
        <v>9169</v>
      </c>
    </row>
    <row r="19" spans="1:11" ht="15" customHeight="1">
      <c r="A19" s="31">
        <v>12</v>
      </c>
      <c r="B19" s="32" t="s">
        <v>28</v>
      </c>
      <c r="C19" s="66">
        <v>720</v>
      </c>
      <c r="D19" s="66">
        <v>209</v>
      </c>
      <c r="E19" s="66">
        <v>36697</v>
      </c>
      <c r="F19" s="66">
        <v>13907</v>
      </c>
      <c r="G19" s="66">
        <v>226740</v>
      </c>
      <c r="H19" s="66">
        <v>180469</v>
      </c>
      <c r="I19" s="66">
        <v>226740</v>
      </c>
      <c r="J19" s="66">
        <v>180469</v>
      </c>
      <c r="K19" s="66">
        <f t="shared" si="0"/>
        <v>6179</v>
      </c>
    </row>
    <row r="20" spans="1:11" ht="15" customHeight="1">
      <c r="A20" s="22">
        <v>13</v>
      </c>
      <c r="B20" s="23" t="s">
        <v>29</v>
      </c>
      <c r="C20" s="4">
        <v>831</v>
      </c>
      <c r="D20" s="4">
        <v>293</v>
      </c>
      <c r="E20" s="4">
        <v>41158</v>
      </c>
      <c r="F20" s="4">
        <v>19020</v>
      </c>
      <c r="G20" s="4">
        <v>250091</v>
      </c>
      <c r="H20" s="4">
        <v>207512</v>
      </c>
      <c r="I20" s="4">
        <v>250091</v>
      </c>
      <c r="J20" s="4">
        <v>207512</v>
      </c>
      <c r="K20" s="4">
        <f t="shared" si="0"/>
        <v>6076</v>
      </c>
    </row>
    <row r="21" spans="1:11" ht="15" customHeight="1">
      <c r="A21" s="22">
        <v>14</v>
      </c>
      <c r="B21" s="23" t="s">
        <v>30</v>
      </c>
      <c r="C21" s="4">
        <v>183</v>
      </c>
      <c r="D21" s="4">
        <v>69</v>
      </c>
      <c r="E21" s="4">
        <v>9554</v>
      </c>
      <c r="F21" s="4">
        <v>4365</v>
      </c>
      <c r="G21" s="4">
        <v>86992</v>
      </c>
      <c r="H21" s="4">
        <v>81601</v>
      </c>
      <c r="I21" s="4">
        <v>86991</v>
      </c>
      <c r="J21" s="4">
        <v>81601</v>
      </c>
      <c r="K21" s="4">
        <f t="shared" si="0"/>
        <v>9105</v>
      </c>
    </row>
    <row r="22" spans="1:11" ht="15" customHeight="1">
      <c r="A22" s="22">
        <v>15</v>
      </c>
      <c r="B22" s="23" t="s">
        <v>31</v>
      </c>
      <c r="C22" s="4">
        <v>1963</v>
      </c>
      <c r="D22" s="4">
        <v>780</v>
      </c>
      <c r="E22" s="4">
        <v>104118</v>
      </c>
      <c r="F22" s="4">
        <v>52178</v>
      </c>
      <c r="G22" s="4">
        <v>532666</v>
      </c>
      <c r="H22" s="4">
        <v>439372</v>
      </c>
      <c r="I22" s="4">
        <v>532666</v>
      </c>
      <c r="J22" s="4">
        <v>439372</v>
      </c>
      <c r="K22" s="4">
        <f t="shared" si="0"/>
        <v>5116</v>
      </c>
    </row>
    <row r="23" spans="1:11" ht="15" customHeight="1">
      <c r="A23" s="22">
        <v>16</v>
      </c>
      <c r="B23" s="23" t="s">
        <v>32</v>
      </c>
      <c r="C23" s="4">
        <v>2204</v>
      </c>
      <c r="D23" s="4">
        <v>718</v>
      </c>
      <c r="E23" s="4">
        <v>103775</v>
      </c>
      <c r="F23" s="4">
        <v>43977</v>
      </c>
      <c r="G23" s="4">
        <v>582886</v>
      </c>
      <c r="H23" s="4">
        <v>461957</v>
      </c>
      <c r="I23" s="4">
        <v>582886</v>
      </c>
      <c r="J23" s="4">
        <v>461957</v>
      </c>
      <c r="K23" s="4">
        <f t="shared" si="0"/>
        <v>5617</v>
      </c>
    </row>
    <row r="24" spans="1:11" ht="15" customHeight="1">
      <c r="A24" s="22">
        <v>17</v>
      </c>
      <c r="B24" s="23" t="s">
        <v>33</v>
      </c>
      <c r="C24" s="4">
        <v>587</v>
      </c>
      <c r="D24" s="4">
        <v>366</v>
      </c>
      <c r="E24" s="4">
        <v>39801</v>
      </c>
      <c r="F24" s="4">
        <v>30958</v>
      </c>
      <c r="G24" s="4">
        <v>399363</v>
      </c>
      <c r="H24" s="4">
        <v>378641</v>
      </c>
      <c r="I24" s="4">
        <v>399363</v>
      </c>
      <c r="J24" s="4">
        <v>378641</v>
      </c>
      <c r="K24" s="4">
        <f t="shared" si="0"/>
        <v>10034</v>
      </c>
    </row>
    <row r="25" spans="1:11" ht="15" customHeight="1">
      <c r="A25" s="22">
        <v>18</v>
      </c>
      <c r="B25" s="23" t="s">
        <v>34</v>
      </c>
      <c r="C25" s="4">
        <v>192</v>
      </c>
      <c r="D25" s="4">
        <v>81</v>
      </c>
      <c r="E25" s="4">
        <v>11915</v>
      </c>
      <c r="F25" s="4">
        <v>6644</v>
      </c>
      <c r="G25" s="4">
        <v>120012</v>
      </c>
      <c r="H25" s="4">
        <v>111951</v>
      </c>
      <c r="I25" s="4">
        <v>120012</v>
      </c>
      <c r="J25" s="4">
        <v>111951</v>
      </c>
      <c r="K25" s="4">
        <f t="shared" si="0"/>
        <v>10072</v>
      </c>
    </row>
    <row r="26" spans="1:11" ht="15" customHeight="1">
      <c r="A26" s="22">
        <v>19</v>
      </c>
      <c r="B26" s="23" t="s">
        <v>35</v>
      </c>
      <c r="C26" s="4">
        <v>643</v>
      </c>
      <c r="D26" s="4">
        <v>340</v>
      </c>
      <c r="E26" s="4">
        <v>33662</v>
      </c>
      <c r="F26" s="4">
        <v>21166</v>
      </c>
      <c r="G26" s="4">
        <v>203762</v>
      </c>
      <c r="H26" s="4">
        <v>179775</v>
      </c>
      <c r="I26" s="4">
        <v>203762</v>
      </c>
      <c r="J26" s="4">
        <v>179775</v>
      </c>
      <c r="K26" s="4">
        <f t="shared" si="0"/>
        <v>6053</v>
      </c>
    </row>
    <row r="27" spans="1:11" ht="15" customHeight="1">
      <c r="A27" s="22">
        <v>20</v>
      </c>
      <c r="B27" s="23" t="s">
        <v>36</v>
      </c>
      <c r="C27" s="4">
        <v>233</v>
      </c>
      <c r="D27" s="4">
        <v>66</v>
      </c>
      <c r="E27" s="4">
        <v>10253</v>
      </c>
      <c r="F27" s="4">
        <v>3321</v>
      </c>
      <c r="G27" s="4">
        <v>22876</v>
      </c>
      <c r="H27" s="4">
        <v>17223</v>
      </c>
      <c r="I27" s="4">
        <v>22876</v>
      </c>
      <c r="J27" s="4">
        <v>17223</v>
      </c>
      <c r="K27" s="4">
        <f t="shared" si="0"/>
        <v>2231</v>
      </c>
    </row>
    <row r="28" spans="1:11" ht="15" customHeight="1">
      <c r="A28" s="22">
        <v>21</v>
      </c>
      <c r="B28" s="23" t="s">
        <v>37</v>
      </c>
      <c r="C28" s="4">
        <v>1186</v>
      </c>
      <c r="D28" s="4">
        <v>428</v>
      </c>
      <c r="E28" s="4">
        <v>72855</v>
      </c>
      <c r="F28" s="4">
        <v>39016</v>
      </c>
      <c r="G28" s="4">
        <v>755263</v>
      </c>
      <c r="H28" s="4">
        <v>713109</v>
      </c>
      <c r="I28" s="4">
        <v>755263</v>
      </c>
      <c r="J28" s="4">
        <v>713109</v>
      </c>
      <c r="K28" s="4">
        <f t="shared" si="0"/>
        <v>10367</v>
      </c>
    </row>
    <row r="29" spans="1:11" ht="15" customHeight="1">
      <c r="A29" s="22">
        <v>22</v>
      </c>
      <c r="B29" s="23" t="s">
        <v>38</v>
      </c>
      <c r="C29" s="4">
        <v>750</v>
      </c>
      <c r="D29" s="4">
        <v>344</v>
      </c>
      <c r="E29" s="4">
        <v>38200</v>
      </c>
      <c r="F29" s="4">
        <v>21353</v>
      </c>
      <c r="G29" s="4">
        <v>248210</v>
      </c>
      <c r="H29" s="4">
        <v>218456</v>
      </c>
      <c r="I29" s="4">
        <v>248210</v>
      </c>
      <c r="J29" s="4">
        <v>218456</v>
      </c>
      <c r="K29" s="4">
        <f t="shared" si="0"/>
        <v>6498</v>
      </c>
    </row>
    <row r="30" spans="1:11" ht="15" customHeight="1">
      <c r="A30" s="34">
        <v>23</v>
      </c>
      <c r="B30" s="23" t="s">
        <v>39</v>
      </c>
      <c r="C30" s="4">
        <v>613</v>
      </c>
      <c r="D30" s="4">
        <v>249</v>
      </c>
      <c r="E30" s="4">
        <v>34485</v>
      </c>
      <c r="F30" s="4">
        <v>19673</v>
      </c>
      <c r="G30" s="4">
        <v>380545</v>
      </c>
      <c r="H30" s="4">
        <v>360512</v>
      </c>
      <c r="I30" s="4">
        <v>380545</v>
      </c>
      <c r="J30" s="4">
        <v>360512</v>
      </c>
      <c r="K30" s="4">
        <f t="shared" si="0"/>
        <v>11035</v>
      </c>
    </row>
    <row r="31" spans="1:11" ht="15" customHeight="1">
      <c r="A31" s="22">
        <v>24</v>
      </c>
      <c r="B31" s="23" t="s">
        <v>40</v>
      </c>
      <c r="C31" s="4">
        <v>529</v>
      </c>
      <c r="D31" s="4">
        <v>272</v>
      </c>
      <c r="E31" s="4">
        <v>31377</v>
      </c>
      <c r="F31" s="4">
        <v>19254</v>
      </c>
      <c r="G31" s="4">
        <v>219987</v>
      </c>
      <c r="H31" s="4">
        <v>197307</v>
      </c>
      <c r="I31" s="4">
        <v>219987</v>
      </c>
      <c r="J31" s="4">
        <v>197307</v>
      </c>
      <c r="K31" s="4">
        <f t="shared" si="0"/>
        <v>7011</v>
      </c>
    </row>
    <row r="32" spans="1:11" ht="15" customHeight="1">
      <c r="A32" s="22">
        <v>25</v>
      </c>
      <c r="B32" s="23" t="s">
        <v>41</v>
      </c>
      <c r="C32" s="4">
        <v>422</v>
      </c>
      <c r="D32" s="4">
        <v>225</v>
      </c>
      <c r="E32" s="4">
        <v>26871</v>
      </c>
      <c r="F32" s="4">
        <v>19394</v>
      </c>
      <c r="G32" s="4">
        <v>463124</v>
      </c>
      <c r="H32" s="4">
        <v>449062</v>
      </c>
      <c r="I32" s="4">
        <v>463124</v>
      </c>
      <c r="J32" s="4">
        <v>449062</v>
      </c>
      <c r="K32" s="4">
        <f t="shared" si="0"/>
        <v>17235</v>
      </c>
    </row>
    <row r="33" spans="1:11" ht="15" customHeight="1">
      <c r="A33" s="22">
        <v>26</v>
      </c>
      <c r="B33" s="23" t="s">
        <v>42</v>
      </c>
      <c r="C33" s="4">
        <v>403</v>
      </c>
      <c r="D33" s="4">
        <v>240</v>
      </c>
      <c r="E33" s="4">
        <v>25493</v>
      </c>
      <c r="F33" s="4">
        <v>19691</v>
      </c>
      <c r="G33" s="4">
        <v>374827</v>
      </c>
      <c r="H33" s="4">
        <v>363903</v>
      </c>
      <c r="I33" s="4">
        <v>374827</v>
      </c>
      <c r="J33" s="4">
        <v>363903</v>
      </c>
      <c r="K33" s="4">
        <f t="shared" si="0"/>
        <v>14703</v>
      </c>
    </row>
    <row r="34" spans="1:11" ht="15" customHeight="1">
      <c r="A34" s="22">
        <v>27</v>
      </c>
      <c r="B34" s="23" t="s">
        <v>43</v>
      </c>
      <c r="C34" s="4">
        <v>297</v>
      </c>
      <c r="D34" s="4">
        <v>192</v>
      </c>
      <c r="E34" s="4">
        <v>34855</v>
      </c>
      <c r="F34" s="4">
        <v>29823</v>
      </c>
      <c r="G34" s="4">
        <v>546879</v>
      </c>
      <c r="H34" s="4">
        <v>539776</v>
      </c>
      <c r="I34" s="4">
        <v>546879</v>
      </c>
      <c r="J34" s="4">
        <v>539776</v>
      </c>
      <c r="K34" s="4">
        <f t="shared" si="0"/>
        <v>15690</v>
      </c>
    </row>
    <row r="35" spans="1:11" ht="15" customHeight="1">
      <c r="A35" s="22">
        <v>28</v>
      </c>
      <c r="B35" s="23" t="s">
        <v>44</v>
      </c>
      <c r="C35" s="4">
        <v>375</v>
      </c>
      <c r="D35" s="4">
        <v>242</v>
      </c>
      <c r="E35" s="4">
        <v>24388</v>
      </c>
      <c r="F35" s="4">
        <v>19618</v>
      </c>
      <c r="G35" s="4">
        <v>395586</v>
      </c>
      <c r="H35" s="4">
        <v>387082</v>
      </c>
      <c r="I35" s="4">
        <v>395586</v>
      </c>
      <c r="J35" s="4">
        <v>387082</v>
      </c>
      <c r="K35" s="4">
        <f t="shared" si="0"/>
        <v>16221</v>
      </c>
    </row>
    <row r="36" spans="1:11" ht="15" customHeight="1">
      <c r="A36" s="22">
        <v>29</v>
      </c>
      <c r="B36" s="23" t="s">
        <v>45</v>
      </c>
      <c r="C36" s="4">
        <v>20</v>
      </c>
      <c r="D36" s="4">
        <v>12</v>
      </c>
      <c r="E36" s="4">
        <v>1577</v>
      </c>
      <c r="F36" s="4">
        <v>1232</v>
      </c>
      <c r="G36" s="4">
        <v>20465</v>
      </c>
      <c r="H36" s="4">
        <v>20111</v>
      </c>
      <c r="I36" s="4">
        <v>20465</v>
      </c>
      <c r="J36" s="4">
        <v>20111</v>
      </c>
      <c r="K36" s="4">
        <f t="shared" si="0"/>
        <v>12977</v>
      </c>
    </row>
    <row r="37" spans="1:11" ht="15" customHeight="1">
      <c r="A37" s="25">
        <v>30</v>
      </c>
      <c r="B37" s="26" t="s">
        <v>46</v>
      </c>
      <c r="C37" s="4">
        <v>69</v>
      </c>
      <c r="D37" s="4">
        <v>19</v>
      </c>
      <c r="E37" s="4">
        <v>4680</v>
      </c>
      <c r="F37" s="4">
        <v>2496</v>
      </c>
      <c r="G37" s="4">
        <v>79525</v>
      </c>
      <c r="H37" s="4">
        <v>73708</v>
      </c>
      <c r="I37" s="4">
        <v>79525</v>
      </c>
      <c r="J37" s="4">
        <v>73708</v>
      </c>
      <c r="K37" s="4">
        <f t="shared" si="0"/>
        <v>16993</v>
      </c>
    </row>
    <row r="38" spans="1:11" ht="15" customHeight="1">
      <c r="A38" s="25">
        <v>31</v>
      </c>
      <c r="B38" s="26" t="s">
        <v>47</v>
      </c>
      <c r="C38" s="4">
        <v>64</v>
      </c>
      <c r="D38" s="4">
        <v>1</v>
      </c>
      <c r="E38" s="4">
        <v>2247</v>
      </c>
      <c r="F38" s="4">
        <v>154</v>
      </c>
      <c r="G38" s="4">
        <v>2988</v>
      </c>
      <c r="H38" s="4">
        <v>2089</v>
      </c>
      <c r="I38" s="4">
        <v>2988</v>
      </c>
      <c r="J38" s="4">
        <v>2089</v>
      </c>
      <c r="K38" s="4">
        <f t="shared" si="0"/>
        <v>1330</v>
      </c>
    </row>
    <row r="39" spans="1:11" ht="15" customHeight="1">
      <c r="A39" s="22">
        <v>32</v>
      </c>
      <c r="B39" s="23" t="s">
        <v>48</v>
      </c>
      <c r="C39" s="4">
        <v>90</v>
      </c>
      <c r="D39" s="4">
        <v>11</v>
      </c>
      <c r="E39" s="4">
        <v>4311</v>
      </c>
      <c r="F39" s="4">
        <v>680</v>
      </c>
      <c r="G39" s="4">
        <v>15854</v>
      </c>
      <c r="H39" s="4">
        <v>8310</v>
      </c>
      <c r="I39" s="4">
        <v>15854</v>
      </c>
      <c r="J39" s="4">
        <v>8310</v>
      </c>
      <c r="K39" s="4">
        <f t="shared" si="0"/>
        <v>3678</v>
      </c>
    </row>
    <row r="40" spans="1:11" ht="15" customHeight="1">
      <c r="A40" s="31">
        <v>33</v>
      </c>
      <c r="B40" s="32" t="s">
        <v>49</v>
      </c>
      <c r="C40" s="4">
        <v>392</v>
      </c>
      <c r="D40" s="4">
        <v>243</v>
      </c>
      <c r="E40" s="4">
        <v>23962</v>
      </c>
      <c r="F40" s="4">
        <v>17188</v>
      </c>
      <c r="G40" s="4">
        <v>38557</v>
      </c>
      <c r="H40" s="4">
        <v>32118</v>
      </c>
      <c r="I40" s="4">
        <v>38557</v>
      </c>
      <c r="J40" s="4">
        <v>32118</v>
      </c>
      <c r="K40" s="4">
        <f t="shared" si="0"/>
        <v>1609</v>
      </c>
    </row>
    <row r="41" spans="1:11" ht="15" customHeight="1">
      <c r="A41" s="22">
        <v>34</v>
      </c>
      <c r="B41" s="23" t="s">
        <v>50</v>
      </c>
      <c r="C41" s="4">
        <v>184</v>
      </c>
      <c r="D41" s="4">
        <v>134</v>
      </c>
      <c r="E41" s="4">
        <v>11596</v>
      </c>
      <c r="F41" s="4">
        <v>8940</v>
      </c>
      <c r="G41" s="4">
        <v>25510</v>
      </c>
      <c r="H41" s="4">
        <v>23260</v>
      </c>
      <c r="I41" s="4">
        <v>25133</v>
      </c>
      <c r="J41" s="4">
        <v>22883</v>
      </c>
      <c r="K41" s="4">
        <f t="shared" si="0"/>
        <v>2200</v>
      </c>
    </row>
    <row r="42" spans="1:11" ht="15" customHeight="1">
      <c r="A42" s="22">
        <v>35</v>
      </c>
      <c r="B42" s="23" t="s">
        <v>51</v>
      </c>
      <c r="C42" s="4">
        <v>308</v>
      </c>
      <c r="D42" s="4">
        <v>49</v>
      </c>
      <c r="E42" s="4">
        <v>17873</v>
      </c>
      <c r="F42" s="4">
        <v>3665</v>
      </c>
      <c r="G42" s="4">
        <v>59493</v>
      </c>
      <c r="H42" s="4">
        <v>35943</v>
      </c>
      <c r="I42" s="4">
        <v>59493</v>
      </c>
      <c r="J42" s="4">
        <v>35943</v>
      </c>
      <c r="K42" s="4">
        <f t="shared" si="0"/>
        <v>3329</v>
      </c>
    </row>
    <row r="43" spans="1:11" ht="15" customHeight="1">
      <c r="A43" s="22">
        <v>36</v>
      </c>
      <c r="B43" s="23" t="s">
        <v>52</v>
      </c>
      <c r="C43" s="4">
        <v>310</v>
      </c>
      <c r="D43" s="4">
        <v>98</v>
      </c>
      <c r="E43" s="4">
        <v>18288</v>
      </c>
      <c r="F43" s="4">
        <v>6964</v>
      </c>
      <c r="G43" s="4">
        <v>62730</v>
      </c>
      <c r="H43" s="4">
        <v>41291</v>
      </c>
      <c r="I43" s="4">
        <v>62730</v>
      </c>
      <c r="J43" s="4">
        <v>41291</v>
      </c>
      <c r="K43" s="4">
        <f t="shared" si="0"/>
        <v>3430</v>
      </c>
    </row>
    <row r="44" spans="1:11" ht="15" customHeight="1">
      <c r="A44" s="22">
        <v>37</v>
      </c>
      <c r="B44" s="23" t="s">
        <v>53</v>
      </c>
      <c r="C44" s="4">
        <v>945</v>
      </c>
      <c r="D44" s="4">
        <v>123</v>
      </c>
      <c r="E44" s="4">
        <v>54424</v>
      </c>
      <c r="F44" s="4">
        <v>8485</v>
      </c>
      <c r="G44" s="4">
        <v>96786</v>
      </c>
      <c r="H44" s="4">
        <v>62922</v>
      </c>
      <c r="I44" s="4">
        <v>96786</v>
      </c>
      <c r="J44" s="4">
        <v>62922</v>
      </c>
      <c r="K44" s="4">
        <f t="shared" si="0"/>
        <v>1778</v>
      </c>
    </row>
    <row r="45" spans="1:11" ht="15" customHeight="1">
      <c r="A45" s="22">
        <v>38</v>
      </c>
      <c r="B45" s="23" t="s">
        <v>54</v>
      </c>
      <c r="C45" s="4">
        <v>744</v>
      </c>
      <c r="D45" s="4">
        <v>316</v>
      </c>
      <c r="E45" s="4">
        <v>55184</v>
      </c>
      <c r="F45" s="4">
        <v>38039</v>
      </c>
      <c r="G45" s="4">
        <v>425185</v>
      </c>
      <c r="H45" s="4">
        <v>406427</v>
      </c>
      <c r="I45" s="4">
        <v>425185</v>
      </c>
      <c r="J45" s="4">
        <v>406427</v>
      </c>
      <c r="K45" s="4">
        <f t="shared" si="0"/>
        <v>7705</v>
      </c>
    </row>
    <row r="46" spans="1:11" ht="15" customHeight="1">
      <c r="A46" s="22">
        <v>39</v>
      </c>
      <c r="B46" s="23" t="s">
        <v>55</v>
      </c>
      <c r="C46" s="4">
        <v>27</v>
      </c>
      <c r="D46" s="4">
        <v>11</v>
      </c>
      <c r="E46" s="4">
        <v>1309</v>
      </c>
      <c r="F46" s="4">
        <v>717</v>
      </c>
      <c r="G46" s="4">
        <v>8774</v>
      </c>
      <c r="H46" s="4">
        <v>7879</v>
      </c>
      <c r="I46" s="4">
        <v>8774</v>
      </c>
      <c r="J46" s="4">
        <v>7879</v>
      </c>
      <c r="K46" s="4">
        <f t="shared" si="0"/>
        <v>6703</v>
      </c>
    </row>
    <row r="47" spans="1:11" ht="15" customHeight="1">
      <c r="A47" s="22">
        <v>40</v>
      </c>
      <c r="B47" s="23" t="s">
        <v>56</v>
      </c>
      <c r="C47" s="4">
        <v>112</v>
      </c>
      <c r="D47" s="4">
        <v>94</v>
      </c>
      <c r="E47" s="4">
        <v>7906</v>
      </c>
      <c r="F47" s="4">
        <v>7129</v>
      </c>
      <c r="G47" s="4">
        <v>210793</v>
      </c>
      <c r="H47" s="4">
        <v>209271</v>
      </c>
      <c r="I47" s="4">
        <v>210793</v>
      </c>
      <c r="J47" s="4">
        <v>209271</v>
      </c>
      <c r="K47" s="4">
        <f t="shared" si="0"/>
        <v>26662</v>
      </c>
    </row>
    <row r="48" spans="1:11" ht="15" customHeight="1">
      <c r="A48" s="25">
        <v>41</v>
      </c>
      <c r="B48" s="26" t="s">
        <v>57</v>
      </c>
      <c r="C48" s="65">
        <v>140</v>
      </c>
      <c r="D48" s="65">
        <v>92</v>
      </c>
      <c r="E48" s="65">
        <v>9781</v>
      </c>
      <c r="F48" s="65">
        <v>7254</v>
      </c>
      <c r="G48" s="65">
        <v>30829</v>
      </c>
      <c r="H48" s="65">
        <v>25565</v>
      </c>
      <c r="I48" s="65">
        <v>30829</v>
      </c>
      <c r="J48" s="65">
        <v>25565</v>
      </c>
      <c r="K48" s="65">
        <f t="shared" si="0"/>
        <v>3152</v>
      </c>
    </row>
    <row r="49" spans="1:11" s="6" customFormat="1" ht="15" customHeight="1">
      <c r="A49" s="28"/>
      <c r="B49" s="29" t="s">
        <v>66</v>
      </c>
      <c r="C49" s="67">
        <f>SUM(C19:C48)</f>
        <v>15536</v>
      </c>
      <c r="D49" s="67">
        <f aca="true" t="shared" si="2" ref="D49:J49">SUM(D19:D48)</f>
        <v>6317</v>
      </c>
      <c r="E49" s="67">
        <f t="shared" si="2"/>
        <v>892595</v>
      </c>
      <c r="F49" s="67">
        <f t="shared" si="2"/>
        <v>486301</v>
      </c>
      <c r="G49" s="67">
        <f t="shared" si="2"/>
        <v>6887298</v>
      </c>
      <c r="H49" s="67">
        <f t="shared" si="2"/>
        <v>6236602</v>
      </c>
      <c r="I49" s="67">
        <f t="shared" si="2"/>
        <v>6886920</v>
      </c>
      <c r="J49" s="67">
        <f t="shared" si="2"/>
        <v>6236225</v>
      </c>
      <c r="K49" s="67">
        <f t="shared" si="0"/>
        <v>7716</v>
      </c>
    </row>
    <row r="50" spans="1:11" s="6" customFormat="1" ht="15" customHeight="1">
      <c r="A50" s="36"/>
      <c r="B50" s="37" t="s">
        <v>67</v>
      </c>
      <c r="C50" s="68">
        <f>C18+C49</f>
        <v>41058</v>
      </c>
      <c r="D50" s="68">
        <f aca="true" t="shared" si="3" ref="D50:J50">D18+D49</f>
        <v>17915</v>
      </c>
      <c r="E50" s="68">
        <f t="shared" si="3"/>
        <v>2332181</v>
      </c>
      <c r="F50" s="68">
        <f t="shared" si="3"/>
        <v>1354634</v>
      </c>
      <c r="G50" s="68">
        <f t="shared" si="3"/>
        <v>20087421</v>
      </c>
      <c r="H50" s="68">
        <f t="shared" si="3"/>
        <v>18505074</v>
      </c>
      <c r="I50" s="68">
        <f t="shared" si="3"/>
        <v>20085802</v>
      </c>
      <c r="J50" s="68">
        <f t="shared" si="3"/>
        <v>18503661</v>
      </c>
      <c r="K50" s="68">
        <f t="shared" si="0"/>
        <v>8613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view="pageBreakPreview" zoomScale="75" zoomScaleNormal="75" zoomScaleSheetLayoutView="75" workbookViewId="0" topLeftCell="A1">
      <pane ySplit="6" topLeftCell="BM25" activePane="bottomLeft" state="frozen"/>
      <selection pane="topLeft" activeCell="A1" sqref="A1"/>
      <selection pane="bottomLeft" activeCell="F36" sqref="F36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111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112</v>
      </c>
      <c r="F6" s="62" t="s">
        <v>113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47874</v>
      </c>
      <c r="D7" s="3">
        <v>47486</v>
      </c>
      <c r="E7" s="3">
        <v>13520882</v>
      </c>
      <c r="F7" s="3">
        <v>13507021</v>
      </c>
      <c r="G7" s="3">
        <v>694161266</v>
      </c>
      <c r="H7" s="3">
        <v>694106895</v>
      </c>
      <c r="I7" s="3">
        <v>692458454</v>
      </c>
      <c r="J7" s="3">
        <v>692404083</v>
      </c>
      <c r="K7" s="3">
        <f aca="true" t="shared" si="0" ref="K7:K50">ROUND(G7*1000/E7,0)</f>
        <v>51340</v>
      </c>
    </row>
    <row r="8" spans="1:11" ht="15" customHeight="1">
      <c r="A8" s="22">
        <v>2</v>
      </c>
      <c r="B8" s="23" t="s">
        <v>18</v>
      </c>
      <c r="C8" s="4">
        <v>23158</v>
      </c>
      <c r="D8" s="4">
        <v>22471</v>
      </c>
      <c r="E8" s="4">
        <v>3685162</v>
      </c>
      <c r="F8" s="4">
        <v>3655086</v>
      </c>
      <c r="G8" s="4">
        <v>163407602</v>
      </c>
      <c r="H8" s="4">
        <v>163331586</v>
      </c>
      <c r="I8" s="4">
        <v>163363927</v>
      </c>
      <c r="J8" s="4">
        <v>163287911</v>
      </c>
      <c r="K8" s="4">
        <f t="shared" si="0"/>
        <v>44342</v>
      </c>
    </row>
    <row r="9" spans="1:11" ht="15" customHeight="1">
      <c r="A9" s="22">
        <v>3</v>
      </c>
      <c r="B9" s="23" t="s">
        <v>19</v>
      </c>
      <c r="C9" s="4">
        <v>11500</v>
      </c>
      <c r="D9" s="4">
        <v>11378</v>
      </c>
      <c r="E9" s="4">
        <v>2050498</v>
      </c>
      <c r="F9" s="4">
        <v>2046325</v>
      </c>
      <c r="G9" s="4">
        <v>99291954</v>
      </c>
      <c r="H9" s="4">
        <v>99279650</v>
      </c>
      <c r="I9" s="4">
        <v>99220126</v>
      </c>
      <c r="J9" s="4">
        <v>99207822</v>
      </c>
      <c r="K9" s="4">
        <f t="shared" si="0"/>
        <v>48423</v>
      </c>
    </row>
    <row r="10" spans="1:11" ht="15" customHeight="1">
      <c r="A10" s="22">
        <v>4</v>
      </c>
      <c r="B10" s="23" t="s">
        <v>20</v>
      </c>
      <c r="C10" s="4">
        <v>24473</v>
      </c>
      <c r="D10" s="4">
        <v>23920</v>
      </c>
      <c r="E10" s="4">
        <v>4540503</v>
      </c>
      <c r="F10" s="4">
        <v>4518807</v>
      </c>
      <c r="G10" s="4">
        <v>204956676</v>
      </c>
      <c r="H10" s="4">
        <v>204911560</v>
      </c>
      <c r="I10" s="4">
        <v>204802332</v>
      </c>
      <c r="J10" s="4">
        <v>204757216</v>
      </c>
      <c r="K10" s="4">
        <f t="shared" si="0"/>
        <v>45140</v>
      </c>
    </row>
    <row r="11" spans="1:11" ht="15" customHeight="1">
      <c r="A11" s="22">
        <v>5</v>
      </c>
      <c r="B11" s="23" t="s">
        <v>21</v>
      </c>
      <c r="C11" s="4">
        <v>15273</v>
      </c>
      <c r="D11" s="4">
        <v>15055</v>
      </c>
      <c r="E11" s="4">
        <v>2467518</v>
      </c>
      <c r="F11" s="4">
        <v>2459390</v>
      </c>
      <c r="G11" s="4">
        <v>120856875</v>
      </c>
      <c r="H11" s="4">
        <v>120833045</v>
      </c>
      <c r="I11" s="4">
        <v>120821134</v>
      </c>
      <c r="J11" s="4">
        <v>120797304</v>
      </c>
      <c r="K11" s="4">
        <f t="shared" si="0"/>
        <v>48979</v>
      </c>
    </row>
    <row r="12" spans="1:11" ht="15" customHeight="1">
      <c r="A12" s="22">
        <v>6</v>
      </c>
      <c r="B12" s="23" t="s">
        <v>22</v>
      </c>
      <c r="C12" s="4">
        <v>14734</v>
      </c>
      <c r="D12" s="4">
        <v>12698</v>
      </c>
      <c r="E12" s="4">
        <v>2239776</v>
      </c>
      <c r="F12" s="4">
        <v>2160278</v>
      </c>
      <c r="G12" s="4">
        <v>98156536</v>
      </c>
      <c r="H12" s="4">
        <v>98023772</v>
      </c>
      <c r="I12" s="4">
        <v>98119606</v>
      </c>
      <c r="J12" s="4">
        <v>97986842</v>
      </c>
      <c r="K12" s="4">
        <f t="shared" si="0"/>
        <v>43824</v>
      </c>
    </row>
    <row r="13" spans="1:11" ht="15" customHeight="1">
      <c r="A13" s="22">
        <v>7</v>
      </c>
      <c r="B13" s="23" t="s">
        <v>23</v>
      </c>
      <c r="C13" s="4">
        <v>32265</v>
      </c>
      <c r="D13" s="4">
        <v>31193</v>
      </c>
      <c r="E13" s="4">
        <v>5484633</v>
      </c>
      <c r="F13" s="4">
        <v>5442182</v>
      </c>
      <c r="G13" s="4">
        <v>232017460</v>
      </c>
      <c r="H13" s="4">
        <v>231891001</v>
      </c>
      <c r="I13" s="4">
        <v>231841734</v>
      </c>
      <c r="J13" s="4">
        <v>231715275</v>
      </c>
      <c r="K13" s="4">
        <f t="shared" si="0"/>
        <v>42303</v>
      </c>
    </row>
    <row r="14" spans="1:11" ht="15" customHeight="1">
      <c r="A14" s="22">
        <v>8</v>
      </c>
      <c r="B14" s="23" t="s">
        <v>24</v>
      </c>
      <c r="C14" s="4">
        <v>11053</v>
      </c>
      <c r="D14" s="4">
        <v>10716</v>
      </c>
      <c r="E14" s="4">
        <v>1912583</v>
      </c>
      <c r="F14" s="4">
        <v>1900789</v>
      </c>
      <c r="G14" s="4">
        <v>90371961</v>
      </c>
      <c r="H14" s="4">
        <v>90348769</v>
      </c>
      <c r="I14" s="4">
        <v>90323437</v>
      </c>
      <c r="J14" s="4">
        <v>90300245</v>
      </c>
      <c r="K14" s="4">
        <f t="shared" si="0"/>
        <v>47251</v>
      </c>
    </row>
    <row r="15" spans="1:11" ht="15" customHeight="1">
      <c r="A15" s="22">
        <v>9</v>
      </c>
      <c r="B15" s="23" t="s">
        <v>25</v>
      </c>
      <c r="C15" s="4">
        <v>29701</v>
      </c>
      <c r="D15" s="4">
        <v>27538</v>
      </c>
      <c r="E15" s="4">
        <v>4533355</v>
      </c>
      <c r="F15" s="4">
        <v>4434054</v>
      </c>
      <c r="G15" s="4">
        <v>181509711</v>
      </c>
      <c r="H15" s="4">
        <v>181280702</v>
      </c>
      <c r="I15" s="4">
        <v>181401755</v>
      </c>
      <c r="J15" s="4">
        <v>181172746</v>
      </c>
      <c r="K15" s="4">
        <f t="shared" si="0"/>
        <v>40039</v>
      </c>
    </row>
    <row r="16" spans="1:11" ht="15" customHeight="1">
      <c r="A16" s="22">
        <v>10</v>
      </c>
      <c r="B16" s="23" t="s">
        <v>26</v>
      </c>
      <c r="C16" s="4">
        <v>18560</v>
      </c>
      <c r="D16" s="4">
        <v>17029</v>
      </c>
      <c r="E16" s="4">
        <v>2556034</v>
      </c>
      <c r="F16" s="4">
        <v>2482592</v>
      </c>
      <c r="G16" s="4">
        <v>95446100</v>
      </c>
      <c r="H16" s="4">
        <v>95253893</v>
      </c>
      <c r="I16" s="4">
        <v>95161183</v>
      </c>
      <c r="J16" s="4">
        <v>94968977</v>
      </c>
      <c r="K16" s="4">
        <f t="shared" si="0"/>
        <v>37341</v>
      </c>
    </row>
    <row r="17" spans="1:11" ht="15" customHeight="1">
      <c r="A17" s="25">
        <v>11</v>
      </c>
      <c r="B17" s="26" t="s">
        <v>27</v>
      </c>
      <c r="C17" s="65">
        <v>13939</v>
      </c>
      <c r="D17" s="65">
        <v>13317</v>
      </c>
      <c r="E17" s="65">
        <v>1378848</v>
      </c>
      <c r="F17" s="65">
        <v>1355642</v>
      </c>
      <c r="G17" s="65">
        <v>54147828</v>
      </c>
      <c r="H17" s="65">
        <v>54088062</v>
      </c>
      <c r="I17" s="65">
        <v>54128454</v>
      </c>
      <c r="J17" s="65">
        <v>54068688</v>
      </c>
      <c r="K17" s="65">
        <f t="shared" si="0"/>
        <v>39270</v>
      </c>
    </row>
    <row r="18" spans="1:11" ht="15" customHeight="1">
      <c r="A18" s="28"/>
      <c r="B18" s="29" t="s">
        <v>65</v>
      </c>
      <c r="C18" s="67">
        <f>SUM(C7:C17)</f>
        <v>242530</v>
      </c>
      <c r="D18" s="67">
        <f aca="true" t="shared" si="1" ref="D18:J18">SUM(D7:D17)</f>
        <v>232801</v>
      </c>
      <c r="E18" s="67">
        <f t="shared" si="1"/>
        <v>44369792</v>
      </c>
      <c r="F18" s="67">
        <f t="shared" si="1"/>
        <v>43962166</v>
      </c>
      <c r="G18" s="67">
        <f t="shared" si="1"/>
        <v>2034323969</v>
      </c>
      <c r="H18" s="67">
        <f t="shared" si="1"/>
        <v>2033348935</v>
      </c>
      <c r="I18" s="67">
        <f t="shared" si="1"/>
        <v>2031642142</v>
      </c>
      <c r="J18" s="67">
        <f t="shared" si="1"/>
        <v>2030667109</v>
      </c>
      <c r="K18" s="67">
        <f t="shared" si="0"/>
        <v>45849</v>
      </c>
    </row>
    <row r="19" spans="1:11" ht="15" customHeight="1">
      <c r="A19" s="31">
        <v>12</v>
      </c>
      <c r="B19" s="32" t="s">
        <v>28</v>
      </c>
      <c r="C19" s="66">
        <v>1938</v>
      </c>
      <c r="D19" s="66">
        <v>1907</v>
      </c>
      <c r="E19" s="66">
        <v>200547</v>
      </c>
      <c r="F19" s="66">
        <v>199262</v>
      </c>
      <c r="G19" s="66">
        <v>7150041</v>
      </c>
      <c r="H19" s="66">
        <v>7145940</v>
      </c>
      <c r="I19" s="66">
        <v>7132262</v>
      </c>
      <c r="J19" s="66">
        <v>7128161</v>
      </c>
      <c r="K19" s="66">
        <f t="shared" si="0"/>
        <v>35653</v>
      </c>
    </row>
    <row r="20" spans="1:11" ht="15" customHeight="1">
      <c r="A20" s="22">
        <v>13</v>
      </c>
      <c r="B20" s="23" t="s">
        <v>29</v>
      </c>
      <c r="C20" s="4">
        <v>1211</v>
      </c>
      <c r="D20" s="4">
        <v>1180</v>
      </c>
      <c r="E20" s="4">
        <v>119993</v>
      </c>
      <c r="F20" s="4">
        <v>119066</v>
      </c>
      <c r="G20" s="4">
        <v>3809743</v>
      </c>
      <c r="H20" s="4">
        <v>3806698</v>
      </c>
      <c r="I20" s="4">
        <v>3807143</v>
      </c>
      <c r="J20" s="4">
        <v>3804098</v>
      </c>
      <c r="K20" s="4">
        <f t="shared" si="0"/>
        <v>31750</v>
      </c>
    </row>
    <row r="21" spans="1:11" ht="15" customHeight="1">
      <c r="A21" s="22">
        <v>14</v>
      </c>
      <c r="B21" s="23" t="s">
        <v>30</v>
      </c>
      <c r="C21" s="4">
        <v>609</v>
      </c>
      <c r="D21" s="4">
        <v>512</v>
      </c>
      <c r="E21" s="4">
        <v>54960</v>
      </c>
      <c r="F21" s="4">
        <v>50229</v>
      </c>
      <c r="G21" s="4">
        <v>1816519</v>
      </c>
      <c r="H21" s="4">
        <v>1809108</v>
      </c>
      <c r="I21" s="4">
        <v>1805430</v>
      </c>
      <c r="J21" s="4">
        <v>1798019</v>
      </c>
      <c r="K21" s="4">
        <f t="shared" si="0"/>
        <v>33052</v>
      </c>
    </row>
    <row r="22" spans="1:11" ht="15" customHeight="1">
      <c r="A22" s="22">
        <v>15</v>
      </c>
      <c r="B22" s="23" t="s">
        <v>31</v>
      </c>
      <c r="C22" s="4">
        <v>2665</v>
      </c>
      <c r="D22" s="4">
        <v>2617</v>
      </c>
      <c r="E22" s="4">
        <v>311448</v>
      </c>
      <c r="F22" s="4">
        <v>309695</v>
      </c>
      <c r="G22" s="4">
        <v>11439622</v>
      </c>
      <c r="H22" s="4">
        <v>11434940</v>
      </c>
      <c r="I22" s="4">
        <v>11429483</v>
      </c>
      <c r="J22" s="4">
        <v>11424801</v>
      </c>
      <c r="K22" s="4">
        <f t="shared" si="0"/>
        <v>36730</v>
      </c>
    </row>
    <row r="23" spans="1:11" ht="15" customHeight="1">
      <c r="A23" s="22">
        <v>16</v>
      </c>
      <c r="B23" s="23" t="s">
        <v>32</v>
      </c>
      <c r="C23" s="4">
        <v>5009</v>
      </c>
      <c r="D23" s="4">
        <v>4873</v>
      </c>
      <c r="E23" s="4">
        <v>538313</v>
      </c>
      <c r="F23" s="4">
        <v>532802</v>
      </c>
      <c r="G23" s="4">
        <v>19765112</v>
      </c>
      <c r="H23" s="4">
        <v>19750614</v>
      </c>
      <c r="I23" s="4">
        <v>19754198</v>
      </c>
      <c r="J23" s="4">
        <v>19739700</v>
      </c>
      <c r="K23" s="4">
        <f t="shared" si="0"/>
        <v>36717</v>
      </c>
    </row>
    <row r="24" spans="1:11" ht="15" customHeight="1">
      <c r="A24" s="22">
        <v>17</v>
      </c>
      <c r="B24" s="23" t="s">
        <v>33</v>
      </c>
      <c r="C24" s="4">
        <v>4165</v>
      </c>
      <c r="D24" s="4">
        <v>4089</v>
      </c>
      <c r="E24" s="4">
        <v>775410</v>
      </c>
      <c r="F24" s="4">
        <v>772951</v>
      </c>
      <c r="G24" s="4">
        <v>43040192</v>
      </c>
      <c r="H24" s="4">
        <v>43031511</v>
      </c>
      <c r="I24" s="4">
        <v>43031039</v>
      </c>
      <c r="J24" s="4">
        <v>43022358</v>
      </c>
      <c r="K24" s="4">
        <f t="shared" si="0"/>
        <v>55506</v>
      </c>
    </row>
    <row r="25" spans="1:11" ht="15" customHeight="1">
      <c r="A25" s="22">
        <v>18</v>
      </c>
      <c r="B25" s="23" t="s">
        <v>34</v>
      </c>
      <c r="C25" s="4">
        <v>1753</v>
      </c>
      <c r="D25" s="4">
        <v>1694</v>
      </c>
      <c r="E25" s="4">
        <v>211474</v>
      </c>
      <c r="F25" s="4">
        <v>209396</v>
      </c>
      <c r="G25" s="4">
        <v>8196689</v>
      </c>
      <c r="H25" s="4">
        <v>8189537</v>
      </c>
      <c r="I25" s="4">
        <v>8185056</v>
      </c>
      <c r="J25" s="4">
        <v>8177904</v>
      </c>
      <c r="K25" s="4">
        <f t="shared" si="0"/>
        <v>38760</v>
      </c>
    </row>
    <row r="26" spans="1:11" ht="15" customHeight="1">
      <c r="A26" s="22">
        <v>19</v>
      </c>
      <c r="B26" s="23" t="s">
        <v>35</v>
      </c>
      <c r="C26" s="4">
        <v>3593</v>
      </c>
      <c r="D26" s="4">
        <v>3446</v>
      </c>
      <c r="E26" s="4">
        <v>494755</v>
      </c>
      <c r="F26" s="4">
        <v>489045</v>
      </c>
      <c r="G26" s="4">
        <v>19240817</v>
      </c>
      <c r="H26" s="4">
        <v>19223255</v>
      </c>
      <c r="I26" s="4">
        <v>19225699</v>
      </c>
      <c r="J26" s="4">
        <v>19208137</v>
      </c>
      <c r="K26" s="4">
        <f t="shared" si="0"/>
        <v>38890</v>
      </c>
    </row>
    <row r="27" spans="1:11" ht="15" customHeight="1">
      <c r="A27" s="22">
        <v>20</v>
      </c>
      <c r="B27" s="23" t="s">
        <v>36</v>
      </c>
      <c r="C27" s="4">
        <v>2601</v>
      </c>
      <c r="D27" s="4">
        <v>2155</v>
      </c>
      <c r="E27" s="4">
        <v>212209</v>
      </c>
      <c r="F27" s="4">
        <v>197358</v>
      </c>
      <c r="G27" s="4">
        <v>6405885</v>
      </c>
      <c r="H27" s="4">
        <v>6382689</v>
      </c>
      <c r="I27" s="4">
        <v>6395005</v>
      </c>
      <c r="J27" s="4">
        <v>6371809</v>
      </c>
      <c r="K27" s="4">
        <f t="shared" si="0"/>
        <v>30187</v>
      </c>
    </row>
    <row r="28" spans="1:11" ht="15" customHeight="1">
      <c r="A28" s="22">
        <v>21</v>
      </c>
      <c r="B28" s="23" t="s">
        <v>37</v>
      </c>
      <c r="C28" s="4">
        <v>10652</v>
      </c>
      <c r="D28" s="4">
        <v>9673</v>
      </c>
      <c r="E28" s="4">
        <v>1606836</v>
      </c>
      <c r="F28" s="4">
        <v>1546300</v>
      </c>
      <c r="G28" s="4">
        <v>71639064</v>
      </c>
      <c r="H28" s="4">
        <v>71518015</v>
      </c>
      <c r="I28" s="4">
        <v>71631936</v>
      </c>
      <c r="J28" s="4">
        <v>71510887</v>
      </c>
      <c r="K28" s="4">
        <f t="shared" si="0"/>
        <v>44584</v>
      </c>
    </row>
    <row r="29" spans="1:11" ht="15" customHeight="1">
      <c r="A29" s="22">
        <v>22</v>
      </c>
      <c r="B29" s="23" t="s">
        <v>38</v>
      </c>
      <c r="C29" s="4">
        <v>3398</v>
      </c>
      <c r="D29" s="4">
        <v>3238</v>
      </c>
      <c r="E29" s="4">
        <v>511627</v>
      </c>
      <c r="F29" s="4">
        <v>505984</v>
      </c>
      <c r="G29" s="4">
        <v>19835180</v>
      </c>
      <c r="H29" s="4">
        <v>19817646</v>
      </c>
      <c r="I29" s="4">
        <v>19812259</v>
      </c>
      <c r="J29" s="4">
        <v>19794725</v>
      </c>
      <c r="K29" s="4">
        <f t="shared" si="0"/>
        <v>38769</v>
      </c>
    </row>
    <row r="30" spans="1:11" ht="15" customHeight="1">
      <c r="A30" s="34">
        <v>23</v>
      </c>
      <c r="B30" s="23" t="s">
        <v>39</v>
      </c>
      <c r="C30" s="4">
        <v>8028</v>
      </c>
      <c r="D30" s="4">
        <v>7834</v>
      </c>
      <c r="E30" s="4">
        <v>1454090</v>
      </c>
      <c r="F30" s="4">
        <v>1445763</v>
      </c>
      <c r="G30" s="4">
        <v>70537049</v>
      </c>
      <c r="H30" s="4">
        <v>70516562</v>
      </c>
      <c r="I30" s="4">
        <v>70532535</v>
      </c>
      <c r="J30" s="4">
        <v>70512048</v>
      </c>
      <c r="K30" s="4">
        <f t="shared" si="0"/>
        <v>48509</v>
      </c>
    </row>
    <row r="31" spans="1:11" ht="15" customHeight="1">
      <c r="A31" s="22">
        <v>24</v>
      </c>
      <c r="B31" s="23" t="s">
        <v>40</v>
      </c>
      <c r="C31" s="4">
        <v>4870</v>
      </c>
      <c r="D31" s="4">
        <v>4796</v>
      </c>
      <c r="E31" s="4">
        <v>683317</v>
      </c>
      <c r="F31" s="4">
        <v>680976</v>
      </c>
      <c r="G31" s="4">
        <v>27588552</v>
      </c>
      <c r="H31" s="4">
        <v>27579933</v>
      </c>
      <c r="I31" s="4">
        <v>27576098</v>
      </c>
      <c r="J31" s="4">
        <v>27567479</v>
      </c>
      <c r="K31" s="4">
        <f t="shared" si="0"/>
        <v>40374</v>
      </c>
    </row>
    <row r="32" spans="1:11" ht="15" customHeight="1">
      <c r="A32" s="22">
        <v>25</v>
      </c>
      <c r="B32" s="23" t="s">
        <v>41</v>
      </c>
      <c r="C32" s="4">
        <v>4656</v>
      </c>
      <c r="D32" s="4">
        <v>4578</v>
      </c>
      <c r="E32" s="4">
        <v>690401</v>
      </c>
      <c r="F32" s="4">
        <v>687473</v>
      </c>
      <c r="G32" s="4">
        <v>30371620</v>
      </c>
      <c r="H32" s="4">
        <v>30363066</v>
      </c>
      <c r="I32" s="4">
        <v>30354761</v>
      </c>
      <c r="J32" s="4">
        <v>30346207</v>
      </c>
      <c r="K32" s="4">
        <f t="shared" si="0"/>
        <v>43991</v>
      </c>
    </row>
    <row r="33" spans="1:11" ht="15" customHeight="1">
      <c r="A33" s="22">
        <v>26</v>
      </c>
      <c r="B33" s="23" t="s">
        <v>42</v>
      </c>
      <c r="C33" s="4">
        <v>9639</v>
      </c>
      <c r="D33" s="4">
        <v>9428</v>
      </c>
      <c r="E33" s="4">
        <v>1397979</v>
      </c>
      <c r="F33" s="4">
        <v>1390867</v>
      </c>
      <c r="G33" s="4">
        <v>56044272</v>
      </c>
      <c r="H33" s="4">
        <v>56022759</v>
      </c>
      <c r="I33" s="4">
        <v>56022424</v>
      </c>
      <c r="J33" s="4">
        <v>56000911</v>
      </c>
      <c r="K33" s="4">
        <f t="shared" si="0"/>
        <v>40089</v>
      </c>
    </row>
    <row r="34" spans="1:11" ht="15" customHeight="1">
      <c r="A34" s="22">
        <v>27</v>
      </c>
      <c r="B34" s="23" t="s">
        <v>43</v>
      </c>
      <c r="C34" s="4">
        <v>4186</v>
      </c>
      <c r="D34" s="4">
        <v>4060</v>
      </c>
      <c r="E34" s="4">
        <v>628961</v>
      </c>
      <c r="F34" s="4">
        <v>624434</v>
      </c>
      <c r="G34" s="4">
        <v>28198789</v>
      </c>
      <c r="H34" s="4">
        <v>28186286</v>
      </c>
      <c r="I34" s="4">
        <v>28189298</v>
      </c>
      <c r="J34" s="4">
        <v>28176795</v>
      </c>
      <c r="K34" s="4">
        <f t="shared" si="0"/>
        <v>44834</v>
      </c>
    </row>
    <row r="35" spans="1:11" ht="15" customHeight="1">
      <c r="A35" s="22">
        <v>28</v>
      </c>
      <c r="B35" s="23" t="s">
        <v>44</v>
      </c>
      <c r="C35" s="4">
        <v>7416</v>
      </c>
      <c r="D35" s="4">
        <v>7187</v>
      </c>
      <c r="E35" s="4">
        <v>1348180</v>
      </c>
      <c r="F35" s="4">
        <v>1340956</v>
      </c>
      <c r="G35" s="4">
        <v>60244548</v>
      </c>
      <c r="H35" s="4">
        <v>60221577</v>
      </c>
      <c r="I35" s="4">
        <v>60214656</v>
      </c>
      <c r="J35" s="4">
        <v>60191685</v>
      </c>
      <c r="K35" s="4">
        <f t="shared" si="0"/>
        <v>44686</v>
      </c>
    </row>
    <row r="36" spans="1:11" ht="15" customHeight="1">
      <c r="A36" s="22">
        <v>29</v>
      </c>
      <c r="B36" s="23" t="s">
        <v>45</v>
      </c>
      <c r="C36" s="4">
        <v>362</v>
      </c>
      <c r="D36" s="4">
        <v>298</v>
      </c>
      <c r="E36" s="4">
        <v>29716</v>
      </c>
      <c r="F36" s="4">
        <v>27155</v>
      </c>
      <c r="G36" s="4">
        <v>1001514</v>
      </c>
      <c r="H36" s="4">
        <v>999230</v>
      </c>
      <c r="I36" s="4">
        <v>1001065</v>
      </c>
      <c r="J36" s="4">
        <v>998781</v>
      </c>
      <c r="K36" s="4">
        <f t="shared" si="0"/>
        <v>33703</v>
      </c>
    </row>
    <row r="37" spans="1:11" ht="15" customHeight="1">
      <c r="A37" s="25">
        <v>30</v>
      </c>
      <c r="B37" s="26" t="s">
        <v>46</v>
      </c>
      <c r="C37" s="4">
        <v>339</v>
      </c>
      <c r="D37" s="4">
        <v>308</v>
      </c>
      <c r="E37" s="4">
        <v>38340</v>
      </c>
      <c r="F37" s="4">
        <v>36456</v>
      </c>
      <c r="G37" s="4">
        <v>1769595</v>
      </c>
      <c r="H37" s="4">
        <v>1764474</v>
      </c>
      <c r="I37" s="4">
        <v>1730554</v>
      </c>
      <c r="J37" s="4">
        <v>1725433</v>
      </c>
      <c r="K37" s="4">
        <f t="shared" si="0"/>
        <v>46155</v>
      </c>
    </row>
    <row r="38" spans="1:11" ht="15" customHeight="1">
      <c r="A38" s="25">
        <v>31</v>
      </c>
      <c r="B38" s="26" t="s">
        <v>47</v>
      </c>
      <c r="C38" s="4">
        <v>467</v>
      </c>
      <c r="D38" s="4">
        <v>313</v>
      </c>
      <c r="E38" s="4">
        <v>29871</v>
      </c>
      <c r="F38" s="4">
        <v>23916</v>
      </c>
      <c r="G38" s="4">
        <v>1048525</v>
      </c>
      <c r="H38" s="4">
        <v>1035001</v>
      </c>
      <c r="I38" s="4">
        <v>1035420</v>
      </c>
      <c r="J38" s="4">
        <v>1021896</v>
      </c>
      <c r="K38" s="4">
        <f t="shared" si="0"/>
        <v>35102</v>
      </c>
    </row>
    <row r="39" spans="1:11" ht="15" customHeight="1">
      <c r="A39" s="22">
        <v>32</v>
      </c>
      <c r="B39" s="23" t="s">
        <v>48</v>
      </c>
      <c r="C39" s="4">
        <v>165</v>
      </c>
      <c r="D39" s="4">
        <v>162</v>
      </c>
      <c r="E39" s="4">
        <v>11077</v>
      </c>
      <c r="F39" s="4">
        <v>11007</v>
      </c>
      <c r="G39" s="4">
        <v>327621</v>
      </c>
      <c r="H39" s="4">
        <v>327466</v>
      </c>
      <c r="I39" s="4">
        <v>326526</v>
      </c>
      <c r="J39" s="4">
        <v>326371</v>
      </c>
      <c r="K39" s="4">
        <f t="shared" si="0"/>
        <v>29577</v>
      </c>
    </row>
    <row r="40" spans="1:11" ht="15" customHeight="1">
      <c r="A40" s="31">
        <v>33</v>
      </c>
      <c r="B40" s="32" t="s">
        <v>49</v>
      </c>
      <c r="C40" s="4">
        <v>427</v>
      </c>
      <c r="D40" s="4">
        <v>408</v>
      </c>
      <c r="E40" s="4">
        <v>50148</v>
      </c>
      <c r="F40" s="4">
        <v>49380</v>
      </c>
      <c r="G40" s="4">
        <v>1111891</v>
      </c>
      <c r="H40" s="4">
        <v>1110462</v>
      </c>
      <c r="I40" s="4">
        <v>1103955</v>
      </c>
      <c r="J40" s="4">
        <v>1102526</v>
      </c>
      <c r="K40" s="4">
        <f t="shared" si="0"/>
        <v>22172</v>
      </c>
    </row>
    <row r="41" spans="1:11" ht="15" customHeight="1">
      <c r="A41" s="22">
        <v>34</v>
      </c>
      <c r="B41" s="23" t="s">
        <v>50</v>
      </c>
      <c r="C41" s="4">
        <v>167</v>
      </c>
      <c r="D41" s="4">
        <v>164</v>
      </c>
      <c r="E41" s="4">
        <v>18868</v>
      </c>
      <c r="F41" s="4">
        <v>18738</v>
      </c>
      <c r="G41" s="4">
        <v>374532</v>
      </c>
      <c r="H41" s="4">
        <v>374316</v>
      </c>
      <c r="I41" s="4">
        <v>370958</v>
      </c>
      <c r="J41" s="4">
        <v>370742</v>
      </c>
      <c r="K41" s="4">
        <f t="shared" si="0"/>
        <v>19850</v>
      </c>
    </row>
    <row r="42" spans="1:11" ht="15" customHeight="1">
      <c r="A42" s="22">
        <v>35</v>
      </c>
      <c r="B42" s="23" t="s">
        <v>51</v>
      </c>
      <c r="C42" s="4">
        <v>243</v>
      </c>
      <c r="D42" s="4">
        <v>231</v>
      </c>
      <c r="E42" s="4">
        <v>27637</v>
      </c>
      <c r="F42" s="4">
        <v>26963</v>
      </c>
      <c r="G42" s="4">
        <v>910905</v>
      </c>
      <c r="H42" s="4">
        <v>909488</v>
      </c>
      <c r="I42" s="4">
        <v>909098</v>
      </c>
      <c r="J42" s="4">
        <v>907681</v>
      </c>
      <c r="K42" s="4">
        <f t="shared" si="0"/>
        <v>32960</v>
      </c>
    </row>
    <row r="43" spans="1:11" ht="15" customHeight="1">
      <c r="A43" s="22">
        <v>36</v>
      </c>
      <c r="B43" s="23" t="s">
        <v>52</v>
      </c>
      <c r="C43" s="4">
        <v>533</v>
      </c>
      <c r="D43" s="4">
        <v>527</v>
      </c>
      <c r="E43" s="4">
        <v>58960</v>
      </c>
      <c r="F43" s="4">
        <v>58726</v>
      </c>
      <c r="G43" s="4">
        <v>1865192</v>
      </c>
      <c r="H43" s="4">
        <v>1864384</v>
      </c>
      <c r="I43" s="4">
        <v>1861276</v>
      </c>
      <c r="J43" s="4">
        <v>1860468</v>
      </c>
      <c r="K43" s="4">
        <f t="shared" si="0"/>
        <v>31635</v>
      </c>
    </row>
    <row r="44" spans="1:11" ht="15" customHeight="1">
      <c r="A44" s="22">
        <v>37</v>
      </c>
      <c r="B44" s="23" t="s">
        <v>53</v>
      </c>
      <c r="C44" s="4">
        <v>2650</v>
      </c>
      <c r="D44" s="4">
        <v>2322</v>
      </c>
      <c r="E44" s="4">
        <v>331815</v>
      </c>
      <c r="F44" s="4">
        <v>314300</v>
      </c>
      <c r="G44" s="4">
        <v>12437572</v>
      </c>
      <c r="H44" s="4">
        <v>12409249</v>
      </c>
      <c r="I44" s="4">
        <v>12431960</v>
      </c>
      <c r="J44" s="4">
        <v>12403637</v>
      </c>
      <c r="K44" s="4">
        <f t="shared" si="0"/>
        <v>37483</v>
      </c>
    </row>
    <row r="45" spans="1:11" ht="15" customHeight="1">
      <c r="A45" s="22">
        <v>38</v>
      </c>
      <c r="B45" s="23" t="s">
        <v>54</v>
      </c>
      <c r="C45" s="4">
        <v>6736</v>
      </c>
      <c r="D45" s="4">
        <v>6599</v>
      </c>
      <c r="E45" s="4">
        <v>892631</v>
      </c>
      <c r="F45" s="4">
        <v>888251</v>
      </c>
      <c r="G45" s="4">
        <v>38885362</v>
      </c>
      <c r="H45" s="4">
        <v>38870844</v>
      </c>
      <c r="I45" s="4">
        <v>38869328</v>
      </c>
      <c r="J45" s="4">
        <v>38854810</v>
      </c>
      <c r="K45" s="4">
        <f t="shared" si="0"/>
        <v>43563</v>
      </c>
    </row>
    <row r="46" spans="1:11" ht="15" customHeight="1">
      <c r="A46" s="22">
        <v>39</v>
      </c>
      <c r="B46" s="23" t="s">
        <v>55</v>
      </c>
      <c r="C46" s="4">
        <v>598</v>
      </c>
      <c r="D46" s="4">
        <v>551</v>
      </c>
      <c r="E46" s="4">
        <v>48047</v>
      </c>
      <c r="F46" s="4">
        <v>46253</v>
      </c>
      <c r="G46" s="4">
        <v>1538842</v>
      </c>
      <c r="H46" s="4">
        <v>1532281</v>
      </c>
      <c r="I46" s="4">
        <v>1531761</v>
      </c>
      <c r="J46" s="4">
        <v>1525200</v>
      </c>
      <c r="K46" s="4">
        <f t="shared" si="0"/>
        <v>32028</v>
      </c>
    </row>
    <row r="47" spans="1:11" ht="15" customHeight="1">
      <c r="A47" s="22">
        <v>40</v>
      </c>
      <c r="B47" s="23" t="s">
        <v>56</v>
      </c>
      <c r="C47" s="4">
        <v>2306</v>
      </c>
      <c r="D47" s="4">
        <v>2231</v>
      </c>
      <c r="E47" s="4">
        <v>227383</v>
      </c>
      <c r="F47" s="4">
        <v>225537</v>
      </c>
      <c r="G47" s="4">
        <v>10464442</v>
      </c>
      <c r="H47" s="4">
        <v>10458107</v>
      </c>
      <c r="I47" s="4">
        <v>10412679</v>
      </c>
      <c r="J47" s="4">
        <v>10406344</v>
      </c>
      <c r="K47" s="4">
        <f t="shared" si="0"/>
        <v>46021</v>
      </c>
    </row>
    <row r="48" spans="1:11" ht="15" customHeight="1">
      <c r="A48" s="25">
        <v>41</v>
      </c>
      <c r="B48" s="26" t="s">
        <v>57</v>
      </c>
      <c r="C48" s="65">
        <v>551</v>
      </c>
      <c r="D48" s="65">
        <v>497</v>
      </c>
      <c r="E48" s="65">
        <v>86537</v>
      </c>
      <c r="F48" s="65">
        <v>83554</v>
      </c>
      <c r="G48" s="65">
        <v>2705519</v>
      </c>
      <c r="H48" s="65">
        <v>2699402</v>
      </c>
      <c r="I48" s="65">
        <v>2697766</v>
      </c>
      <c r="J48" s="65">
        <v>2691649</v>
      </c>
      <c r="K48" s="65">
        <f t="shared" si="0"/>
        <v>31264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91933</v>
      </c>
      <c r="D49" s="67">
        <f t="shared" si="2"/>
        <v>87878</v>
      </c>
      <c r="E49" s="67">
        <f t="shared" si="2"/>
        <v>13091530</v>
      </c>
      <c r="F49" s="67">
        <f t="shared" si="2"/>
        <v>12912793</v>
      </c>
      <c r="G49" s="67">
        <f t="shared" si="2"/>
        <v>559765206</v>
      </c>
      <c r="H49" s="67">
        <f t="shared" si="2"/>
        <v>559354840</v>
      </c>
      <c r="I49" s="67">
        <f t="shared" si="2"/>
        <v>559381628</v>
      </c>
      <c r="J49" s="67">
        <f t="shared" si="2"/>
        <v>558971262</v>
      </c>
      <c r="K49" s="67">
        <f t="shared" si="0"/>
        <v>42758</v>
      </c>
    </row>
    <row r="50" spans="1:11" s="6" customFormat="1" ht="15" customHeight="1">
      <c r="A50" s="36"/>
      <c r="B50" s="37" t="s">
        <v>67</v>
      </c>
      <c r="C50" s="68">
        <f>C18+C49</f>
        <v>334463</v>
      </c>
      <c r="D50" s="68">
        <f aca="true" t="shared" si="3" ref="D50:J50">D18+D49</f>
        <v>320679</v>
      </c>
      <c r="E50" s="68">
        <f t="shared" si="3"/>
        <v>57461322</v>
      </c>
      <c r="F50" s="68">
        <f t="shared" si="3"/>
        <v>56874959</v>
      </c>
      <c r="G50" s="68">
        <f t="shared" si="3"/>
        <v>2594089175</v>
      </c>
      <c r="H50" s="68">
        <f t="shared" si="3"/>
        <v>2592703775</v>
      </c>
      <c r="I50" s="68">
        <f t="shared" si="3"/>
        <v>2591023770</v>
      </c>
      <c r="J50" s="68">
        <f t="shared" si="3"/>
        <v>2589638371</v>
      </c>
      <c r="K50" s="68">
        <f t="shared" si="0"/>
        <v>45145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J55" sqref="J55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116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114</v>
      </c>
      <c r="F6" s="62" t="s">
        <v>115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f>'内訳（木造）'!C7+'内訳（非木造）'!C7</f>
        <v>54951</v>
      </c>
      <c r="D7" s="3">
        <f>'内訳（木造）'!D7+'内訳（非木造）'!D7</f>
        <v>50870</v>
      </c>
      <c r="E7" s="3">
        <f>'内訳（木造）'!E7+'内訳（非木造）'!E7</f>
        <v>13920084</v>
      </c>
      <c r="F7" s="3">
        <f>'内訳（木造）'!F7+'内訳（非木造）'!F7</f>
        <v>13759245</v>
      </c>
      <c r="G7" s="3">
        <f>'内訳（木造）'!G7+'内訳（非木造）'!G7</f>
        <v>696778618</v>
      </c>
      <c r="H7" s="3">
        <f>'内訳（木造）'!H7+'内訳（非木造）'!H7</f>
        <v>696457347</v>
      </c>
      <c r="I7" s="3">
        <f>'内訳（木造）'!I7+'内訳（非木造）'!I7</f>
        <v>695075670</v>
      </c>
      <c r="J7" s="3">
        <f>'内訳（木造）'!J7+'内訳（非木造）'!J7</f>
        <v>694754535</v>
      </c>
      <c r="K7" s="3">
        <f aca="true" t="shared" si="0" ref="K7:K50">ROUND(G7*1000/E7,0)</f>
        <v>50056</v>
      </c>
    </row>
    <row r="8" spans="1:11" ht="15" customHeight="1">
      <c r="A8" s="22">
        <v>2</v>
      </c>
      <c r="B8" s="23" t="s">
        <v>18</v>
      </c>
      <c r="C8" s="4">
        <f>'内訳（木造）'!C8+'内訳（非木造）'!C8</f>
        <v>23752</v>
      </c>
      <c r="D8" s="4">
        <f>'内訳（木造）'!D8+'内訳（非木造）'!D8</f>
        <v>22814</v>
      </c>
      <c r="E8" s="4">
        <f>'内訳（木造）'!E8+'内訳（非木造）'!E8</f>
        <v>3728264</v>
      </c>
      <c r="F8" s="4">
        <f>'内訳（木造）'!F8+'内訳（非木造）'!F8</f>
        <v>3685748</v>
      </c>
      <c r="G8" s="4">
        <f>'内訳（木造）'!G8+'内訳（非木造）'!G8</f>
        <v>163971817</v>
      </c>
      <c r="H8" s="4">
        <f>'内訳（木造）'!H8+'内訳（非木造）'!H8</f>
        <v>163877311</v>
      </c>
      <c r="I8" s="4">
        <f>'内訳（木造）'!I8+'内訳（非木造）'!I8</f>
        <v>163928142</v>
      </c>
      <c r="J8" s="4">
        <f>'内訳（木造）'!J8+'内訳（非木造）'!J8</f>
        <v>163833636</v>
      </c>
      <c r="K8" s="4">
        <f t="shared" si="0"/>
        <v>43981</v>
      </c>
    </row>
    <row r="9" spans="1:11" ht="15" customHeight="1">
      <c r="A9" s="22">
        <v>3</v>
      </c>
      <c r="B9" s="23" t="s">
        <v>19</v>
      </c>
      <c r="C9" s="4">
        <f>'内訳（木造）'!C9+'内訳（非木造）'!C9</f>
        <v>13358</v>
      </c>
      <c r="D9" s="4">
        <f>'内訳（木造）'!D9+'内訳（非木造）'!D9</f>
        <v>12572</v>
      </c>
      <c r="E9" s="4">
        <f>'内訳（木造）'!E9+'内訳（非木造）'!E9</f>
        <v>2164002</v>
      </c>
      <c r="F9" s="4">
        <f>'内訳（木造）'!F9+'内訳（非木造）'!F9</f>
        <v>2130626</v>
      </c>
      <c r="G9" s="4">
        <f>'内訳（木造）'!G9+'内訳（非木造）'!G9</f>
        <v>100584914</v>
      </c>
      <c r="H9" s="4">
        <f>'内訳（木造）'!H9+'内訳（非木造）'!H9</f>
        <v>100502909</v>
      </c>
      <c r="I9" s="4">
        <f>'内訳（木造）'!I9+'内訳（非木造）'!I9</f>
        <v>100511981</v>
      </c>
      <c r="J9" s="4">
        <f>'内訳（木造）'!J9+'内訳（非木造）'!J9</f>
        <v>100430045</v>
      </c>
      <c r="K9" s="4">
        <f t="shared" si="0"/>
        <v>46481</v>
      </c>
    </row>
    <row r="10" spans="1:11" ht="15" customHeight="1">
      <c r="A10" s="22">
        <v>4</v>
      </c>
      <c r="B10" s="23" t="s">
        <v>20</v>
      </c>
      <c r="C10" s="4">
        <f>'内訳（木造）'!C10+'内訳（非木造）'!C10</f>
        <v>25110</v>
      </c>
      <c r="D10" s="4">
        <f>'内訳（木造）'!D10+'内訳（非木造）'!D10</f>
        <v>24283</v>
      </c>
      <c r="E10" s="4">
        <f>'内訳（木造）'!E10+'内訳（非木造）'!E10</f>
        <v>4583640</v>
      </c>
      <c r="F10" s="4">
        <f>'内訳（木造）'!F10+'内訳（非木造）'!F10</f>
        <v>4551024</v>
      </c>
      <c r="G10" s="4">
        <f>'内訳（木造）'!G10+'内訳（非木造）'!G10</f>
        <v>205708487</v>
      </c>
      <c r="H10" s="4">
        <f>'内訳（木造）'!H10+'内訳（非木造）'!H10</f>
        <v>205645389</v>
      </c>
      <c r="I10" s="4">
        <f>'内訳（木造）'!I10+'内訳（非木造）'!I10</f>
        <v>205554143</v>
      </c>
      <c r="J10" s="4">
        <f>'内訳（木造）'!J10+'内訳（非木造）'!J10</f>
        <v>205491045</v>
      </c>
      <c r="K10" s="4">
        <f t="shared" si="0"/>
        <v>44879</v>
      </c>
    </row>
    <row r="11" spans="1:11" ht="15" customHeight="1">
      <c r="A11" s="22">
        <v>5</v>
      </c>
      <c r="B11" s="23" t="s">
        <v>21</v>
      </c>
      <c r="C11" s="4">
        <f>'内訳（木造）'!C11+'内訳（非木造）'!C11</f>
        <v>19064</v>
      </c>
      <c r="D11" s="4">
        <f>'内訳（木造）'!D11+'内訳（非木造）'!D11</f>
        <v>16638</v>
      </c>
      <c r="E11" s="4">
        <f>'内訳（木造）'!E11+'内訳（非木造）'!E11</f>
        <v>2665721</v>
      </c>
      <c r="F11" s="4">
        <f>'内訳（木造）'!F11+'内訳（非木造）'!F11</f>
        <v>2565532</v>
      </c>
      <c r="G11" s="4">
        <f>'内訳（木造）'!G11+'内訳（非木造）'!G11</f>
        <v>122409005</v>
      </c>
      <c r="H11" s="4">
        <f>'内訳（木造）'!H11+'内訳（非木造）'!H11</f>
        <v>122222768</v>
      </c>
      <c r="I11" s="4">
        <f>'内訳（木造）'!I11+'内訳（非木造）'!I11</f>
        <v>122373264</v>
      </c>
      <c r="J11" s="4">
        <f>'内訳（木造）'!J11+'内訳（非木造）'!J11</f>
        <v>122187027</v>
      </c>
      <c r="K11" s="4">
        <f t="shared" si="0"/>
        <v>45920</v>
      </c>
    </row>
    <row r="12" spans="1:11" ht="15" customHeight="1">
      <c r="A12" s="22">
        <v>6</v>
      </c>
      <c r="B12" s="23" t="s">
        <v>22</v>
      </c>
      <c r="C12" s="4">
        <f>'内訳（木造）'!C12+'内訳（非木造）'!C12</f>
        <v>16132</v>
      </c>
      <c r="D12" s="4">
        <f>'内訳（木造）'!D12+'内訳（非木造）'!D12</f>
        <v>13162</v>
      </c>
      <c r="E12" s="4">
        <f>'内訳（木造）'!E12+'内訳（非木造）'!E12</f>
        <v>2310312</v>
      </c>
      <c r="F12" s="4">
        <f>'内訳（木造）'!F12+'内訳（非木造）'!F12</f>
        <v>2196392</v>
      </c>
      <c r="G12" s="4">
        <f>'内訳（木造）'!G12+'内訳（非木造）'!G12</f>
        <v>98757010</v>
      </c>
      <c r="H12" s="4">
        <f>'内訳（木造）'!H12+'内訳（非木造）'!H12</f>
        <v>98580827</v>
      </c>
      <c r="I12" s="4">
        <f>'内訳（木造）'!I12+'内訳（非木造）'!I12</f>
        <v>98720080</v>
      </c>
      <c r="J12" s="4">
        <f>'内訳（木造）'!J12+'内訳（非木造）'!J12</f>
        <v>98543897</v>
      </c>
      <c r="K12" s="4">
        <f t="shared" si="0"/>
        <v>42746</v>
      </c>
    </row>
    <row r="13" spans="1:11" ht="15" customHeight="1">
      <c r="A13" s="22">
        <v>7</v>
      </c>
      <c r="B13" s="23" t="s">
        <v>23</v>
      </c>
      <c r="C13" s="4">
        <f>'内訳（木造）'!C13+'内訳（非木造）'!C13</f>
        <v>35993</v>
      </c>
      <c r="D13" s="4">
        <f>'内訳（木造）'!D13+'内訳（非木造）'!D13</f>
        <v>32918</v>
      </c>
      <c r="E13" s="4">
        <f>'内訳（木造）'!E13+'内訳（非木造）'!E13</f>
        <v>5701939</v>
      </c>
      <c r="F13" s="4">
        <f>'内訳（木造）'!F13+'内訳（非木造）'!F13</f>
        <v>5574039</v>
      </c>
      <c r="G13" s="4">
        <f>'内訳（木造）'!G13+'内訳（非木造）'!G13</f>
        <v>233930702</v>
      </c>
      <c r="H13" s="4">
        <f>'内訳（木造）'!H13+'内訳（非木造）'!H13</f>
        <v>233664483</v>
      </c>
      <c r="I13" s="4">
        <f>'内訳（木造）'!I13+'内訳（非木造）'!I13</f>
        <v>233754976</v>
      </c>
      <c r="J13" s="4">
        <f>'内訳（木造）'!J13+'内訳（非木造）'!J13</f>
        <v>233488757</v>
      </c>
      <c r="K13" s="4">
        <f t="shared" si="0"/>
        <v>41027</v>
      </c>
    </row>
    <row r="14" spans="1:11" ht="15" customHeight="1">
      <c r="A14" s="22">
        <v>8</v>
      </c>
      <c r="B14" s="23" t="s">
        <v>24</v>
      </c>
      <c r="C14" s="4">
        <f>'内訳（木造）'!C14+'内訳（非木造）'!C14</f>
        <v>11832</v>
      </c>
      <c r="D14" s="4">
        <f>'内訳（木造）'!D14+'内訳（非木造）'!D14</f>
        <v>11154</v>
      </c>
      <c r="E14" s="4">
        <f>'内訳（木造）'!E14+'内訳（非木造）'!E14</f>
        <v>1964437</v>
      </c>
      <c r="F14" s="4">
        <f>'内訳（木造）'!F14+'内訳（非木造）'!F14</f>
        <v>1940022</v>
      </c>
      <c r="G14" s="4">
        <f>'内訳（木造）'!G14+'内訳（非木造）'!G14</f>
        <v>91624561</v>
      </c>
      <c r="H14" s="4">
        <f>'内訳（木造）'!H14+'内訳（非木造）'!H14</f>
        <v>91580407</v>
      </c>
      <c r="I14" s="4">
        <f>'内訳（木造）'!I14+'内訳（非木造）'!I14</f>
        <v>91576037</v>
      </c>
      <c r="J14" s="4">
        <f>'内訳（木造）'!J14+'内訳（非木造）'!J14</f>
        <v>91531883</v>
      </c>
      <c r="K14" s="4">
        <f t="shared" si="0"/>
        <v>46642</v>
      </c>
    </row>
    <row r="15" spans="1:11" ht="15" customHeight="1">
      <c r="A15" s="22">
        <v>9</v>
      </c>
      <c r="B15" s="23" t="s">
        <v>25</v>
      </c>
      <c r="C15" s="4">
        <f>'内訳（木造）'!C15+'内訳（非木造）'!C15</f>
        <v>32997</v>
      </c>
      <c r="D15" s="4">
        <f>'内訳（木造）'!D15+'内訳（非木造）'!D15</f>
        <v>28559</v>
      </c>
      <c r="E15" s="4">
        <f>'内訳（木造）'!E15+'内訳（非木造）'!E15</f>
        <v>4713448</v>
      </c>
      <c r="F15" s="4">
        <f>'内訳（木造）'!F15+'内訳（非木造）'!F15</f>
        <v>4515392</v>
      </c>
      <c r="G15" s="4">
        <f>'内訳（木造）'!G15+'内訳（非木造）'!G15</f>
        <v>182872818</v>
      </c>
      <c r="H15" s="4">
        <f>'内訳（木造）'!H15+'内訳（非木造）'!H15</f>
        <v>182530249</v>
      </c>
      <c r="I15" s="4">
        <f>'内訳（木造）'!I15+'内訳（非木造）'!I15</f>
        <v>182764862</v>
      </c>
      <c r="J15" s="4">
        <f>'内訳（木造）'!J15+'内訳（非木造）'!J15</f>
        <v>182422293</v>
      </c>
      <c r="K15" s="4">
        <f t="shared" si="0"/>
        <v>38798</v>
      </c>
    </row>
    <row r="16" spans="1:11" ht="15" customHeight="1">
      <c r="A16" s="22">
        <v>10</v>
      </c>
      <c r="B16" s="23" t="s">
        <v>26</v>
      </c>
      <c r="C16" s="4">
        <f>'内訳（木造）'!C16+'内訳（非木造）'!C16</f>
        <v>19157</v>
      </c>
      <c r="D16" s="4">
        <f>'内訳（木造）'!D16+'内訳（非木造）'!D16</f>
        <v>17301</v>
      </c>
      <c r="E16" s="4">
        <f>'内訳（木造）'!E16+'内訳（非木造）'!E16</f>
        <v>2588304</v>
      </c>
      <c r="F16" s="4">
        <f>'内訳（木造）'!F16+'内訳（非木造）'!F16</f>
        <v>2502005</v>
      </c>
      <c r="G16" s="4">
        <f>'内訳（木造）'!G16+'内訳（非木造）'!G16</f>
        <v>95773916</v>
      </c>
      <c r="H16" s="4">
        <f>'内訳（木造）'!H16+'内訳（非木造）'!H16</f>
        <v>95561340</v>
      </c>
      <c r="I16" s="4">
        <f>'内訳（木造）'!I16+'内訳（非木造）'!I16</f>
        <v>95488999</v>
      </c>
      <c r="J16" s="4">
        <f>'内訳（木造）'!J16+'内訳（非木造）'!J16</f>
        <v>95276424</v>
      </c>
      <c r="K16" s="4">
        <f t="shared" si="0"/>
        <v>37003</v>
      </c>
    </row>
    <row r="17" spans="1:11" ht="15" customHeight="1">
      <c r="A17" s="25">
        <v>11</v>
      </c>
      <c r="B17" s="26" t="s">
        <v>27</v>
      </c>
      <c r="C17" s="65">
        <f>'内訳（木造）'!C17+'内訳（非木造）'!C17</f>
        <v>15706</v>
      </c>
      <c r="D17" s="65">
        <f>'内訳（木造）'!D17+'内訳（非木造）'!D17</f>
        <v>14128</v>
      </c>
      <c r="E17" s="65">
        <f>'内訳（木造）'!E17+'内訳（非木造）'!E17</f>
        <v>1469227</v>
      </c>
      <c r="F17" s="65">
        <f>'内訳（木造）'!F17+'内訳（非木造）'!F17</f>
        <v>1410474</v>
      </c>
      <c r="G17" s="65">
        <f>'内訳（木造）'!G17+'内訳（非木造）'!G17</f>
        <v>55112244</v>
      </c>
      <c r="H17" s="65">
        <f>'内訳（木造）'!H17+'内訳（非木造）'!H17</f>
        <v>54994377</v>
      </c>
      <c r="I17" s="65">
        <f>'内訳（木造）'!I17+'内訳（非木造）'!I17</f>
        <v>55092870</v>
      </c>
      <c r="J17" s="65">
        <f>'内訳（木造）'!J17+'内訳（非木造）'!J17</f>
        <v>54975003</v>
      </c>
      <c r="K17" s="65">
        <f t="shared" si="0"/>
        <v>37511</v>
      </c>
    </row>
    <row r="18" spans="1:11" ht="15" customHeight="1">
      <c r="A18" s="28"/>
      <c r="B18" s="29" t="s">
        <v>65</v>
      </c>
      <c r="C18" s="67">
        <f aca="true" t="shared" si="1" ref="C18:J18">SUM(C7:C17)</f>
        <v>268052</v>
      </c>
      <c r="D18" s="67">
        <f t="shared" si="1"/>
        <v>244399</v>
      </c>
      <c r="E18" s="67">
        <f t="shared" si="1"/>
        <v>45809378</v>
      </c>
      <c r="F18" s="67">
        <f t="shared" si="1"/>
        <v>44830499</v>
      </c>
      <c r="G18" s="67">
        <f t="shared" si="1"/>
        <v>2047524092</v>
      </c>
      <c r="H18" s="67">
        <f t="shared" si="1"/>
        <v>2045617407</v>
      </c>
      <c r="I18" s="67">
        <f t="shared" si="1"/>
        <v>2044841024</v>
      </c>
      <c r="J18" s="67">
        <f t="shared" si="1"/>
        <v>2042934545</v>
      </c>
      <c r="K18" s="67">
        <f t="shared" si="0"/>
        <v>44697</v>
      </c>
    </row>
    <row r="19" spans="1:11" ht="15" customHeight="1">
      <c r="A19" s="31">
        <v>12</v>
      </c>
      <c r="B19" s="32" t="s">
        <v>28</v>
      </c>
      <c r="C19" s="66">
        <f>'内訳（木造）'!C19+'内訳（非木造）'!C19</f>
        <v>2658</v>
      </c>
      <c r="D19" s="66">
        <f>'内訳（木造）'!D19+'内訳（非木造）'!D19</f>
        <v>2116</v>
      </c>
      <c r="E19" s="66">
        <f>'内訳（木造）'!E19+'内訳（非木造）'!E19</f>
        <v>237244</v>
      </c>
      <c r="F19" s="66">
        <f>'内訳（木造）'!F19+'内訳（非木造）'!F19</f>
        <v>213169</v>
      </c>
      <c r="G19" s="66">
        <f>'内訳（木造）'!G19+'内訳（非木造）'!G19</f>
        <v>7376781</v>
      </c>
      <c r="H19" s="66">
        <f>'内訳（木造）'!H19+'内訳（非木造）'!H19</f>
        <v>7326409</v>
      </c>
      <c r="I19" s="66">
        <f>'内訳（木造）'!I19+'内訳（非木造）'!I19</f>
        <v>7359002</v>
      </c>
      <c r="J19" s="66">
        <f>'内訳（木造）'!J19+'内訳（非木造）'!J19</f>
        <v>7308630</v>
      </c>
      <c r="K19" s="66">
        <f t="shared" si="0"/>
        <v>31094</v>
      </c>
    </row>
    <row r="20" spans="1:11" ht="15" customHeight="1">
      <c r="A20" s="22">
        <v>13</v>
      </c>
      <c r="B20" s="23" t="s">
        <v>29</v>
      </c>
      <c r="C20" s="4">
        <f>'内訳（木造）'!C20+'内訳（非木造）'!C20</f>
        <v>2042</v>
      </c>
      <c r="D20" s="4">
        <f>'内訳（木造）'!D20+'内訳（非木造）'!D20</f>
        <v>1473</v>
      </c>
      <c r="E20" s="4">
        <f>'内訳（木造）'!E20+'内訳（非木造）'!E20</f>
        <v>161151</v>
      </c>
      <c r="F20" s="4">
        <f>'内訳（木造）'!F20+'内訳（非木造）'!F20</f>
        <v>138086</v>
      </c>
      <c r="G20" s="4">
        <f>'内訳（木造）'!G20+'内訳（非木造）'!G20</f>
        <v>4059834</v>
      </c>
      <c r="H20" s="4">
        <f>'内訳（木造）'!H20+'内訳（非木造）'!H20</f>
        <v>4014210</v>
      </c>
      <c r="I20" s="4">
        <f>'内訳（木造）'!I20+'内訳（非木造）'!I20</f>
        <v>4057234</v>
      </c>
      <c r="J20" s="4">
        <f>'内訳（木造）'!J20+'内訳（非木造）'!J20</f>
        <v>4011610</v>
      </c>
      <c r="K20" s="4">
        <f t="shared" si="0"/>
        <v>25193</v>
      </c>
    </row>
    <row r="21" spans="1:11" ht="15" customHeight="1">
      <c r="A21" s="22">
        <v>14</v>
      </c>
      <c r="B21" s="23" t="s">
        <v>30</v>
      </c>
      <c r="C21" s="4">
        <f>'内訳（木造）'!C21+'内訳（非木造）'!C21</f>
        <v>792</v>
      </c>
      <c r="D21" s="4">
        <f>'内訳（木造）'!D21+'内訳（非木造）'!D21</f>
        <v>581</v>
      </c>
      <c r="E21" s="4">
        <f>'内訳（木造）'!E21+'内訳（非木造）'!E21</f>
        <v>64514</v>
      </c>
      <c r="F21" s="4">
        <f>'内訳（木造）'!F21+'内訳（非木造）'!F21</f>
        <v>54594</v>
      </c>
      <c r="G21" s="4">
        <f>'内訳（木造）'!G21+'内訳（非木造）'!G21</f>
        <v>1903511</v>
      </c>
      <c r="H21" s="4">
        <f>'内訳（木造）'!H21+'内訳（非木造）'!H21</f>
        <v>1890709</v>
      </c>
      <c r="I21" s="4">
        <f>'内訳（木造）'!I21+'内訳（非木造）'!I21</f>
        <v>1892421</v>
      </c>
      <c r="J21" s="4">
        <f>'内訳（木造）'!J21+'内訳（非木造）'!J21</f>
        <v>1879620</v>
      </c>
      <c r="K21" s="4">
        <f t="shared" si="0"/>
        <v>29505</v>
      </c>
    </row>
    <row r="22" spans="1:11" ht="15" customHeight="1">
      <c r="A22" s="22">
        <v>15</v>
      </c>
      <c r="B22" s="23" t="s">
        <v>31</v>
      </c>
      <c r="C22" s="4">
        <f>'内訳（木造）'!C22+'内訳（非木造）'!C22</f>
        <v>4628</v>
      </c>
      <c r="D22" s="4">
        <f>'内訳（木造）'!D22+'内訳（非木造）'!D22</f>
        <v>3397</v>
      </c>
      <c r="E22" s="4">
        <f>'内訳（木造）'!E22+'内訳（非木造）'!E22</f>
        <v>415566</v>
      </c>
      <c r="F22" s="4">
        <f>'内訳（木造）'!F22+'内訳（非木造）'!F22</f>
        <v>361873</v>
      </c>
      <c r="G22" s="4">
        <f>'内訳（木造）'!G22+'内訳（非木造）'!G22</f>
        <v>11972288</v>
      </c>
      <c r="H22" s="4">
        <f>'内訳（木造）'!H22+'内訳（非木造）'!H22</f>
        <v>11874312</v>
      </c>
      <c r="I22" s="4">
        <f>'内訳（木造）'!I22+'内訳（非木造）'!I22</f>
        <v>11962149</v>
      </c>
      <c r="J22" s="4">
        <f>'内訳（木造）'!J22+'内訳（非木造）'!J22</f>
        <v>11864173</v>
      </c>
      <c r="K22" s="4">
        <f t="shared" si="0"/>
        <v>28810</v>
      </c>
    </row>
    <row r="23" spans="1:11" ht="15" customHeight="1">
      <c r="A23" s="22">
        <v>16</v>
      </c>
      <c r="B23" s="23" t="s">
        <v>32</v>
      </c>
      <c r="C23" s="4">
        <f>'内訳（木造）'!C23+'内訳（非木造）'!C23</f>
        <v>7213</v>
      </c>
      <c r="D23" s="4">
        <f>'内訳（木造）'!D23+'内訳（非木造）'!D23</f>
        <v>5591</v>
      </c>
      <c r="E23" s="4">
        <f>'内訳（木造）'!E23+'内訳（非木造）'!E23</f>
        <v>642088</v>
      </c>
      <c r="F23" s="4">
        <f>'内訳（木造）'!F23+'内訳（非木造）'!F23</f>
        <v>576779</v>
      </c>
      <c r="G23" s="4">
        <f>'内訳（木造）'!G23+'内訳（非木造）'!G23</f>
        <v>20347998</v>
      </c>
      <c r="H23" s="4">
        <f>'内訳（木造）'!H23+'内訳（非木造）'!H23</f>
        <v>20212571</v>
      </c>
      <c r="I23" s="4">
        <f>'内訳（木造）'!I23+'内訳（非木造）'!I23</f>
        <v>20337084</v>
      </c>
      <c r="J23" s="4">
        <f>'内訳（木造）'!J23+'内訳（非木造）'!J23</f>
        <v>20201657</v>
      </c>
      <c r="K23" s="4">
        <f t="shared" si="0"/>
        <v>31690</v>
      </c>
    </row>
    <row r="24" spans="1:11" ht="15" customHeight="1">
      <c r="A24" s="22">
        <v>17</v>
      </c>
      <c r="B24" s="23" t="s">
        <v>33</v>
      </c>
      <c r="C24" s="4">
        <f>'内訳（木造）'!C24+'内訳（非木造）'!C24</f>
        <v>4752</v>
      </c>
      <c r="D24" s="4">
        <f>'内訳（木造）'!D24+'内訳（非木造）'!D24</f>
        <v>4455</v>
      </c>
      <c r="E24" s="4">
        <f>'内訳（木造）'!E24+'内訳（非木造）'!E24</f>
        <v>815211</v>
      </c>
      <c r="F24" s="4">
        <f>'内訳（木造）'!F24+'内訳（非木造）'!F24</f>
        <v>803909</v>
      </c>
      <c r="G24" s="4">
        <f>'内訳（木造）'!G24+'内訳（非木造）'!G24</f>
        <v>43439555</v>
      </c>
      <c r="H24" s="4">
        <f>'内訳（木造）'!H24+'内訳（非木造）'!H24</f>
        <v>43410152</v>
      </c>
      <c r="I24" s="4">
        <f>'内訳（木造）'!I24+'内訳（非木造）'!I24</f>
        <v>43430402</v>
      </c>
      <c r="J24" s="4">
        <f>'内訳（木造）'!J24+'内訳（非木造）'!J24</f>
        <v>43400999</v>
      </c>
      <c r="K24" s="4">
        <f t="shared" si="0"/>
        <v>53286</v>
      </c>
    </row>
    <row r="25" spans="1:11" ht="15" customHeight="1">
      <c r="A25" s="22">
        <v>18</v>
      </c>
      <c r="B25" s="23" t="s">
        <v>34</v>
      </c>
      <c r="C25" s="4">
        <f>'内訳（木造）'!C25+'内訳（非木造）'!C25</f>
        <v>1945</v>
      </c>
      <c r="D25" s="4">
        <f>'内訳（木造）'!D25+'内訳（非木造）'!D25</f>
        <v>1775</v>
      </c>
      <c r="E25" s="4">
        <f>'内訳（木造）'!E25+'内訳（非木造）'!E25</f>
        <v>223389</v>
      </c>
      <c r="F25" s="4">
        <f>'内訳（木造）'!F25+'内訳（非木造）'!F25</f>
        <v>216040</v>
      </c>
      <c r="G25" s="4">
        <f>'内訳（木造）'!G25+'内訳（非木造）'!G25</f>
        <v>8316701</v>
      </c>
      <c r="H25" s="4">
        <f>'内訳（木造）'!H25+'内訳（非木造）'!H25</f>
        <v>8301488</v>
      </c>
      <c r="I25" s="4">
        <f>'内訳（木造）'!I25+'内訳（非木造）'!I25</f>
        <v>8305068</v>
      </c>
      <c r="J25" s="4">
        <f>'内訳（木造）'!J25+'内訳（非木造）'!J25</f>
        <v>8289855</v>
      </c>
      <c r="K25" s="4">
        <f t="shared" si="0"/>
        <v>37230</v>
      </c>
    </row>
    <row r="26" spans="1:11" ht="15" customHeight="1">
      <c r="A26" s="22">
        <v>19</v>
      </c>
      <c r="B26" s="23" t="s">
        <v>35</v>
      </c>
      <c r="C26" s="4">
        <f>'内訳（木造）'!C26+'内訳（非木造）'!C26</f>
        <v>4236</v>
      </c>
      <c r="D26" s="4">
        <f>'内訳（木造）'!D26+'内訳（非木造）'!D26</f>
        <v>3786</v>
      </c>
      <c r="E26" s="4">
        <f>'内訳（木造）'!E26+'内訳（非木造）'!E26</f>
        <v>528417</v>
      </c>
      <c r="F26" s="4">
        <f>'内訳（木造）'!F26+'内訳（非木造）'!F26</f>
        <v>510211</v>
      </c>
      <c r="G26" s="4">
        <f>'内訳（木造）'!G26+'内訳（非木造）'!G26</f>
        <v>19444579</v>
      </c>
      <c r="H26" s="4">
        <f>'内訳（木造）'!H26+'内訳（非木造）'!H26</f>
        <v>19403030</v>
      </c>
      <c r="I26" s="4">
        <f>'内訳（木造）'!I26+'内訳（非木造）'!I26</f>
        <v>19429461</v>
      </c>
      <c r="J26" s="4">
        <f>'内訳（木造）'!J26+'内訳（非木造）'!J26</f>
        <v>19387912</v>
      </c>
      <c r="K26" s="4">
        <f t="shared" si="0"/>
        <v>36798</v>
      </c>
    </row>
    <row r="27" spans="1:11" ht="15" customHeight="1">
      <c r="A27" s="22">
        <v>20</v>
      </c>
      <c r="B27" s="23" t="s">
        <v>36</v>
      </c>
      <c r="C27" s="4">
        <f>'内訳（木造）'!C27+'内訳（非木造）'!C27</f>
        <v>2834</v>
      </c>
      <c r="D27" s="4">
        <f>'内訳（木造）'!D27+'内訳（非木造）'!D27</f>
        <v>2221</v>
      </c>
      <c r="E27" s="4">
        <f>'内訳（木造）'!E27+'内訳（非木造）'!E27</f>
        <v>222462</v>
      </c>
      <c r="F27" s="4">
        <f>'内訳（木造）'!F27+'内訳（非木造）'!F27</f>
        <v>200679</v>
      </c>
      <c r="G27" s="4">
        <f>'内訳（木造）'!G27+'内訳（非木造）'!G27</f>
        <v>6428761</v>
      </c>
      <c r="H27" s="4">
        <f>'内訳（木造）'!H27+'内訳（非木造）'!H27</f>
        <v>6399912</v>
      </c>
      <c r="I27" s="4">
        <f>'内訳（木造）'!I27+'内訳（非木造）'!I27</f>
        <v>6417881</v>
      </c>
      <c r="J27" s="4">
        <f>'内訳（木造）'!J27+'内訳（非木造）'!J27</f>
        <v>6389032</v>
      </c>
      <c r="K27" s="4">
        <f t="shared" si="0"/>
        <v>28898</v>
      </c>
    </row>
    <row r="28" spans="1:11" ht="15" customHeight="1">
      <c r="A28" s="22">
        <v>21</v>
      </c>
      <c r="B28" s="23" t="s">
        <v>37</v>
      </c>
      <c r="C28" s="4">
        <f>'内訳（木造）'!C28+'内訳（非木造）'!C28</f>
        <v>11838</v>
      </c>
      <c r="D28" s="4">
        <f>'内訳（木造）'!D28+'内訳（非木造）'!D28</f>
        <v>10101</v>
      </c>
      <c r="E28" s="4">
        <f>'内訳（木造）'!E28+'内訳（非木造）'!E28</f>
        <v>1679691</v>
      </c>
      <c r="F28" s="4">
        <f>'内訳（木造）'!F28+'内訳（非木造）'!F28</f>
        <v>1585316</v>
      </c>
      <c r="G28" s="4">
        <f>'内訳（木造）'!G28+'内訳（非木造）'!G28</f>
        <v>72394327</v>
      </c>
      <c r="H28" s="4">
        <f>'内訳（木造）'!H28+'内訳（非木造）'!H28</f>
        <v>72231124</v>
      </c>
      <c r="I28" s="4">
        <f>'内訳（木造）'!I28+'内訳（非木造）'!I28</f>
        <v>72387199</v>
      </c>
      <c r="J28" s="4">
        <f>'内訳（木造）'!J28+'内訳（非木造）'!J28</f>
        <v>72223996</v>
      </c>
      <c r="K28" s="4">
        <f t="shared" si="0"/>
        <v>43100</v>
      </c>
    </row>
    <row r="29" spans="1:11" ht="15" customHeight="1">
      <c r="A29" s="22">
        <v>22</v>
      </c>
      <c r="B29" s="23" t="s">
        <v>38</v>
      </c>
      <c r="C29" s="4">
        <f>'内訳（木造）'!C29+'内訳（非木造）'!C29</f>
        <v>4148</v>
      </c>
      <c r="D29" s="4">
        <f>'内訳（木造）'!D29+'内訳（非木造）'!D29</f>
        <v>3582</v>
      </c>
      <c r="E29" s="4">
        <f>'内訳（木造）'!E29+'内訳（非木造）'!E29</f>
        <v>549827</v>
      </c>
      <c r="F29" s="4">
        <f>'内訳（木造）'!F29+'内訳（非木造）'!F29</f>
        <v>527337</v>
      </c>
      <c r="G29" s="4">
        <f>'内訳（木造）'!G29+'内訳（非木造）'!G29</f>
        <v>20083390</v>
      </c>
      <c r="H29" s="4">
        <f>'内訳（木造）'!H29+'内訳（非木造）'!H29</f>
        <v>20036102</v>
      </c>
      <c r="I29" s="4">
        <f>'内訳（木造）'!I29+'内訳（非木造）'!I29</f>
        <v>20060469</v>
      </c>
      <c r="J29" s="4">
        <f>'内訳（木造）'!J29+'内訳（非木造）'!J29</f>
        <v>20013181</v>
      </c>
      <c r="K29" s="4">
        <f t="shared" si="0"/>
        <v>36527</v>
      </c>
    </row>
    <row r="30" spans="1:11" ht="15" customHeight="1">
      <c r="A30" s="34">
        <v>23</v>
      </c>
      <c r="B30" s="23" t="s">
        <v>39</v>
      </c>
      <c r="C30" s="4">
        <f>'内訳（木造）'!C30+'内訳（非木造）'!C30</f>
        <v>8641</v>
      </c>
      <c r="D30" s="4">
        <f>'内訳（木造）'!D30+'内訳（非木造）'!D30</f>
        <v>8083</v>
      </c>
      <c r="E30" s="4">
        <f>'内訳（木造）'!E30+'内訳（非木造）'!E30</f>
        <v>1488575</v>
      </c>
      <c r="F30" s="4">
        <f>'内訳（木造）'!F30+'内訳（非木造）'!F30</f>
        <v>1465436</v>
      </c>
      <c r="G30" s="4">
        <f>'内訳（木造）'!G30+'内訳（非木造）'!G30</f>
        <v>70917594</v>
      </c>
      <c r="H30" s="4">
        <f>'内訳（木造）'!H30+'内訳（非木造）'!H30</f>
        <v>70877074</v>
      </c>
      <c r="I30" s="4">
        <f>'内訳（木造）'!I30+'内訳（非木造）'!I30</f>
        <v>70913080</v>
      </c>
      <c r="J30" s="4">
        <f>'内訳（木造）'!J30+'内訳（非木造）'!J30</f>
        <v>70872560</v>
      </c>
      <c r="K30" s="4">
        <f t="shared" si="0"/>
        <v>47641</v>
      </c>
    </row>
    <row r="31" spans="1:11" ht="15" customHeight="1">
      <c r="A31" s="22">
        <v>24</v>
      </c>
      <c r="B31" s="23" t="s">
        <v>40</v>
      </c>
      <c r="C31" s="4">
        <f>'内訳（木造）'!C31+'内訳（非木造）'!C31</f>
        <v>5399</v>
      </c>
      <c r="D31" s="4">
        <f>'内訳（木造）'!D31+'内訳（非木造）'!D31</f>
        <v>5068</v>
      </c>
      <c r="E31" s="4">
        <f>'内訳（木造）'!E31+'内訳（非木造）'!E31</f>
        <v>714694</v>
      </c>
      <c r="F31" s="4">
        <f>'内訳（木造）'!F31+'内訳（非木造）'!F31</f>
        <v>700230</v>
      </c>
      <c r="G31" s="4">
        <f>'内訳（木造）'!G31+'内訳（非木造）'!G31</f>
        <v>27808539</v>
      </c>
      <c r="H31" s="4">
        <f>'内訳（木造）'!H31+'内訳（非木造）'!H31</f>
        <v>27777240</v>
      </c>
      <c r="I31" s="4">
        <f>'内訳（木造）'!I31+'内訳（非木造）'!I31</f>
        <v>27796085</v>
      </c>
      <c r="J31" s="4">
        <f>'内訳（木造）'!J31+'内訳（非木造）'!J31</f>
        <v>27764786</v>
      </c>
      <c r="K31" s="4">
        <f t="shared" si="0"/>
        <v>38910</v>
      </c>
    </row>
    <row r="32" spans="1:11" ht="15" customHeight="1">
      <c r="A32" s="22">
        <v>25</v>
      </c>
      <c r="B32" s="23" t="s">
        <v>41</v>
      </c>
      <c r="C32" s="4">
        <f>'内訳（木造）'!C32+'内訳（非木造）'!C32</f>
        <v>5078</v>
      </c>
      <c r="D32" s="4">
        <f>'内訳（木造）'!D32+'内訳（非木造）'!D32</f>
        <v>4803</v>
      </c>
      <c r="E32" s="4">
        <f>'内訳（木造）'!E32+'内訳（非木造）'!E32</f>
        <v>717272</v>
      </c>
      <c r="F32" s="4">
        <f>'内訳（木造）'!F32+'内訳（非木造）'!F32</f>
        <v>706867</v>
      </c>
      <c r="G32" s="4">
        <f>'内訳（木造）'!G32+'内訳（非木造）'!G32</f>
        <v>30834744</v>
      </c>
      <c r="H32" s="4">
        <f>'内訳（木造）'!H32+'内訳（非木造）'!H32</f>
        <v>30812128</v>
      </c>
      <c r="I32" s="4">
        <f>'内訳（木造）'!I32+'内訳（非木造）'!I32</f>
        <v>30817885</v>
      </c>
      <c r="J32" s="4">
        <f>'内訳（木造）'!J32+'内訳（非木造）'!J32</f>
        <v>30795269</v>
      </c>
      <c r="K32" s="4">
        <f t="shared" si="0"/>
        <v>42989</v>
      </c>
    </row>
    <row r="33" spans="1:11" ht="15" customHeight="1">
      <c r="A33" s="22">
        <v>26</v>
      </c>
      <c r="B33" s="23" t="s">
        <v>42</v>
      </c>
      <c r="C33" s="4">
        <f>'内訳（木造）'!C33+'内訳（非木造）'!C33</f>
        <v>10042</v>
      </c>
      <c r="D33" s="4">
        <f>'内訳（木造）'!D33+'内訳（非木造）'!D33</f>
        <v>9668</v>
      </c>
      <c r="E33" s="4">
        <f>'内訳（木造）'!E33+'内訳（非木造）'!E33</f>
        <v>1423472</v>
      </c>
      <c r="F33" s="4">
        <f>'内訳（木造）'!F33+'内訳（非木造）'!F33</f>
        <v>1410558</v>
      </c>
      <c r="G33" s="4">
        <f>'内訳（木造）'!G33+'内訳（非木造）'!G33</f>
        <v>56419099</v>
      </c>
      <c r="H33" s="4">
        <f>'内訳（木造）'!H33+'内訳（非木造）'!H33</f>
        <v>56386662</v>
      </c>
      <c r="I33" s="4">
        <f>'内訳（木造）'!I33+'内訳（非木造）'!I33</f>
        <v>56397251</v>
      </c>
      <c r="J33" s="4">
        <f>'内訳（木造）'!J33+'内訳（非木造）'!J33</f>
        <v>56364814</v>
      </c>
      <c r="K33" s="4">
        <f t="shared" si="0"/>
        <v>39635</v>
      </c>
    </row>
    <row r="34" spans="1:11" ht="15" customHeight="1">
      <c r="A34" s="22">
        <v>27</v>
      </c>
      <c r="B34" s="23" t="s">
        <v>43</v>
      </c>
      <c r="C34" s="4">
        <f>'内訳（木造）'!C34+'内訳（非木造）'!C34</f>
        <v>4483</v>
      </c>
      <c r="D34" s="4">
        <f>'内訳（木造）'!D34+'内訳（非木造）'!D34</f>
        <v>4252</v>
      </c>
      <c r="E34" s="4">
        <f>'内訳（木造）'!E34+'内訳（非木造）'!E34</f>
        <v>663816</v>
      </c>
      <c r="F34" s="4">
        <f>'内訳（木造）'!F34+'内訳（非木造）'!F34</f>
        <v>654257</v>
      </c>
      <c r="G34" s="4">
        <f>'内訳（木造）'!G34+'内訳（非木造）'!G34</f>
        <v>28745668</v>
      </c>
      <c r="H34" s="4">
        <f>'内訳（木造）'!H34+'内訳（非木造）'!H34</f>
        <v>28726062</v>
      </c>
      <c r="I34" s="4">
        <f>'内訳（木造）'!I34+'内訳（非木造）'!I34</f>
        <v>28736177</v>
      </c>
      <c r="J34" s="4">
        <f>'内訳（木造）'!J34+'内訳（非木造）'!J34</f>
        <v>28716571</v>
      </c>
      <c r="K34" s="4">
        <f t="shared" si="0"/>
        <v>43304</v>
      </c>
    </row>
    <row r="35" spans="1:11" ht="15" customHeight="1">
      <c r="A35" s="22">
        <v>28</v>
      </c>
      <c r="B35" s="23" t="s">
        <v>44</v>
      </c>
      <c r="C35" s="4">
        <f>'内訳（木造）'!C35+'内訳（非木造）'!C35</f>
        <v>7791</v>
      </c>
      <c r="D35" s="4">
        <f>'内訳（木造）'!D35+'内訳（非木造）'!D35</f>
        <v>7429</v>
      </c>
      <c r="E35" s="4">
        <f>'内訳（木造）'!E35+'内訳（非木造）'!E35</f>
        <v>1372568</v>
      </c>
      <c r="F35" s="4">
        <f>'内訳（木造）'!F35+'内訳（非木造）'!F35</f>
        <v>1360574</v>
      </c>
      <c r="G35" s="4">
        <f>'内訳（木造）'!G35+'内訳（非木造）'!G35</f>
        <v>60640134</v>
      </c>
      <c r="H35" s="4">
        <f>'内訳（木造）'!H35+'内訳（非木造）'!H35</f>
        <v>60608659</v>
      </c>
      <c r="I35" s="4">
        <f>'内訳（木造）'!I35+'内訳（非木造）'!I35</f>
        <v>60610242</v>
      </c>
      <c r="J35" s="4">
        <f>'内訳（木造）'!J35+'内訳（非木造）'!J35</f>
        <v>60578767</v>
      </c>
      <c r="K35" s="4">
        <f t="shared" si="0"/>
        <v>44180</v>
      </c>
    </row>
    <row r="36" spans="1:11" ht="15" customHeight="1">
      <c r="A36" s="22">
        <v>29</v>
      </c>
      <c r="B36" s="23" t="s">
        <v>45</v>
      </c>
      <c r="C36" s="4">
        <f>'内訳（木造）'!C36+'内訳（非木造）'!C36</f>
        <v>382</v>
      </c>
      <c r="D36" s="4">
        <f>'内訳（木造）'!D36+'内訳（非木造）'!D36</f>
        <v>310</v>
      </c>
      <c r="E36" s="4">
        <f>'内訳（木造）'!E36+'内訳（非木造）'!E36</f>
        <v>31293</v>
      </c>
      <c r="F36" s="4">
        <f>'内訳（木造）'!F36+'内訳（非木造）'!F36</f>
        <v>28387</v>
      </c>
      <c r="G36" s="4">
        <f>'内訳（木造）'!G36+'内訳（非木造）'!G36</f>
        <v>1021979</v>
      </c>
      <c r="H36" s="4">
        <f>'内訳（木造）'!H36+'内訳（非木造）'!H36</f>
        <v>1019341</v>
      </c>
      <c r="I36" s="4">
        <f>'内訳（木造）'!I36+'内訳（非木造）'!I36</f>
        <v>1021530</v>
      </c>
      <c r="J36" s="4">
        <f>'内訳（木造）'!J36+'内訳（非木造）'!J36</f>
        <v>1018892</v>
      </c>
      <c r="K36" s="4">
        <f t="shared" si="0"/>
        <v>32658</v>
      </c>
    </row>
    <row r="37" spans="1:11" ht="15" customHeight="1">
      <c r="A37" s="25">
        <v>30</v>
      </c>
      <c r="B37" s="26" t="s">
        <v>46</v>
      </c>
      <c r="C37" s="4">
        <f>'内訳（木造）'!C37+'内訳（非木造）'!C37</f>
        <v>408</v>
      </c>
      <c r="D37" s="4">
        <f>'内訳（木造）'!D37+'内訳（非木造）'!D37</f>
        <v>327</v>
      </c>
      <c r="E37" s="4">
        <f>'内訳（木造）'!E37+'内訳（非木造）'!E37</f>
        <v>43020</v>
      </c>
      <c r="F37" s="4">
        <f>'内訳（木造）'!F37+'内訳（非木造）'!F37</f>
        <v>38952</v>
      </c>
      <c r="G37" s="4">
        <f>'内訳（木造）'!G37+'内訳（非木造）'!G37</f>
        <v>1849120</v>
      </c>
      <c r="H37" s="4">
        <f>'内訳（木造）'!H37+'内訳（非木造）'!H37</f>
        <v>1838182</v>
      </c>
      <c r="I37" s="4">
        <f>'内訳（木造）'!I37+'内訳（非木造）'!I37</f>
        <v>1810079</v>
      </c>
      <c r="J37" s="4">
        <f>'内訳（木造）'!J37+'内訳（非木造）'!J37</f>
        <v>1799141</v>
      </c>
      <c r="K37" s="4">
        <f t="shared" si="0"/>
        <v>42983</v>
      </c>
    </row>
    <row r="38" spans="1:11" ht="15" customHeight="1">
      <c r="A38" s="25">
        <v>31</v>
      </c>
      <c r="B38" s="26" t="s">
        <v>47</v>
      </c>
      <c r="C38" s="4">
        <f>'内訳（木造）'!C38+'内訳（非木造）'!C38</f>
        <v>531</v>
      </c>
      <c r="D38" s="4">
        <f>'内訳（木造）'!D38+'内訳（非木造）'!D38</f>
        <v>314</v>
      </c>
      <c r="E38" s="4">
        <f>'内訳（木造）'!E38+'内訳（非木造）'!E38</f>
        <v>32118</v>
      </c>
      <c r="F38" s="4">
        <f>'内訳（木造）'!F38+'内訳（非木造）'!F38</f>
        <v>24070</v>
      </c>
      <c r="G38" s="4">
        <f>'内訳（木造）'!G38+'内訳（非木造）'!G38</f>
        <v>1051513</v>
      </c>
      <c r="H38" s="4">
        <f>'内訳（木造）'!H38+'内訳（非木造）'!H38</f>
        <v>1037090</v>
      </c>
      <c r="I38" s="4">
        <f>'内訳（木造）'!I38+'内訳（非木造）'!I38</f>
        <v>1038408</v>
      </c>
      <c r="J38" s="4">
        <f>'内訳（木造）'!J38+'内訳（非木造）'!J38</f>
        <v>1023985</v>
      </c>
      <c r="K38" s="4">
        <f t="shared" si="0"/>
        <v>32739</v>
      </c>
    </row>
    <row r="39" spans="1:11" ht="15" customHeight="1">
      <c r="A39" s="22">
        <v>32</v>
      </c>
      <c r="B39" s="23" t="s">
        <v>48</v>
      </c>
      <c r="C39" s="4">
        <f>'内訳（木造）'!C39+'内訳（非木造）'!C39</f>
        <v>255</v>
      </c>
      <c r="D39" s="4">
        <f>'内訳（木造）'!D39+'内訳（非木造）'!D39</f>
        <v>173</v>
      </c>
      <c r="E39" s="4">
        <f>'内訳（木造）'!E39+'内訳（非木造）'!E39</f>
        <v>15388</v>
      </c>
      <c r="F39" s="4">
        <f>'内訳（木造）'!F39+'内訳（非木造）'!F39</f>
        <v>11687</v>
      </c>
      <c r="G39" s="4">
        <f>'内訳（木造）'!G39+'内訳（非木造）'!G39</f>
        <v>343475</v>
      </c>
      <c r="H39" s="4">
        <f>'内訳（木造）'!H39+'内訳（非木造）'!H39</f>
        <v>335776</v>
      </c>
      <c r="I39" s="4">
        <f>'内訳（木造）'!I39+'内訳（非木造）'!I39</f>
        <v>342380</v>
      </c>
      <c r="J39" s="4">
        <f>'内訳（木造）'!J39+'内訳（非木造）'!J39</f>
        <v>334681</v>
      </c>
      <c r="K39" s="4">
        <f t="shared" si="0"/>
        <v>22321</v>
      </c>
    </row>
    <row r="40" spans="1:11" ht="15" customHeight="1">
      <c r="A40" s="31">
        <v>33</v>
      </c>
      <c r="B40" s="32" t="s">
        <v>49</v>
      </c>
      <c r="C40" s="4">
        <f>'内訳（木造）'!C40+'内訳（非木造）'!C40</f>
        <v>819</v>
      </c>
      <c r="D40" s="4">
        <f>'内訳（木造）'!D40+'内訳（非木造）'!D40</f>
        <v>651</v>
      </c>
      <c r="E40" s="4">
        <f>'内訳（木造）'!E40+'内訳（非木造）'!E40</f>
        <v>74110</v>
      </c>
      <c r="F40" s="4">
        <f>'内訳（木造）'!F40+'内訳（非木造）'!F40</f>
        <v>66568</v>
      </c>
      <c r="G40" s="4">
        <f>'内訳（木造）'!G40+'内訳（非木造）'!G40</f>
        <v>1150448</v>
      </c>
      <c r="H40" s="4">
        <f>'内訳（木造）'!H40+'内訳（非木造）'!H40</f>
        <v>1142580</v>
      </c>
      <c r="I40" s="4">
        <f>'内訳（木造）'!I40+'内訳（非木造）'!I40</f>
        <v>1142512</v>
      </c>
      <c r="J40" s="4">
        <f>'内訳（木造）'!J40+'内訳（非木造）'!J40</f>
        <v>1134644</v>
      </c>
      <c r="K40" s="4">
        <f t="shared" si="0"/>
        <v>15524</v>
      </c>
    </row>
    <row r="41" spans="1:11" ht="15" customHeight="1">
      <c r="A41" s="22">
        <v>34</v>
      </c>
      <c r="B41" s="23" t="s">
        <v>50</v>
      </c>
      <c r="C41" s="4">
        <f>'内訳（木造）'!C41+'内訳（非木造）'!C41</f>
        <v>351</v>
      </c>
      <c r="D41" s="4">
        <f>'内訳（木造）'!D41+'内訳（非木造）'!D41</f>
        <v>298</v>
      </c>
      <c r="E41" s="4">
        <f>'内訳（木造）'!E41+'内訳（非木造）'!E41</f>
        <v>30464</v>
      </c>
      <c r="F41" s="4">
        <f>'内訳（木造）'!F41+'内訳（非木造）'!F41</f>
        <v>27678</v>
      </c>
      <c r="G41" s="4">
        <f>'内訳（木造）'!G41+'内訳（非木造）'!G41</f>
        <v>400042</v>
      </c>
      <c r="H41" s="4">
        <f>'内訳（木造）'!H41+'内訳（非木造）'!H41</f>
        <v>397576</v>
      </c>
      <c r="I41" s="4">
        <f>'内訳（木造）'!I41+'内訳（非木造）'!I41</f>
        <v>396091</v>
      </c>
      <c r="J41" s="4">
        <f>'内訳（木造）'!J41+'内訳（非木造）'!J41</f>
        <v>393625</v>
      </c>
      <c r="K41" s="4">
        <f t="shared" si="0"/>
        <v>13132</v>
      </c>
    </row>
    <row r="42" spans="1:11" ht="15" customHeight="1">
      <c r="A42" s="22">
        <v>35</v>
      </c>
      <c r="B42" s="23" t="s">
        <v>51</v>
      </c>
      <c r="C42" s="4">
        <f>'内訳（木造）'!C42+'内訳（非木造）'!C42</f>
        <v>551</v>
      </c>
      <c r="D42" s="4">
        <f>'内訳（木造）'!D42+'内訳（非木造）'!D42</f>
        <v>280</v>
      </c>
      <c r="E42" s="4">
        <f>'内訳（木造）'!E42+'内訳（非木造）'!E42</f>
        <v>45510</v>
      </c>
      <c r="F42" s="4">
        <f>'内訳（木造）'!F42+'内訳（非木造）'!F42</f>
        <v>30628</v>
      </c>
      <c r="G42" s="4">
        <f>'内訳（木造）'!G42+'内訳（非木造）'!G42</f>
        <v>970398</v>
      </c>
      <c r="H42" s="4">
        <f>'内訳（木造）'!H42+'内訳（非木造）'!H42</f>
        <v>945431</v>
      </c>
      <c r="I42" s="4">
        <f>'内訳（木造）'!I42+'内訳（非木造）'!I42</f>
        <v>968591</v>
      </c>
      <c r="J42" s="4">
        <f>'内訳（木造）'!J42+'内訳（非木造）'!J42</f>
        <v>943624</v>
      </c>
      <c r="K42" s="4">
        <f t="shared" si="0"/>
        <v>21323</v>
      </c>
    </row>
    <row r="43" spans="1:11" ht="15" customHeight="1">
      <c r="A43" s="22">
        <v>36</v>
      </c>
      <c r="B43" s="23" t="s">
        <v>52</v>
      </c>
      <c r="C43" s="4">
        <f>'内訳（木造）'!C43+'内訳（非木造）'!C43</f>
        <v>843</v>
      </c>
      <c r="D43" s="4">
        <f>'内訳（木造）'!D43+'内訳（非木造）'!D43</f>
        <v>625</v>
      </c>
      <c r="E43" s="4">
        <f>'内訳（木造）'!E43+'内訳（非木造）'!E43</f>
        <v>77248</v>
      </c>
      <c r="F43" s="4">
        <f>'内訳（木造）'!F43+'内訳（非木造）'!F43</f>
        <v>65690</v>
      </c>
      <c r="G43" s="4">
        <f>'内訳（木造）'!G43+'内訳（非木造）'!G43</f>
        <v>1927922</v>
      </c>
      <c r="H43" s="4">
        <f>'内訳（木造）'!H43+'内訳（非木造）'!H43</f>
        <v>1905675</v>
      </c>
      <c r="I43" s="4">
        <f>'内訳（木造）'!I43+'内訳（非木造）'!I43</f>
        <v>1924006</v>
      </c>
      <c r="J43" s="4">
        <f>'内訳（木造）'!J43+'内訳（非木造）'!J43</f>
        <v>1901759</v>
      </c>
      <c r="K43" s="4">
        <f t="shared" si="0"/>
        <v>24958</v>
      </c>
    </row>
    <row r="44" spans="1:11" ht="15" customHeight="1">
      <c r="A44" s="22">
        <v>37</v>
      </c>
      <c r="B44" s="23" t="s">
        <v>53</v>
      </c>
      <c r="C44" s="4">
        <f>'内訳（木造）'!C44+'内訳（非木造）'!C44</f>
        <v>3595</v>
      </c>
      <c r="D44" s="4">
        <f>'内訳（木造）'!D44+'内訳（非木造）'!D44</f>
        <v>2445</v>
      </c>
      <c r="E44" s="4">
        <f>'内訳（木造）'!E44+'内訳（非木造）'!E44</f>
        <v>386239</v>
      </c>
      <c r="F44" s="4">
        <f>'内訳（木造）'!F44+'内訳（非木造）'!F44</f>
        <v>322785</v>
      </c>
      <c r="G44" s="4">
        <f>'内訳（木造）'!G44+'内訳（非木造）'!G44</f>
        <v>12534358</v>
      </c>
      <c r="H44" s="4">
        <f>'内訳（木造）'!H44+'内訳（非木造）'!H44</f>
        <v>12472171</v>
      </c>
      <c r="I44" s="4">
        <f>'内訳（木造）'!I44+'内訳（非木造）'!I44</f>
        <v>12528746</v>
      </c>
      <c r="J44" s="4">
        <f>'内訳（木造）'!J44+'内訳（非木造）'!J44</f>
        <v>12466559</v>
      </c>
      <c r="K44" s="4">
        <f t="shared" si="0"/>
        <v>32452</v>
      </c>
    </row>
    <row r="45" spans="1:11" ht="15" customHeight="1">
      <c r="A45" s="22">
        <v>38</v>
      </c>
      <c r="B45" s="23" t="s">
        <v>54</v>
      </c>
      <c r="C45" s="4">
        <f>'内訳（木造）'!C45+'内訳（非木造）'!C45</f>
        <v>7480</v>
      </c>
      <c r="D45" s="4">
        <f>'内訳（木造）'!D45+'内訳（非木造）'!D45</f>
        <v>6915</v>
      </c>
      <c r="E45" s="4">
        <f>'内訳（木造）'!E45+'内訳（非木造）'!E45</f>
        <v>947815</v>
      </c>
      <c r="F45" s="4">
        <f>'内訳（木造）'!F45+'内訳（非木造）'!F45</f>
        <v>926290</v>
      </c>
      <c r="G45" s="4">
        <f>'内訳（木造）'!G45+'内訳（非木造）'!G45</f>
        <v>39310547</v>
      </c>
      <c r="H45" s="4">
        <f>'内訳（木造）'!H45+'内訳（非木造）'!H45</f>
        <v>39277271</v>
      </c>
      <c r="I45" s="4">
        <f>'内訳（木造）'!I45+'内訳（非木造）'!I45</f>
        <v>39294513</v>
      </c>
      <c r="J45" s="4">
        <f>'内訳（木造）'!J45+'内訳（非木造）'!J45</f>
        <v>39261237</v>
      </c>
      <c r="K45" s="4">
        <f t="shared" si="0"/>
        <v>41475</v>
      </c>
    </row>
    <row r="46" spans="1:11" ht="15" customHeight="1">
      <c r="A46" s="22">
        <v>39</v>
      </c>
      <c r="B46" s="23" t="s">
        <v>55</v>
      </c>
      <c r="C46" s="4">
        <f>'内訳（木造）'!C46+'内訳（非木造）'!C46</f>
        <v>625</v>
      </c>
      <c r="D46" s="4">
        <f>'内訳（木造）'!D46+'内訳（非木造）'!D46</f>
        <v>562</v>
      </c>
      <c r="E46" s="4">
        <f>'内訳（木造）'!E46+'内訳（非木造）'!E46</f>
        <v>49356</v>
      </c>
      <c r="F46" s="4">
        <f>'内訳（木造）'!F46+'内訳（非木造）'!F46</f>
        <v>46970</v>
      </c>
      <c r="G46" s="4">
        <f>'内訳（木造）'!G46+'内訳（非木造）'!G46</f>
        <v>1547616</v>
      </c>
      <c r="H46" s="4">
        <f>'内訳（木造）'!H46+'内訳（非木造）'!H46</f>
        <v>1540160</v>
      </c>
      <c r="I46" s="4">
        <f>'内訳（木造）'!I46+'内訳（非木造）'!I46</f>
        <v>1540535</v>
      </c>
      <c r="J46" s="4">
        <f>'内訳（木造）'!J46+'内訳（非木造）'!J46</f>
        <v>1533079</v>
      </c>
      <c r="K46" s="4">
        <f t="shared" si="0"/>
        <v>31356</v>
      </c>
    </row>
    <row r="47" spans="1:11" ht="15" customHeight="1">
      <c r="A47" s="22">
        <v>40</v>
      </c>
      <c r="B47" s="23" t="s">
        <v>56</v>
      </c>
      <c r="C47" s="4">
        <f>'内訳（木造）'!C47+'内訳（非木造）'!C47</f>
        <v>2418</v>
      </c>
      <c r="D47" s="4">
        <f>'内訳（木造）'!D47+'内訳（非木造）'!D47</f>
        <v>2325</v>
      </c>
      <c r="E47" s="4">
        <f>'内訳（木造）'!E47+'内訳（非木造）'!E47</f>
        <v>235289</v>
      </c>
      <c r="F47" s="4">
        <f>'内訳（木造）'!F47+'内訳（非木造）'!F47</f>
        <v>232666</v>
      </c>
      <c r="G47" s="4">
        <f>'内訳（木造）'!G47+'内訳（非木造）'!G47</f>
        <v>10675235</v>
      </c>
      <c r="H47" s="4">
        <f>'内訳（木造）'!H47+'内訳（非木造）'!H47</f>
        <v>10667378</v>
      </c>
      <c r="I47" s="4">
        <f>'内訳（木造）'!I47+'内訳（非木造）'!I47</f>
        <v>10623472</v>
      </c>
      <c r="J47" s="4">
        <f>'内訳（木造）'!J47+'内訳（非木造）'!J47</f>
        <v>10615615</v>
      </c>
      <c r="K47" s="4">
        <f t="shared" si="0"/>
        <v>45371</v>
      </c>
    </row>
    <row r="48" spans="1:11" ht="15" customHeight="1">
      <c r="A48" s="25">
        <v>41</v>
      </c>
      <c r="B48" s="26" t="s">
        <v>57</v>
      </c>
      <c r="C48" s="65">
        <f>'内訳（木造）'!C48+'内訳（非木造）'!C48</f>
        <v>691</v>
      </c>
      <c r="D48" s="65">
        <f>'内訳（木造）'!D48+'内訳（非木造）'!D48</f>
        <v>589</v>
      </c>
      <c r="E48" s="65">
        <f>'内訳（木造）'!E48+'内訳（非木造）'!E48</f>
        <v>96318</v>
      </c>
      <c r="F48" s="65">
        <f>'内訳（木造）'!F48+'内訳（非木造）'!F48</f>
        <v>90808</v>
      </c>
      <c r="G48" s="65">
        <f>'内訳（木造）'!G48+'内訳（非木造）'!G48</f>
        <v>2736348</v>
      </c>
      <c r="H48" s="65">
        <f>'内訳（木造）'!H48+'内訳（非木造）'!H48</f>
        <v>2724967</v>
      </c>
      <c r="I48" s="65">
        <f>'内訳（木造）'!I48+'内訳（非木造）'!I48</f>
        <v>2728595</v>
      </c>
      <c r="J48" s="65">
        <f>'内訳（木造）'!J48+'内訳（非木造）'!J48</f>
        <v>2717214</v>
      </c>
      <c r="K48" s="65">
        <f t="shared" si="0"/>
        <v>28410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107469</v>
      </c>
      <c r="D49" s="67">
        <f t="shared" si="2"/>
        <v>94195</v>
      </c>
      <c r="E49" s="67">
        <f t="shared" si="2"/>
        <v>13984125</v>
      </c>
      <c r="F49" s="67">
        <f t="shared" si="2"/>
        <v>13399094</v>
      </c>
      <c r="G49" s="67">
        <f t="shared" si="2"/>
        <v>566652504</v>
      </c>
      <c r="H49" s="67">
        <f t="shared" si="2"/>
        <v>565591442</v>
      </c>
      <c r="I49" s="67">
        <f t="shared" si="2"/>
        <v>566268548</v>
      </c>
      <c r="J49" s="67">
        <f t="shared" si="2"/>
        <v>565207487</v>
      </c>
      <c r="K49" s="67">
        <f t="shared" si="0"/>
        <v>40521</v>
      </c>
    </row>
    <row r="50" spans="1:11" s="6" customFormat="1" ht="15" customHeight="1">
      <c r="A50" s="36"/>
      <c r="B50" s="37" t="s">
        <v>67</v>
      </c>
      <c r="C50" s="68">
        <f aca="true" t="shared" si="3" ref="C50:J50">C18+C49</f>
        <v>375521</v>
      </c>
      <c r="D50" s="68">
        <f t="shared" si="3"/>
        <v>338594</v>
      </c>
      <c r="E50" s="68">
        <f t="shared" si="3"/>
        <v>59793503</v>
      </c>
      <c r="F50" s="68">
        <f t="shared" si="3"/>
        <v>58229593</v>
      </c>
      <c r="G50" s="68">
        <f t="shared" si="3"/>
        <v>2614176596</v>
      </c>
      <c r="H50" s="68">
        <f t="shared" si="3"/>
        <v>2611208849</v>
      </c>
      <c r="I50" s="68">
        <f t="shared" si="3"/>
        <v>2611109572</v>
      </c>
      <c r="J50" s="68">
        <f t="shared" si="3"/>
        <v>2608142032</v>
      </c>
      <c r="K50" s="68">
        <f t="shared" si="0"/>
        <v>43720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51"/>
  <sheetViews>
    <sheetView view="pageBreakPreview" zoomScale="75" zoomScaleNormal="75" zoomScaleSheetLayoutView="75" workbookViewId="0" topLeftCell="A1">
      <pane ySplit="6" topLeftCell="BM25" activePane="bottomLeft" state="frozen"/>
      <selection pane="topLeft" activeCell="A1" sqref="A1"/>
      <selection pane="bottomLeft" activeCell="C50" sqref="C50"/>
    </sheetView>
  </sheetViews>
  <sheetFormatPr defaultColWidth="8.796875" defaultRowHeight="15"/>
  <cols>
    <col min="1" max="1" width="3.59765625" style="1" customWidth="1"/>
    <col min="2" max="2" width="14" style="1" customWidth="1"/>
    <col min="3" max="4" width="37.09765625" style="1" customWidth="1"/>
    <col min="5" max="16384" width="9" style="1" customWidth="1"/>
  </cols>
  <sheetData>
    <row r="1" spans="1:3" ht="18.75">
      <c r="A1" s="64" t="s">
        <v>117</v>
      </c>
      <c r="B1" s="63"/>
      <c r="C1" s="63"/>
    </row>
    <row r="2" ht="18">
      <c r="A2" s="5"/>
    </row>
    <row r="3" spans="1:4" ht="14.25">
      <c r="A3" s="120" t="s">
        <v>6</v>
      </c>
      <c r="B3" s="56" t="s">
        <v>7</v>
      </c>
      <c r="C3" s="123" t="s">
        <v>118</v>
      </c>
      <c r="D3" s="123" t="s">
        <v>119</v>
      </c>
    </row>
    <row r="4" spans="1:4" ht="14.25">
      <c r="A4" s="121"/>
      <c r="B4" s="57"/>
      <c r="C4" s="119"/>
      <c r="D4" s="119"/>
    </row>
    <row r="5" spans="1:4" ht="14.25">
      <c r="A5" s="121"/>
      <c r="B5" s="57"/>
      <c r="C5" s="119"/>
      <c r="D5" s="119"/>
    </row>
    <row r="6" spans="1:4" ht="14.25">
      <c r="A6" s="122"/>
      <c r="B6" s="61" t="s">
        <v>11</v>
      </c>
      <c r="C6" s="124"/>
      <c r="D6" s="124"/>
    </row>
    <row r="7" spans="1:4" ht="15" customHeight="1">
      <c r="A7" s="19">
        <v>1</v>
      </c>
      <c r="B7" s="20" t="s">
        <v>17</v>
      </c>
      <c r="C7" s="3">
        <v>415</v>
      </c>
      <c r="D7" s="3">
        <v>560213</v>
      </c>
    </row>
    <row r="8" spans="1:4" ht="15" customHeight="1">
      <c r="A8" s="22">
        <v>2</v>
      </c>
      <c r="B8" s="23" t="s">
        <v>18</v>
      </c>
      <c r="C8" s="4">
        <v>38</v>
      </c>
      <c r="D8" s="4">
        <v>19756</v>
      </c>
    </row>
    <row r="9" spans="1:4" ht="15" customHeight="1">
      <c r="A9" s="22">
        <v>3</v>
      </c>
      <c r="B9" s="23" t="s">
        <v>19</v>
      </c>
      <c r="C9" s="4">
        <v>557</v>
      </c>
      <c r="D9" s="4">
        <v>207461</v>
      </c>
    </row>
    <row r="10" spans="1:4" ht="15" customHeight="1">
      <c r="A10" s="22">
        <v>4</v>
      </c>
      <c r="B10" s="23" t="s">
        <v>20</v>
      </c>
      <c r="C10" s="4">
        <v>147</v>
      </c>
      <c r="D10" s="4">
        <v>138170</v>
      </c>
    </row>
    <row r="11" spans="1:4" ht="15" customHeight="1">
      <c r="A11" s="22">
        <v>5</v>
      </c>
      <c r="B11" s="23" t="s">
        <v>21</v>
      </c>
      <c r="C11" s="4">
        <v>98</v>
      </c>
      <c r="D11" s="4">
        <v>34438</v>
      </c>
    </row>
    <row r="12" spans="1:4" ht="15" customHeight="1">
      <c r="A12" s="22">
        <v>6</v>
      </c>
      <c r="B12" s="23" t="s">
        <v>22</v>
      </c>
      <c r="C12" s="4">
        <v>165</v>
      </c>
      <c r="D12" s="4">
        <v>101979</v>
      </c>
    </row>
    <row r="13" spans="1:4" ht="15" customHeight="1">
      <c r="A13" s="22">
        <v>7</v>
      </c>
      <c r="B13" s="23" t="s">
        <v>23</v>
      </c>
      <c r="C13" s="4">
        <v>681</v>
      </c>
      <c r="D13" s="4">
        <v>492195</v>
      </c>
    </row>
    <row r="14" spans="1:4" ht="15" customHeight="1">
      <c r="A14" s="22">
        <v>8</v>
      </c>
      <c r="B14" s="23" t="s">
        <v>24</v>
      </c>
      <c r="C14" s="4">
        <v>62</v>
      </c>
      <c r="D14" s="4">
        <v>76510</v>
      </c>
    </row>
    <row r="15" spans="1:4" ht="15" customHeight="1">
      <c r="A15" s="22">
        <v>9</v>
      </c>
      <c r="B15" s="23" t="s">
        <v>25</v>
      </c>
      <c r="C15" s="4">
        <v>478</v>
      </c>
      <c r="D15" s="4">
        <v>331376</v>
      </c>
    </row>
    <row r="16" spans="1:4" ht="15" customHeight="1">
      <c r="A16" s="22">
        <v>10</v>
      </c>
      <c r="B16" s="23" t="s">
        <v>26</v>
      </c>
      <c r="C16" s="4">
        <v>383</v>
      </c>
      <c r="D16" s="4">
        <v>255586</v>
      </c>
    </row>
    <row r="17" spans="1:4" ht="15" customHeight="1">
      <c r="A17" s="25">
        <v>11</v>
      </c>
      <c r="B17" s="26" t="s">
        <v>27</v>
      </c>
      <c r="C17" s="65">
        <v>170</v>
      </c>
      <c r="D17" s="65">
        <v>90546</v>
      </c>
    </row>
    <row r="18" spans="1:4" ht="15" customHeight="1">
      <c r="A18" s="28"/>
      <c r="B18" s="29" t="s">
        <v>65</v>
      </c>
      <c r="C18" s="67">
        <f>SUM(C7:C17)</f>
        <v>3194</v>
      </c>
      <c r="D18" s="67">
        <f>SUM(D7:D17)</f>
        <v>2308230</v>
      </c>
    </row>
    <row r="19" spans="1:4" ht="15" customHeight="1">
      <c r="A19" s="31">
        <v>12</v>
      </c>
      <c r="B19" s="32" t="s">
        <v>28</v>
      </c>
      <c r="C19" s="66">
        <v>96</v>
      </c>
      <c r="D19" s="66">
        <v>20029</v>
      </c>
    </row>
    <row r="20" spans="1:4" ht="15" customHeight="1">
      <c r="A20" s="22">
        <v>13</v>
      </c>
      <c r="B20" s="23" t="s">
        <v>29</v>
      </c>
      <c r="C20" s="4">
        <v>16</v>
      </c>
      <c r="D20" s="4">
        <v>4105</v>
      </c>
    </row>
    <row r="21" spans="1:4" ht="15" customHeight="1">
      <c r="A21" s="22">
        <v>14</v>
      </c>
      <c r="B21" s="23" t="s">
        <v>30</v>
      </c>
      <c r="C21" s="4">
        <v>10</v>
      </c>
      <c r="D21" s="4">
        <v>130068</v>
      </c>
    </row>
    <row r="22" spans="1:4" ht="15" customHeight="1">
      <c r="A22" s="22">
        <v>15</v>
      </c>
      <c r="B22" s="23" t="s">
        <v>31</v>
      </c>
      <c r="C22" s="4">
        <v>76</v>
      </c>
      <c r="D22" s="4">
        <v>24775</v>
      </c>
    </row>
    <row r="23" spans="1:4" ht="15" customHeight="1">
      <c r="A23" s="22">
        <v>16</v>
      </c>
      <c r="B23" s="23" t="s">
        <v>32</v>
      </c>
      <c r="C23" s="4">
        <v>102</v>
      </c>
      <c r="D23" s="4">
        <v>54903</v>
      </c>
    </row>
    <row r="24" spans="1:4" ht="15" customHeight="1">
      <c r="A24" s="22">
        <v>17</v>
      </c>
      <c r="B24" s="23" t="s">
        <v>33</v>
      </c>
      <c r="C24" s="4">
        <v>42</v>
      </c>
      <c r="D24" s="4">
        <v>29260</v>
      </c>
    </row>
    <row r="25" spans="1:4" ht="15" customHeight="1">
      <c r="A25" s="22">
        <v>18</v>
      </c>
      <c r="B25" s="23" t="s">
        <v>34</v>
      </c>
      <c r="C25" s="4">
        <v>109</v>
      </c>
      <c r="D25" s="4">
        <v>50482</v>
      </c>
    </row>
    <row r="26" spans="1:4" ht="15" customHeight="1">
      <c r="A26" s="22">
        <v>19</v>
      </c>
      <c r="B26" s="23" t="s">
        <v>35</v>
      </c>
      <c r="C26" s="4">
        <v>159</v>
      </c>
      <c r="D26" s="4">
        <v>66517</v>
      </c>
    </row>
    <row r="27" spans="1:4" ht="15" customHeight="1">
      <c r="A27" s="22">
        <v>20</v>
      </c>
      <c r="B27" s="23" t="s">
        <v>36</v>
      </c>
      <c r="C27" s="4">
        <v>3</v>
      </c>
      <c r="D27" s="4">
        <v>997</v>
      </c>
    </row>
    <row r="28" spans="1:4" ht="15" customHeight="1">
      <c r="A28" s="22">
        <v>21</v>
      </c>
      <c r="B28" s="23" t="s">
        <v>37</v>
      </c>
      <c r="C28" s="4">
        <v>218</v>
      </c>
      <c r="D28" s="4">
        <v>123836</v>
      </c>
    </row>
    <row r="29" spans="1:4" ht="15" customHeight="1">
      <c r="A29" s="22">
        <v>22</v>
      </c>
      <c r="B29" s="23" t="s">
        <v>38</v>
      </c>
      <c r="C29" s="4">
        <v>173</v>
      </c>
      <c r="D29" s="4">
        <v>176158</v>
      </c>
    </row>
    <row r="30" spans="1:4" ht="15" customHeight="1">
      <c r="A30" s="34">
        <v>23</v>
      </c>
      <c r="B30" s="23" t="s">
        <v>39</v>
      </c>
      <c r="C30" s="4">
        <v>111</v>
      </c>
      <c r="D30" s="4">
        <v>63096</v>
      </c>
    </row>
    <row r="31" spans="1:4" ht="15" customHeight="1">
      <c r="A31" s="22">
        <v>24</v>
      </c>
      <c r="B31" s="23" t="s">
        <v>40</v>
      </c>
      <c r="C31" s="4">
        <v>96</v>
      </c>
      <c r="D31" s="4">
        <v>54345</v>
      </c>
    </row>
    <row r="32" spans="1:4" ht="15" customHeight="1">
      <c r="A32" s="22">
        <v>25</v>
      </c>
      <c r="B32" s="23" t="s">
        <v>41</v>
      </c>
      <c r="C32" s="4">
        <v>40</v>
      </c>
      <c r="D32" s="4">
        <v>45046</v>
      </c>
    </row>
    <row r="33" spans="1:4" ht="15" customHeight="1">
      <c r="A33" s="22">
        <v>26</v>
      </c>
      <c r="B33" s="23" t="s">
        <v>42</v>
      </c>
      <c r="C33" s="4">
        <v>143</v>
      </c>
      <c r="D33" s="4">
        <v>68837</v>
      </c>
    </row>
    <row r="34" spans="1:4" ht="15" customHeight="1">
      <c r="A34" s="22">
        <v>27</v>
      </c>
      <c r="B34" s="23" t="s">
        <v>43</v>
      </c>
      <c r="C34" s="4">
        <v>55</v>
      </c>
      <c r="D34" s="4">
        <v>22882</v>
      </c>
    </row>
    <row r="35" spans="1:4" ht="15" customHeight="1">
      <c r="A35" s="22">
        <v>28</v>
      </c>
      <c r="B35" s="23" t="s">
        <v>44</v>
      </c>
      <c r="C35" s="4">
        <v>37</v>
      </c>
      <c r="D35" s="4">
        <v>50020</v>
      </c>
    </row>
    <row r="36" spans="1:4" ht="15" customHeight="1">
      <c r="A36" s="22">
        <v>29</v>
      </c>
      <c r="B36" s="23" t="s">
        <v>45</v>
      </c>
      <c r="C36" s="4">
        <v>0</v>
      </c>
      <c r="D36" s="4">
        <v>0</v>
      </c>
    </row>
    <row r="37" spans="1:4" ht="15" customHeight="1">
      <c r="A37" s="25">
        <v>30</v>
      </c>
      <c r="B37" s="26" t="s">
        <v>46</v>
      </c>
      <c r="C37" s="4">
        <v>0</v>
      </c>
      <c r="D37" s="4">
        <v>477</v>
      </c>
    </row>
    <row r="38" spans="1:4" ht="15" customHeight="1">
      <c r="A38" s="25">
        <v>31</v>
      </c>
      <c r="B38" s="26" t="s">
        <v>47</v>
      </c>
      <c r="C38" s="4">
        <v>4</v>
      </c>
      <c r="D38" s="4">
        <v>2075</v>
      </c>
    </row>
    <row r="39" spans="1:4" ht="15" customHeight="1">
      <c r="A39" s="22">
        <v>32</v>
      </c>
      <c r="B39" s="23" t="s">
        <v>48</v>
      </c>
      <c r="C39" s="4">
        <v>22</v>
      </c>
      <c r="D39" s="4">
        <v>8389</v>
      </c>
    </row>
    <row r="40" spans="1:4" ht="15" customHeight="1">
      <c r="A40" s="31">
        <v>33</v>
      </c>
      <c r="B40" s="32" t="s">
        <v>49</v>
      </c>
      <c r="C40" s="4">
        <v>10</v>
      </c>
      <c r="D40" s="4">
        <v>1741</v>
      </c>
    </row>
    <row r="41" spans="1:4" ht="15" customHeight="1">
      <c r="A41" s="22">
        <v>34</v>
      </c>
      <c r="B41" s="23" t="s">
        <v>50</v>
      </c>
      <c r="C41" s="4">
        <v>1</v>
      </c>
      <c r="D41" s="4">
        <v>91</v>
      </c>
    </row>
    <row r="42" spans="1:4" ht="15" customHeight="1">
      <c r="A42" s="22">
        <v>35</v>
      </c>
      <c r="B42" s="23" t="s">
        <v>51</v>
      </c>
      <c r="C42" s="4">
        <v>0</v>
      </c>
      <c r="D42" s="4">
        <v>0</v>
      </c>
    </row>
    <row r="43" spans="1:4" ht="15" customHeight="1">
      <c r="A43" s="22">
        <v>36</v>
      </c>
      <c r="B43" s="23" t="s">
        <v>52</v>
      </c>
      <c r="C43" s="4">
        <v>10</v>
      </c>
      <c r="D43" s="4">
        <v>3846</v>
      </c>
    </row>
    <row r="44" spans="1:4" ht="15" customHeight="1">
      <c r="A44" s="22">
        <v>37</v>
      </c>
      <c r="B44" s="23" t="s">
        <v>53</v>
      </c>
      <c r="C44" s="4">
        <v>122</v>
      </c>
      <c r="D44" s="4">
        <v>49003</v>
      </c>
    </row>
    <row r="45" spans="1:4" ht="15" customHeight="1">
      <c r="A45" s="22">
        <v>38</v>
      </c>
      <c r="B45" s="23" t="s">
        <v>54</v>
      </c>
      <c r="C45" s="4">
        <v>82</v>
      </c>
      <c r="D45" s="4">
        <v>24020</v>
      </c>
    </row>
    <row r="46" spans="1:4" ht="15" customHeight="1">
      <c r="A46" s="22">
        <v>39</v>
      </c>
      <c r="B46" s="23" t="s">
        <v>55</v>
      </c>
      <c r="C46" s="4">
        <v>8</v>
      </c>
      <c r="D46" s="4">
        <v>975</v>
      </c>
    </row>
    <row r="47" spans="1:4" ht="15" customHeight="1">
      <c r="A47" s="22">
        <v>40</v>
      </c>
      <c r="B47" s="23" t="s">
        <v>56</v>
      </c>
      <c r="C47" s="4">
        <v>772</v>
      </c>
      <c r="D47" s="4">
        <v>66192</v>
      </c>
    </row>
    <row r="48" spans="1:4" ht="15" customHeight="1">
      <c r="A48" s="25">
        <v>41</v>
      </c>
      <c r="B48" s="26" t="s">
        <v>57</v>
      </c>
      <c r="C48" s="65">
        <v>16</v>
      </c>
      <c r="D48" s="65">
        <v>2579</v>
      </c>
    </row>
    <row r="49" spans="1:4" s="6" customFormat="1" ht="15" customHeight="1">
      <c r="A49" s="28"/>
      <c r="B49" s="29" t="s">
        <v>66</v>
      </c>
      <c r="C49" s="67">
        <f>SUM(C19:C48)</f>
        <v>2533</v>
      </c>
      <c r="D49" s="67">
        <f>SUM(D19:D48)</f>
        <v>1144744</v>
      </c>
    </row>
    <row r="50" spans="1:4" s="6" customFormat="1" ht="15" customHeight="1">
      <c r="A50" s="36"/>
      <c r="B50" s="37" t="s">
        <v>67</v>
      </c>
      <c r="C50" s="68">
        <f>C18+C49</f>
        <v>5727</v>
      </c>
      <c r="D50" s="68">
        <f>D18+D49</f>
        <v>3452974</v>
      </c>
    </row>
    <row r="51" spans="1:4" ht="15" customHeight="1">
      <c r="A51" s="2"/>
      <c r="B51" s="2"/>
      <c r="C51" s="2"/>
      <c r="D51" s="2"/>
    </row>
  </sheetData>
  <mergeCells count="3">
    <mergeCell ref="A3:A6"/>
    <mergeCell ref="C3:C6"/>
    <mergeCell ref="D3:D6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2012-08-16T01:35:03Z</cp:lastPrinted>
  <dcterms:created xsi:type="dcterms:W3CDTF">2003-03-09T23:52:37Z</dcterms:created>
  <dcterms:modified xsi:type="dcterms:W3CDTF">2012-08-16T01:37:35Z</dcterms:modified>
  <cp:category/>
  <cp:version/>
  <cp:contentType/>
  <cp:contentStatus/>
</cp:coreProperties>
</file>