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266" windowWidth="9435" windowHeight="8550" tabRatio="694" activeTab="0"/>
  </bookViews>
  <sheets>
    <sheet name="１表総括表（市町村計）" sheetId="1" r:id="rId1"/>
    <sheet name="内訳（納税義務者）○" sheetId="2" r:id="rId2"/>
    <sheet name="内訳（地積等１）○" sheetId="3" r:id="rId3"/>
    <sheet name="内訳（地積等２）○" sheetId="4" r:id="rId4"/>
  </sheets>
  <definedNames>
    <definedName name="_xlnm.Print_Area" localSheetId="0">'１表総括表（市町村計）'!$A$1:$S$33</definedName>
    <definedName name="_xlnm.Print_Area" localSheetId="2">'内訳（地積等１）○'!$A$1:$IM$48</definedName>
    <definedName name="_xlnm.Print_Area" localSheetId="3">'内訳（地積等２）○'!$B$1:$AM$48</definedName>
    <definedName name="_xlnm.Print_Area" localSheetId="1">'内訳（納税義務者）○'!$A$1:$K$48</definedName>
  </definedNames>
  <calcPr fullCalcOnLoad="1"/>
</workbook>
</file>

<file path=xl/sharedStrings.xml><?xml version="1.0" encoding="utf-8"?>
<sst xmlns="http://schemas.openxmlformats.org/spreadsheetml/2006/main" count="662" uniqueCount="148">
  <si>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</si>
  <si>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</si>
  <si>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</si>
  <si>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</si>
  <si>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</si>
  <si>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</si>
  <si>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平均価格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</si>
  <si>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</si>
  <si>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</si>
  <si>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</si>
  <si>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</si>
  <si>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</si>
  <si>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</si>
  <si>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</si>
  <si>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</si>
  <si>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</si>
  <si>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</si>
  <si>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</si>
  <si>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</si>
  <si>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</si>
  <si>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</si>
  <si>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</si>
  <si>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</si>
  <si>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</si>
  <si>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</si>
  <si>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</si>
  <si>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</si>
  <si>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</si>
  <si>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</si>
  <si>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</si>
  <si>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</si>
  <si>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</si>
  <si>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</si>
  <si>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</si>
  <si>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</si>
  <si>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</si>
  <si>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</si>
  <si>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</si>
  <si>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</si>
  <si>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</si>
  <si>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</si>
  <si>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</si>
  <si>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</si>
  <si>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</si>
  <si>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</si>
  <si>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</si>
  <si>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</si>
  <si>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</si>
  <si>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</si>
  <si>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</si>
  <si>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</si>
  <si>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</si>
  <si>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</si>
  <si>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</si>
  <si>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</si>
  <si>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</si>
  <si>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</si>
  <si>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</si>
  <si>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</si>
  <si>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</si>
  <si>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</si>
  <si>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</si>
  <si>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</si>
  <si>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</si>
  <si>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</si>
  <si>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</si>
  <si>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</si>
  <si>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</si>
  <si>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</si>
  <si>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</si>
  <si>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</si>
  <si>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</si>
  <si>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</si>
  <si>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</si>
  <si>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</si>
  <si>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</si>
  <si>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</si>
  <si>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</si>
  <si>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</si>
  <si>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</si>
  <si>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</si>
  <si>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</si>
  <si>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</si>
  <si>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</si>
  <si>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</si>
  <si>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</si>
  <si>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</si>
  <si>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</si>
  <si>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</si>
  <si>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</si>
  <si>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</si>
  <si>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</si>
  <si>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</si>
  <si>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</si>
  <si>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</si>
  <si>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</si>
  <si>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２　介在田・市街化区域田</t>
  </si>
  <si>
    <t>３　一般畑</t>
  </si>
  <si>
    <t>４　介在畑・市街化区域畑</t>
  </si>
  <si>
    <t>５　小規模住宅用地</t>
  </si>
  <si>
    <t>６　一般住宅用地</t>
  </si>
  <si>
    <t>７　住宅用地以外の宅地</t>
  </si>
  <si>
    <t>８　宅地　計</t>
  </si>
  <si>
    <t>９　塩田</t>
  </si>
  <si>
    <t>10　鉱泉地</t>
  </si>
  <si>
    <t>11　池沼</t>
  </si>
  <si>
    <t>12　一般山林</t>
  </si>
  <si>
    <t>13　介在山林</t>
  </si>
  <si>
    <t>14　牧場</t>
  </si>
  <si>
    <t>15　原野</t>
  </si>
  <si>
    <t>16　ゴルフ場の用地</t>
  </si>
  <si>
    <t>17　遊園地等の用地</t>
  </si>
  <si>
    <t>18　鉄軌道用地（単体利用）</t>
  </si>
  <si>
    <t>19　鉄軌道用地（複合利用）</t>
  </si>
  <si>
    <t>20　その他の雑種地</t>
  </si>
  <si>
    <t>21　その他</t>
  </si>
  <si>
    <t>22　合計</t>
  </si>
  <si>
    <t>【市部計】</t>
  </si>
  <si>
    <t>Ⅰ　市町村合計（総括表）</t>
  </si>
  <si>
    <t>Ⅱ　納税義務者数に関する調（市町村内訳）</t>
  </si>
  <si>
    <t>Ⅲ　地目別地積・決定価格・課税標準額等（市町村内訳）　</t>
  </si>
  <si>
    <t>課税標準額</t>
  </si>
  <si>
    <t>課税標準額</t>
  </si>
  <si>
    <t>総額
（ヘ）　（千円）</t>
  </si>
  <si>
    <t>（ヘ）の内免税点
以上のもの
（ト）　（千円）</t>
  </si>
  <si>
    <t>法定免税点
以上のもの
（ハ）　（㎡）</t>
  </si>
  <si>
    <t>増減
(ニ)-(ヘ)/(ヘ)
（％）</t>
  </si>
  <si>
    <t>増減
(ト)-(リ)/(リ)
（％）</t>
  </si>
  <si>
    <t>非課税地筆数（ヌ）</t>
  </si>
  <si>
    <t>評価総筆数
（ル）</t>
  </si>
  <si>
    <t>法定免税点
以上のもの
（イ）</t>
  </si>
  <si>
    <t>（ニ）/（ロ）
（円/㎡）</t>
  </si>
  <si>
    <t>増減
（ニ）（人）</t>
  </si>
  <si>
    <t>非課税地積
（イ）　（㎡）(1)列</t>
  </si>
  <si>
    <t>評価総地積
（ロ）　（㎡）（2）列</t>
  </si>
  <si>
    <t>（ロ）の内免税点
以上のもの
（ハ）　（㎡）（４）列</t>
  </si>
  <si>
    <t>合計（個人＋法人）</t>
  </si>
  <si>
    <t>個人</t>
  </si>
  <si>
    <t>法人</t>
  </si>
  <si>
    <t>平成27年度土地に関する概要調書報告書</t>
  </si>
  <si>
    <t>H26総数
（ニ）（人）</t>
  </si>
  <si>
    <t>H27総数
（イ）（人）</t>
  </si>
  <si>
    <t>H26総額
（リ）　（千円）</t>
  </si>
  <si>
    <t>H27法定免税点
以上のもの
（チ）　（千円）</t>
  </si>
  <si>
    <t>H27総額
（ト）　（千円）</t>
  </si>
  <si>
    <t>H26総額
(へ) (千円)</t>
  </si>
  <si>
    <t>H27法定免税点
以上のもの
（ホ）　（千円）</t>
  </si>
  <si>
    <t>H27総額
（ニ）　（千円）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</si>
</sst>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0.0%"/>
    <numFmt numFmtId="179" formatCode="#,##0.0;[Red]\-#,##0.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/>
      <protection/>
    </xf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8" fontId="2" fillId="0" borderId="0" xfId="48" applyFont="1" applyAlignment="1">
      <alignment horizontal="right" vertical="distributed"/>
    </xf>
    <xf numFmtId="38" fontId="2" fillId="0" borderId="0" xfId="48" applyFont="1" applyAlignment="1">
      <alignment horizontal="center" vertical="distributed"/>
    </xf>
    <xf numFmtId="38" fontId="2" fillId="0" borderId="0" xfId="48" applyFont="1" applyBorder="1" applyAlignment="1">
      <alignment horizontal="center" vertical="distributed"/>
    </xf>
    <xf numFmtId="38" fontId="5" fillId="0" borderId="0" xfId="48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12" xfId="48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4" fillId="0" borderId="16" xfId="4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33" borderId="10" xfId="48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38" fontId="4" fillId="33" borderId="10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distributed" vertical="center"/>
    </xf>
    <xf numFmtId="38" fontId="4" fillId="34" borderId="21" xfId="0" applyNumberFormat="1" applyFont="1" applyFill="1" applyBorder="1" applyAlignment="1">
      <alignment vertical="center"/>
    </xf>
    <xf numFmtId="38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38" fontId="7" fillId="0" borderId="0" xfId="48" applyFont="1" applyAlignment="1">
      <alignment vertical="center"/>
    </xf>
    <xf numFmtId="0" fontId="8" fillId="0" borderId="0" xfId="0" applyFont="1" applyFill="1" applyAlignment="1">
      <alignment vertical="center"/>
    </xf>
    <xf numFmtId="0" fontId="4" fillId="34" borderId="10" xfId="0" applyFont="1" applyFill="1" applyBorder="1" applyAlignment="1">
      <alignment horizontal="distributed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distributed" wrapText="1"/>
    </xf>
    <xf numFmtId="38" fontId="2" fillId="34" borderId="10" xfId="48" applyFont="1" applyFill="1" applyBorder="1" applyAlignment="1">
      <alignment horizontal="center" vertical="distributed"/>
    </xf>
    <xf numFmtId="38" fontId="10" fillId="0" borderId="10" xfId="48" applyFont="1" applyBorder="1" applyAlignment="1">
      <alignment horizontal="right" vertical="distributed"/>
    </xf>
    <xf numFmtId="178" fontId="10" fillId="0" borderId="10" xfId="48" applyNumberFormat="1" applyFont="1" applyBorder="1" applyAlignment="1">
      <alignment horizontal="right" vertical="distributed"/>
    </xf>
    <xf numFmtId="38" fontId="10" fillId="35" borderId="10" xfId="48" applyFont="1" applyFill="1" applyBorder="1" applyAlignment="1">
      <alignment horizontal="right" vertical="distributed"/>
    </xf>
    <xf numFmtId="38" fontId="9" fillId="0" borderId="0" xfId="48" applyFont="1" applyAlignment="1">
      <alignment vertical="center"/>
    </xf>
    <xf numFmtId="38" fontId="2" fillId="34" borderId="22" xfId="48" applyFont="1" applyFill="1" applyBorder="1" applyAlignment="1">
      <alignment horizontal="center" vertical="distributed"/>
    </xf>
    <xf numFmtId="38" fontId="2" fillId="34" borderId="23" xfId="48" applyFont="1" applyFill="1" applyBorder="1" applyAlignment="1">
      <alignment horizontal="center" vertical="distributed"/>
    </xf>
    <xf numFmtId="178" fontId="2" fillId="0" borderId="10" xfId="48" applyNumberFormat="1" applyFont="1" applyBorder="1" applyAlignment="1">
      <alignment horizontal="right" vertical="distributed"/>
    </xf>
    <xf numFmtId="38" fontId="10" fillId="36" borderId="10" xfId="48" applyFont="1" applyFill="1" applyBorder="1" applyAlignment="1">
      <alignment horizontal="right" vertical="distributed"/>
    </xf>
    <xf numFmtId="178" fontId="10" fillId="36" borderId="10" xfId="48" applyNumberFormat="1" applyFont="1" applyFill="1" applyBorder="1" applyAlignment="1">
      <alignment horizontal="right" vertical="distributed"/>
    </xf>
    <xf numFmtId="38" fontId="2" fillId="0" borderId="21" xfId="48" applyFont="1" applyFill="1" applyBorder="1" applyAlignment="1">
      <alignment horizontal="right" vertical="distributed"/>
    </xf>
    <xf numFmtId="38" fontId="10" fillId="0" borderId="10" xfId="48" applyFont="1" applyFill="1" applyBorder="1" applyAlignment="1">
      <alignment horizontal="right" vertical="distributed"/>
    </xf>
    <xf numFmtId="38" fontId="4" fillId="37" borderId="11" xfId="48" applyFont="1" applyFill="1" applyBorder="1" applyAlignment="1">
      <alignment vertical="center"/>
    </xf>
    <xf numFmtId="38" fontId="4" fillId="37" borderId="12" xfId="48" applyFont="1" applyFill="1" applyBorder="1" applyAlignment="1">
      <alignment vertical="center"/>
    </xf>
    <xf numFmtId="38" fontId="4" fillId="37" borderId="15" xfId="48" applyFont="1" applyFill="1" applyBorder="1" applyAlignment="1">
      <alignment vertical="center"/>
    </xf>
    <xf numFmtId="38" fontId="4" fillId="37" borderId="14" xfId="48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38" fontId="2" fillId="34" borderId="25" xfId="48" applyFont="1" applyFill="1" applyBorder="1" applyAlignment="1">
      <alignment horizontal="left" vertical="distributed" wrapText="1"/>
    </xf>
    <xf numFmtId="38" fontId="2" fillId="34" borderId="25" xfId="48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distributed" vertical="distributed"/>
    </xf>
    <xf numFmtId="0" fontId="2" fillId="0" borderId="17" xfId="0" applyFont="1" applyFill="1" applyBorder="1" applyAlignment="1">
      <alignment horizontal="distributed" vertical="distributed"/>
    </xf>
    <xf numFmtId="0" fontId="2" fillId="0" borderId="18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/>
    </xf>
    <xf numFmtId="0" fontId="2" fillId="36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17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distributed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38" fontId="2" fillId="0" borderId="17" xfId="48" applyFont="1" applyBorder="1" applyAlignment="1">
      <alignment horizontal="distributed" vertical="distributed"/>
    </xf>
    <xf numFmtId="38" fontId="2" fillId="0" borderId="28" xfId="48" applyFont="1" applyBorder="1" applyAlignment="1">
      <alignment horizontal="distributed" vertical="distributed"/>
    </xf>
    <xf numFmtId="38" fontId="2" fillId="0" borderId="18" xfId="48" applyFont="1" applyBorder="1" applyAlignment="1">
      <alignment horizontal="distributed" vertical="distributed"/>
    </xf>
    <xf numFmtId="38" fontId="2" fillId="34" borderId="17" xfId="48" applyFont="1" applyFill="1" applyBorder="1" applyAlignment="1">
      <alignment horizontal="center" vertical="distributed"/>
    </xf>
    <xf numFmtId="38" fontId="2" fillId="34" borderId="28" xfId="48" applyFont="1" applyFill="1" applyBorder="1" applyAlignment="1">
      <alignment horizontal="center" vertical="distributed"/>
    </xf>
    <xf numFmtId="38" fontId="9" fillId="0" borderId="0" xfId="48" applyFont="1" applyAlignment="1" quotePrefix="1">
      <alignment horizontal="center" vertical="center"/>
    </xf>
    <xf numFmtId="38" fontId="2" fillId="34" borderId="18" xfId="48" applyFont="1" applyFill="1" applyBorder="1" applyAlignment="1">
      <alignment horizontal="center" vertical="distributed"/>
    </xf>
    <xf numFmtId="38" fontId="2" fillId="34" borderId="26" xfId="48" applyFont="1" applyFill="1" applyBorder="1" applyAlignment="1">
      <alignment horizontal="center" vertical="center" wrapText="1"/>
    </xf>
    <xf numFmtId="38" fontId="2" fillId="34" borderId="21" xfId="48" applyFont="1" applyFill="1" applyBorder="1" applyAlignment="1">
      <alignment horizontal="center" vertical="center" wrapText="1"/>
    </xf>
    <xf numFmtId="38" fontId="5" fillId="34" borderId="29" xfId="48" applyFont="1" applyFill="1" applyBorder="1" applyAlignment="1">
      <alignment horizontal="center" vertical="center"/>
    </xf>
    <xf numFmtId="38" fontId="5" fillId="34" borderId="30" xfId="48" applyFont="1" applyFill="1" applyBorder="1" applyAlignment="1">
      <alignment horizontal="center" vertical="center"/>
    </xf>
    <xf numFmtId="38" fontId="5" fillId="34" borderId="31" xfId="48" applyFont="1" applyFill="1" applyBorder="1" applyAlignment="1">
      <alignment horizontal="center" vertical="center"/>
    </xf>
    <xf numFmtId="38" fontId="5" fillId="34" borderId="32" xfId="48" applyFont="1" applyFill="1" applyBorder="1" applyAlignment="1">
      <alignment horizontal="center" vertical="center"/>
    </xf>
    <xf numFmtId="38" fontId="5" fillId="34" borderId="33" xfId="48" applyFont="1" applyFill="1" applyBorder="1" applyAlignment="1">
      <alignment horizontal="center" vertical="center"/>
    </xf>
    <xf numFmtId="38" fontId="5" fillId="34" borderId="34" xfId="48" applyFont="1" applyFill="1" applyBorder="1" applyAlignment="1">
      <alignment horizontal="center" vertical="center"/>
    </xf>
    <xf numFmtId="38" fontId="2" fillId="34" borderId="24" xfId="48" applyFont="1" applyFill="1" applyBorder="1" applyAlignment="1">
      <alignment horizontal="center" vertical="center" wrapText="1"/>
    </xf>
    <xf numFmtId="38" fontId="2" fillId="34" borderId="19" xfId="48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textRotation="255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41"/>
  <sheetViews>
    <sheetView showGridLines="0" tabSelected="1" view="pageLayout" zoomScaleNormal="75" zoomScaleSheetLayoutView="80" workbookViewId="0" topLeftCell="J1">
      <selection activeCell="A1" sqref="A1:S1"/>
    </sheetView>
  </sheetViews>
  <sheetFormatPr defaultColWidth="8.796875" defaultRowHeight="15"/>
  <cols>
    <col min="1" max="2" width="3.5" style="2" customWidth="1"/>
    <col min="3" max="3" width="22.69921875" style="2" bestFit="1" customWidth="1"/>
    <col min="4" max="6" width="15" style="2" customWidth="1"/>
    <col min="7" max="9" width="16.59765625" style="2" customWidth="1"/>
    <col min="10" max="10" width="13.3984375" style="2" customWidth="1"/>
    <col min="11" max="13" width="15.69921875" style="2" customWidth="1"/>
    <col min="14" max="14" width="13.3984375" style="2" customWidth="1"/>
    <col min="15" max="15" width="15" style="2" customWidth="1"/>
    <col min="16" max="16" width="12.09765625" style="2" customWidth="1"/>
    <col min="17" max="18" width="11.5" style="2" customWidth="1"/>
    <col min="19" max="19" width="5" style="2" customWidth="1"/>
    <col min="20" max="21" width="11.5" style="2" customWidth="1"/>
    <col min="22" max="16384" width="9" style="2" customWidth="1"/>
  </cols>
  <sheetData>
    <row r="1" spans="1:21" ht="45" customHeight="1">
      <c r="A1" s="90" t="s">
        <v>139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57"/>
      <c r="U1" s="57"/>
    </row>
    <row r="2" spans="1:3" ht="27" customHeight="1" hidden="1">
      <c r="A2" s="43" t="s">
        <v>118</v>
      </c>
      <c r="B2" s="4"/>
      <c r="C2" s="3"/>
    </row>
    <row r="3" spans="1:3" ht="27" customHeight="1">
      <c r="A3" s="4"/>
      <c r="B3" s="4"/>
      <c r="C3" s="3"/>
    </row>
    <row r="4" spans="1:8" ht="17.25" customHeight="1">
      <c r="A4" s="94"/>
      <c r="B4" s="95"/>
      <c r="C4" s="96"/>
      <c r="D4" s="100" t="s">
        <v>141</v>
      </c>
      <c r="E4" s="58"/>
      <c r="F4" s="59"/>
      <c r="G4" s="92" t="s">
        <v>140</v>
      </c>
      <c r="H4" s="92" t="s">
        <v>132</v>
      </c>
    </row>
    <row r="5" spans="1:8" ht="42.75">
      <c r="A5" s="97"/>
      <c r="B5" s="98"/>
      <c r="C5" s="99"/>
      <c r="D5" s="101"/>
      <c r="E5" s="52" t="s">
        <v>3</v>
      </c>
      <c r="F5" s="52" t="s">
        <v>5</v>
      </c>
      <c r="G5" s="93"/>
      <c r="H5" s="93"/>
    </row>
    <row r="6" spans="1:8" ht="30" customHeight="1">
      <c r="A6" s="85" t="s">
        <v>0</v>
      </c>
      <c r="B6" s="86"/>
      <c r="C6" s="87"/>
      <c r="D6" s="54">
        <f>'内訳（納税義務者）○'!C48</f>
        <v>388430</v>
      </c>
      <c r="E6" s="54">
        <f>'内訳（納税義務者）○'!D48</f>
        <v>100041</v>
      </c>
      <c r="F6" s="54">
        <f>'内訳（納税義務者）○'!E48</f>
        <v>288389</v>
      </c>
      <c r="G6" s="63">
        <v>386050</v>
      </c>
      <c r="H6" s="60">
        <f>(D6-G6)/G6</f>
        <v>0.006165004533091568</v>
      </c>
    </row>
    <row r="7" spans="1:6" ht="34.5" customHeight="1">
      <c r="A7" s="3"/>
      <c r="B7" s="3"/>
      <c r="C7" s="3"/>
      <c r="D7" s="1"/>
      <c r="E7" s="1"/>
      <c r="F7" s="1"/>
    </row>
    <row r="8" spans="1:18" ht="15.75" customHeight="1">
      <c r="A8" s="72" t="s">
        <v>7</v>
      </c>
      <c r="B8" s="72"/>
      <c r="C8" s="73"/>
      <c r="D8" s="88" t="s">
        <v>34</v>
      </c>
      <c r="E8" s="89"/>
      <c r="F8" s="89"/>
      <c r="G8" s="88" t="s">
        <v>35</v>
      </c>
      <c r="H8" s="89"/>
      <c r="I8" s="89"/>
      <c r="J8" s="89"/>
      <c r="K8" s="88" t="s">
        <v>121</v>
      </c>
      <c r="L8" s="89"/>
      <c r="M8" s="89"/>
      <c r="N8" s="91"/>
      <c r="O8" s="88" t="s">
        <v>36</v>
      </c>
      <c r="P8" s="89"/>
      <c r="Q8" s="89"/>
      <c r="R8" s="53" t="s">
        <v>6</v>
      </c>
    </row>
    <row r="9" spans="1:18" ht="45" customHeight="1">
      <c r="A9" s="73"/>
      <c r="B9" s="73"/>
      <c r="C9" s="73"/>
      <c r="D9" s="52" t="s">
        <v>1</v>
      </c>
      <c r="E9" s="52" t="s">
        <v>2</v>
      </c>
      <c r="F9" s="52" t="s">
        <v>125</v>
      </c>
      <c r="G9" s="52" t="s">
        <v>147</v>
      </c>
      <c r="H9" s="52" t="s">
        <v>146</v>
      </c>
      <c r="I9" s="52" t="s">
        <v>145</v>
      </c>
      <c r="J9" s="52" t="s">
        <v>126</v>
      </c>
      <c r="K9" s="52" t="s">
        <v>144</v>
      </c>
      <c r="L9" s="52" t="s">
        <v>143</v>
      </c>
      <c r="M9" s="52" t="s">
        <v>142</v>
      </c>
      <c r="N9" s="52" t="s">
        <v>127</v>
      </c>
      <c r="O9" s="52" t="s">
        <v>128</v>
      </c>
      <c r="P9" s="52" t="s">
        <v>129</v>
      </c>
      <c r="Q9" s="52" t="s">
        <v>130</v>
      </c>
      <c r="R9" s="52" t="s">
        <v>131</v>
      </c>
    </row>
    <row r="10" spans="1:18" ht="30" customHeight="1">
      <c r="A10" s="69" t="s">
        <v>28</v>
      </c>
      <c r="B10" s="74" t="s">
        <v>8</v>
      </c>
      <c r="C10" s="74"/>
      <c r="D10" s="54">
        <f>'内訳（地積等１）○'!C48</f>
        <v>529601</v>
      </c>
      <c r="E10" s="54">
        <f>'内訳（地積等１）○'!D48</f>
        <v>12753297</v>
      </c>
      <c r="F10" s="54">
        <f>'内訳（地積等１）○'!E48</f>
        <v>10122377</v>
      </c>
      <c r="G10" s="54">
        <f>'内訳（地積等１）○'!F48</f>
        <v>492544</v>
      </c>
      <c r="H10" s="54">
        <f>'内訳（地積等１）○'!G48</f>
        <v>392374</v>
      </c>
      <c r="I10" s="64">
        <v>494626</v>
      </c>
      <c r="J10" s="55">
        <f>(G10-I10)/I10</f>
        <v>-0.00420924092142346</v>
      </c>
      <c r="K10" s="54">
        <f>'内訳（地積等１）○'!H48</f>
        <v>492099</v>
      </c>
      <c r="L10" s="54">
        <f>'内訳（地積等１）○'!I48</f>
        <v>392007</v>
      </c>
      <c r="M10" s="64">
        <v>494053</v>
      </c>
      <c r="N10" s="55">
        <f>(K10-M10)/M10</f>
        <v>-0.003955041260755425</v>
      </c>
      <c r="O10" s="54">
        <f>'内訳（地積等１）○'!J48</f>
        <v>1744</v>
      </c>
      <c r="P10" s="54">
        <f>'内訳（地積等１）○'!K48</f>
        <v>15067</v>
      </c>
      <c r="Q10" s="54">
        <f>'内訳（地積等１）○'!L48</f>
        <v>10782</v>
      </c>
      <c r="R10" s="54">
        <f aca="true" t="shared" si="0" ref="R10:R27">IF(G10&gt;0,ROUND(G10/E10*1000,1),0)</f>
        <v>38.6</v>
      </c>
    </row>
    <row r="11" spans="1:18" ht="30" customHeight="1">
      <c r="A11" s="70"/>
      <c r="B11" s="74" t="s">
        <v>9</v>
      </c>
      <c r="C11" s="74"/>
      <c r="D11" s="54">
        <f>'内訳（地積等１）○'!P48</f>
        <v>24929</v>
      </c>
      <c r="E11" s="54">
        <f>'内訳（地積等１）○'!Q48</f>
        <v>240361</v>
      </c>
      <c r="F11" s="54">
        <f>'内訳（地積等１）○'!R48</f>
        <v>239661</v>
      </c>
      <c r="G11" s="54">
        <f>'内訳（地積等１）○'!S48</f>
        <v>1882896</v>
      </c>
      <c r="H11" s="54">
        <f>'内訳（地積等１）○'!T48</f>
        <v>1879328</v>
      </c>
      <c r="I11" s="64">
        <v>1797737</v>
      </c>
      <c r="J11" s="55">
        <f aca="true" t="shared" si="1" ref="J11:J33">(G11-I11)/I11</f>
        <v>0.04737011031090755</v>
      </c>
      <c r="K11" s="54">
        <f>'内訳（地積等１）○'!U48</f>
        <v>578228</v>
      </c>
      <c r="L11" s="54">
        <f>'内訳（地積等１）○'!V48</f>
        <v>577102</v>
      </c>
      <c r="M11" s="64">
        <v>587231</v>
      </c>
      <c r="N11" s="55">
        <f aca="true" t="shared" si="2" ref="N11:N33">(K11-M11)/M11</f>
        <v>-0.015331275085954249</v>
      </c>
      <c r="O11" s="54">
        <f>'内訳（地積等１）○'!W48</f>
        <v>80</v>
      </c>
      <c r="P11" s="54">
        <f>'内訳（地積等１）○'!X48</f>
        <v>521</v>
      </c>
      <c r="Q11" s="54">
        <f>'内訳（地積等１）○'!Y48</f>
        <v>516</v>
      </c>
      <c r="R11" s="54">
        <f t="shared" si="0"/>
        <v>7833.6</v>
      </c>
    </row>
    <row r="12" spans="1:18" ht="30" customHeight="1">
      <c r="A12" s="69" t="s">
        <v>29</v>
      </c>
      <c r="B12" s="74" t="s">
        <v>10</v>
      </c>
      <c r="C12" s="74"/>
      <c r="D12" s="54">
        <f>'内訳（地積等１）○'!AC48</f>
        <v>18504932</v>
      </c>
      <c r="E12" s="54">
        <f>'内訳（地積等１）○'!AD48</f>
        <v>452063955</v>
      </c>
      <c r="F12" s="54">
        <f>'内訳（地積等１）○'!AE48</f>
        <v>364537363</v>
      </c>
      <c r="G12" s="54">
        <f>'内訳（地積等１）○'!AF48</f>
        <v>16315077</v>
      </c>
      <c r="H12" s="54">
        <f>'内訳（地積等１）○'!AG48</f>
        <v>13170610</v>
      </c>
      <c r="I12" s="64">
        <v>16393950</v>
      </c>
      <c r="J12" s="55">
        <f t="shared" si="1"/>
        <v>-0.004811104096328219</v>
      </c>
      <c r="K12" s="54">
        <f>'内訳（地積等１）○'!AH48</f>
        <v>16283862</v>
      </c>
      <c r="L12" s="54">
        <f>'内訳（地積等１）○'!AI48</f>
        <v>13145995</v>
      </c>
      <c r="M12" s="64">
        <v>16357155</v>
      </c>
      <c r="N12" s="55">
        <f t="shared" si="2"/>
        <v>-0.004480791433473608</v>
      </c>
      <c r="O12" s="54">
        <f>'内訳（地積等１）○'!AJ48</f>
        <v>31476</v>
      </c>
      <c r="P12" s="54">
        <f>'内訳（地積等１）○'!AK48</f>
        <v>386979</v>
      </c>
      <c r="Q12" s="54">
        <f>'内訳（地積等１）○'!AL48</f>
        <v>269284</v>
      </c>
      <c r="R12" s="54">
        <f t="shared" si="0"/>
        <v>36.1</v>
      </c>
    </row>
    <row r="13" spans="1:18" ht="30" customHeight="1">
      <c r="A13" s="70"/>
      <c r="B13" s="74" t="s">
        <v>11</v>
      </c>
      <c r="C13" s="74"/>
      <c r="D13" s="54">
        <f>'内訳（地積等１）○'!AP48</f>
        <v>351420</v>
      </c>
      <c r="E13" s="54">
        <f>'内訳（地積等１）○'!AQ48</f>
        <v>3899364</v>
      </c>
      <c r="F13" s="54">
        <f>'内訳（地積等１）○'!AR48</f>
        <v>3700951</v>
      </c>
      <c r="G13" s="54">
        <f>'内訳（地積等１）○'!AS48</f>
        <v>39809776</v>
      </c>
      <c r="H13" s="54">
        <f>'内訳（地積等１）○'!AT48</f>
        <v>39257260</v>
      </c>
      <c r="I13" s="64">
        <v>40738981</v>
      </c>
      <c r="J13" s="55">
        <f t="shared" si="1"/>
        <v>-0.022808744283515585</v>
      </c>
      <c r="K13" s="54">
        <f>'内訳（地積等１）○'!AU48</f>
        <v>10687250</v>
      </c>
      <c r="L13" s="54">
        <f>'内訳（地積等１）○'!AV48</f>
        <v>10599152</v>
      </c>
      <c r="M13" s="64">
        <v>10488114</v>
      </c>
      <c r="N13" s="55">
        <f t="shared" si="2"/>
        <v>0.018986826420841728</v>
      </c>
      <c r="O13" s="54">
        <f>'内訳（地積等１）○'!AW48</f>
        <v>903</v>
      </c>
      <c r="P13" s="54">
        <f>'内訳（地積等１）○'!AX48</f>
        <v>9634</v>
      </c>
      <c r="Q13" s="54">
        <f>'内訳（地積等１）○'!AY48</f>
        <v>8473</v>
      </c>
      <c r="R13" s="54">
        <f t="shared" si="0"/>
        <v>10209.3</v>
      </c>
    </row>
    <row r="14" spans="1:18" ht="30" customHeight="1">
      <c r="A14" s="69" t="s">
        <v>30</v>
      </c>
      <c r="B14" s="74" t="s">
        <v>12</v>
      </c>
      <c r="C14" s="74"/>
      <c r="D14" s="56"/>
      <c r="E14" s="54">
        <f>'内訳（地積等１）○'!BD48</f>
        <v>67016235</v>
      </c>
      <c r="F14" s="54">
        <f>'内訳（地積等１）○'!BE48</f>
        <v>65176549</v>
      </c>
      <c r="G14" s="54">
        <f>'内訳（地積等１）○'!BF48</f>
        <v>2383958232</v>
      </c>
      <c r="H14" s="54">
        <f>'内訳（地積等１）○'!BG48</f>
        <v>2374210227</v>
      </c>
      <c r="I14" s="64">
        <v>2329107494</v>
      </c>
      <c r="J14" s="55">
        <f t="shared" si="1"/>
        <v>0.023550110135019814</v>
      </c>
      <c r="K14" s="54">
        <f>'内訳（地積等１）○'!BH48</f>
        <v>379740213</v>
      </c>
      <c r="L14" s="54">
        <f>'内訳（地積等１）○'!BI48</f>
        <v>378251640</v>
      </c>
      <c r="M14" s="64">
        <v>358931156</v>
      </c>
      <c r="N14" s="55">
        <f t="shared" si="2"/>
        <v>0.05797506472243942</v>
      </c>
      <c r="O14" s="56"/>
      <c r="P14" s="54">
        <f>'内訳（地積等１）○'!BK48</f>
        <v>343796</v>
      </c>
      <c r="Q14" s="54">
        <f>'内訳（地積等１）○'!BL48</f>
        <v>329100</v>
      </c>
      <c r="R14" s="54">
        <f t="shared" si="0"/>
        <v>35572.8</v>
      </c>
    </row>
    <row r="15" spans="1:18" ht="30" customHeight="1">
      <c r="A15" s="71"/>
      <c r="B15" s="74" t="s">
        <v>13</v>
      </c>
      <c r="C15" s="74"/>
      <c r="D15" s="56"/>
      <c r="E15" s="54">
        <f>'内訳（地積等１）○'!BQ48</f>
        <v>32910250</v>
      </c>
      <c r="F15" s="54">
        <f>'内訳（地積等１）○'!BR48</f>
        <v>32351221</v>
      </c>
      <c r="G15" s="54">
        <f>'内訳（地積等１）○'!BS48</f>
        <v>669788763</v>
      </c>
      <c r="H15" s="54">
        <f>'内訳（地積等１）○'!BT48</f>
        <v>668221304</v>
      </c>
      <c r="I15" s="64">
        <v>667817117</v>
      </c>
      <c r="J15" s="55">
        <f t="shared" si="1"/>
        <v>0.0029523741602448324</v>
      </c>
      <c r="K15" s="54">
        <f>'内訳（地積等１）○'!BU48</f>
        <v>211101825</v>
      </c>
      <c r="L15" s="54">
        <f>'内訳（地積等１）○'!BV48</f>
        <v>210625469</v>
      </c>
      <c r="M15" s="64">
        <v>202453211</v>
      </c>
      <c r="N15" s="55">
        <f t="shared" si="2"/>
        <v>0.04271907547072691</v>
      </c>
      <c r="O15" s="56"/>
      <c r="P15" s="54">
        <f>'内訳（地積等１）○'!BX48</f>
        <v>191959</v>
      </c>
      <c r="Q15" s="54">
        <f>'内訳（地積等１）○'!BY48</f>
        <v>185151</v>
      </c>
      <c r="R15" s="54">
        <f t="shared" si="0"/>
        <v>20352</v>
      </c>
    </row>
    <row r="16" spans="1:18" ht="30" customHeight="1">
      <c r="A16" s="71"/>
      <c r="B16" s="74" t="s">
        <v>14</v>
      </c>
      <c r="C16" s="74"/>
      <c r="D16" s="56"/>
      <c r="E16" s="54">
        <f>'内訳（地積等１）○'!CD48</f>
        <v>40765451</v>
      </c>
      <c r="F16" s="54">
        <f>'内訳（地積等１）○'!CE48</f>
        <v>40668121</v>
      </c>
      <c r="G16" s="54">
        <f>'内訳（地積等１）○'!CF48</f>
        <v>1255275344</v>
      </c>
      <c r="H16" s="54">
        <f>'内訳（地積等１）○'!CG48</f>
        <v>1255014364</v>
      </c>
      <c r="I16" s="64">
        <v>1228072126</v>
      </c>
      <c r="J16" s="55">
        <f t="shared" si="1"/>
        <v>0.0221511566170015</v>
      </c>
      <c r="K16" s="54">
        <f>'内訳（地積等１）○'!CH48</f>
        <v>797861999</v>
      </c>
      <c r="L16" s="54">
        <f>'内訳（地積等１）○'!CI48</f>
        <v>797727474</v>
      </c>
      <c r="M16" s="64">
        <v>792806766</v>
      </c>
      <c r="N16" s="55">
        <f t="shared" si="2"/>
        <v>0.006376374694057543</v>
      </c>
      <c r="O16" s="56"/>
      <c r="P16" s="54">
        <f>'内訳（地積等１）○'!CK48</f>
        <v>80696</v>
      </c>
      <c r="Q16" s="54">
        <f>'内訳（地積等１）○'!CL48</f>
        <v>79615</v>
      </c>
      <c r="R16" s="54">
        <f t="shared" si="0"/>
        <v>30792.6</v>
      </c>
    </row>
    <row r="17" spans="1:18" ht="30" customHeight="1">
      <c r="A17" s="70"/>
      <c r="B17" s="77" t="s">
        <v>15</v>
      </c>
      <c r="C17" s="77"/>
      <c r="D17" s="54">
        <f>'内訳（地積等１）○'!CP48</f>
        <v>16515494</v>
      </c>
      <c r="E17" s="54">
        <f>'内訳（地積等１）○'!CQ48</f>
        <v>140691936</v>
      </c>
      <c r="F17" s="54">
        <f>'内訳（地積等１）○'!CR48</f>
        <v>138195891</v>
      </c>
      <c r="G17" s="54">
        <f>'内訳（地積等１）○'!CS48</f>
        <v>4309022339</v>
      </c>
      <c r="H17" s="54">
        <f>'内訳（地積等１）○'!CT48</f>
        <v>4297445895</v>
      </c>
      <c r="I17" s="64">
        <v>4224996737</v>
      </c>
      <c r="J17" s="55">
        <f t="shared" si="1"/>
        <v>0.0198877318091524</v>
      </c>
      <c r="K17" s="54">
        <f>'内訳（地積等１）○'!CU48</f>
        <v>1388704037</v>
      </c>
      <c r="L17" s="54">
        <f>'内訳（地積等１）○'!CV48</f>
        <v>1386604583</v>
      </c>
      <c r="M17" s="64">
        <v>1354191133</v>
      </c>
      <c r="N17" s="55">
        <f t="shared" si="2"/>
        <v>0.025485991717832345</v>
      </c>
      <c r="O17" s="54">
        <f>'内訳（地積等１）○'!CW48</f>
        <v>24304</v>
      </c>
      <c r="P17" s="54">
        <f>'内訳（地積等１）○'!CX48</f>
        <v>616451</v>
      </c>
      <c r="Q17" s="54">
        <f>'内訳（地積等１）○'!CY48</f>
        <v>593866</v>
      </c>
      <c r="R17" s="54">
        <f t="shared" si="0"/>
        <v>30627.4</v>
      </c>
    </row>
    <row r="18" spans="1:18" ht="30" customHeight="1">
      <c r="A18" s="74" t="s">
        <v>16</v>
      </c>
      <c r="B18" s="74"/>
      <c r="C18" s="74"/>
      <c r="D18" s="54">
        <f>'内訳（地積等１）○'!DC48</f>
        <v>0</v>
      </c>
      <c r="E18" s="54">
        <f>'内訳（地積等１）○'!DD48</f>
        <v>0</v>
      </c>
      <c r="F18" s="54">
        <f>'内訳（地積等１）○'!DE48</f>
        <v>0</v>
      </c>
      <c r="G18" s="54">
        <f>'内訳（地積等１）○'!DF48</f>
        <v>0</v>
      </c>
      <c r="H18" s="54">
        <f>'内訳（地積等１）○'!DG48</f>
        <v>0</v>
      </c>
      <c r="I18" s="64">
        <v>0</v>
      </c>
      <c r="J18" s="55">
        <v>0</v>
      </c>
      <c r="K18" s="54">
        <f>'内訳（地積等１）○'!DH48</f>
        <v>0</v>
      </c>
      <c r="L18" s="54">
        <f>'内訳（地積等１）○'!DI48</f>
        <v>0</v>
      </c>
      <c r="M18" s="64">
        <v>0</v>
      </c>
      <c r="N18" s="55">
        <v>0</v>
      </c>
      <c r="O18" s="54">
        <f>'内訳（地積等１）○'!DJ48</f>
        <v>0</v>
      </c>
      <c r="P18" s="54">
        <f>'内訳（地積等１）○'!DK48</f>
        <v>0</v>
      </c>
      <c r="Q18" s="54">
        <f>'内訳（地積等１）○'!DL48</f>
        <v>0</v>
      </c>
      <c r="R18" s="54">
        <f t="shared" si="0"/>
        <v>0</v>
      </c>
    </row>
    <row r="19" spans="1:18" ht="30" customHeight="1">
      <c r="A19" s="74" t="s">
        <v>17</v>
      </c>
      <c r="B19" s="74"/>
      <c r="C19" s="74"/>
      <c r="D19" s="54">
        <f>'内訳（地積等１）○'!DP48</f>
        <v>0</v>
      </c>
      <c r="E19" s="54">
        <f>'内訳（地積等１）○'!DQ48</f>
        <v>0</v>
      </c>
      <c r="F19" s="54">
        <f>'内訳（地積等１）○'!DR48</f>
        <v>0</v>
      </c>
      <c r="G19" s="54">
        <f>'内訳（地積等１）○'!DS48</f>
        <v>0</v>
      </c>
      <c r="H19" s="54">
        <f>'内訳（地積等１）○'!DT48</f>
        <v>0</v>
      </c>
      <c r="I19" s="64">
        <v>0</v>
      </c>
      <c r="J19" s="55">
        <v>0</v>
      </c>
      <c r="K19" s="54">
        <f>'内訳（地積等１）○'!DU48</f>
        <v>0</v>
      </c>
      <c r="L19" s="54">
        <f>'内訳（地積等１）○'!DV48</f>
        <v>0</v>
      </c>
      <c r="M19" s="64">
        <v>0</v>
      </c>
      <c r="N19" s="55">
        <v>0</v>
      </c>
      <c r="O19" s="54">
        <f>'内訳（地積等１）○'!DW48</f>
        <v>0</v>
      </c>
      <c r="P19" s="54">
        <f>'内訳（地積等１）○'!DX48</f>
        <v>0</v>
      </c>
      <c r="Q19" s="54">
        <f>'内訳（地積等１）○'!DY48</f>
        <v>0</v>
      </c>
      <c r="R19" s="54">
        <f t="shared" si="0"/>
        <v>0</v>
      </c>
    </row>
    <row r="20" spans="1:18" ht="30" customHeight="1">
      <c r="A20" s="74" t="s">
        <v>18</v>
      </c>
      <c r="B20" s="74"/>
      <c r="C20" s="74"/>
      <c r="D20" s="54">
        <f>'内訳（地積等１）○'!EC48</f>
        <v>3542524</v>
      </c>
      <c r="E20" s="54">
        <f>'内訳（地積等１）○'!ED48</f>
        <v>916493</v>
      </c>
      <c r="F20" s="54">
        <f>'内訳（地積等１）○'!EE48</f>
        <v>752885</v>
      </c>
      <c r="G20" s="54">
        <f>'内訳（地積等１）○'!EF48</f>
        <v>176666</v>
      </c>
      <c r="H20" s="54">
        <f>'内訳（地積等１）○'!EG48</f>
        <v>174139</v>
      </c>
      <c r="I20" s="64">
        <v>164742</v>
      </c>
      <c r="J20" s="55">
        <f t="shared" si="1"/>
        <v>0.07237984242026926</v>
      </c>
      <c r="K20" s="54">
        <f>'内訳（地積等１）○'!EH48</f>
        <v>118809</v>
      </c>
      <c r="L20" s="54">
        <f>'内訳（地積等１）○'!EI48</f>
        <v>116288</v>
      </c>
      <c r="M20" s="64">
        <v>112667</v>
      </c>
      <c r="N20" s="55">
        <f t="shared" si="2"/>
        <v>0.05451463161351593</v>
      </c>
      <c r="O20" s="54">
        <f>'内訳（地積等１）○'!EJ48</f>
        <v>2096</v>
      </c>
      <c r="P20" s="54">
        <f>'内訳（地積等１）○'!EK48</f>
        <v>767</v>
      </c>
      <c r="Q20" s="54">
        <f>'内訳（地積等１）○'!EL48</f>
        <v>514</v>
      </c>
      <c r="R20" s="54">
        <f t="shared" si="0"/>
        <v>192.8</v>
      </c>
    </row>
    <row r="21" spans="1:18" ht="30" customHeight="1">
      <c r="A21" s="69" t="s">
        <v>31</v>
      </c>
      <c r="B21" s="74" t="s">
        <v>19</v>
      </c>
      <c r="C21" s="74"/>
      <c r="D21" s="54">
        <f>'内訳（地積等１）○'!EP48</f>
        <v>554443080</v>
      </c>
      <c r="E21" s="54">
        <f>'内訳（地積等１）○'!EQ48</f>
        <v>80104084</v>
      </c>
      <c r="F21" s="54">
        <f>'内訳（地積等１）○'!ER48</f>
        <v>60634270</v>
      </c>
      <c r="G21" s="54">
        <f>'内訳（地積等１）○'!ES48</f>
        <v>683856</v>
      </c>
      <c r="H21" s="54">
        <f>'内訳（地積等１）○'!ET48</f>
        <v>537874</v>
      </c>
      <c r="I21" s="64">
        <v>686353</v>
      </c>
      <c r="J21" s="55">
        <f t="shared" si="1"/>
        <v>-0.003638069623065682</v>
      </c>
      <c r="K21" s="54">
        <f>'内訳（地積等１）○'!EU48</f>
        <v>682603</v>
      </c>
      <c r="L21" s="54">
        <f>'内訳（地積等１）○'!EV48</f>
        <v>536684</v>
      </c>
      <c r="M21" s="64">
        <v>684207</v>
      </c>
      <c r="N21" s="55">
        <f t="shared" si="2"/>
        <v>-0.002344319774571146</v>
      </c>
      <c r="O21" s="54">
        <f>'内訳（地積等１）○'!EW48</f>
        <v>5823</v>
      </c>
      <c r="P21" s="54">
        <f>'内訳（地積等１）○'!EX48</f>
        <v>18862</v>
      </c>
      <c r="Q21" s="54">
        <f>'内訳（地積等１）○'!EY48</f>
        <v>11142</v>
      </c>
      <c r="R21" s="54">
        <f t="shared" si="0"/>
        <v>8.5</v>
      </c>
    </row>
    <row r="22" spans="1:18" ht="30" customHeight="1">
      <c r="A22" s="70"/>
      <c r="B22" s="74" t="s">
        <v>20</v>
      </c>
      <c r="C22" s="74"/>
      <c r="D22" s="54">
        <f>'内訳（地積等１）○'!FC48</f>
        <v>12598</v>
      </c>
      <c r="E22" s="54">
        <f>'内訳（地積等１）○'!FD48</f>
        <v>60877</v>
      </c>
      <c r="F22" s="54">
        <f>'内訳（地積等１）○'!FE48</f>
        <v>48606</v>
      </c>
      <c r="G22" s="54">
        <f>'内訳（地積等１）○'!FF48</f>
        <v>225686</v>
      </c>
      <c r="H22" s="54">
        <f>'内訳（地積等１）○'!FG48</f>
        <v>224243</v>
      </c>
      <c r="I22" s="64">
        <v>286370</v>
      </c>
      <c r="J22" s="55">
        <f t="shared" si="1"/>
        <v>-0.21190767189300555</v>
      </c>
      <c r="K22" s="54">
        <f>'内訳（地積等１）○'!FH48</f>
        <v>142285</v>
      </c>
      <c r="L22" s="54">
        <f>'内訳（地積等１）○'!FI48</f>
        <v>141359</v>
      </c>
      <c r="M22" s="64">
        <v>179579</v>
      </c>
      <c r="N22" s="55">
        <f t="shared" si="2"/>
        <v>-0.20767461674249216</v>
      </c>
      <c r="O22" s="54">
        <f>'内訳（地積等１）○'!FJ48</f>
        <v>40</v>
      </c>
      <c r="P22" s="54">
        <f>'内訳（地積等１）○'!FK48</f>
        <v>100</v>
      </c>
      <c r="Q22" s="54">
        <f>'内訳（地積等１）○'!FL48</f>
        <v>65</v>
      </c>
      <c r="R22" s="54">
        <f t="shared" si="0"/>
        <v>3707.2</v>
      </c>
    </row>
    <row r="23" spans="1:18" ht="30" customHeight="1">
      <c r="A23" s="74" t="s">
        <v>21</v>
      </c>
      <c r="B23" s="74"/>
      <c r="C23" s="74"/>
      <c r="D23" s="54">
        <f>'内訳（地積等１）○'!FP48</f>
        <v>33658629</v>
      </c>
      <c r="E23" s="54">
        <f>'内訳（地積等１）○'!FQ48</f>
        <v>20194826</v>
      </c>
      <c r="F23" s="54">
        <f>'内訳（地積等１）○'!FR48</f>
        <v>18108354</v>
      </c>
      <c r="G23" s="54">
        <f>'内訳（地積等１）○'!FS48</f>
        <v>274643</v>
      </c>
      <c r="H23" s="54">
        <f>'内訳（地積等１）○'!FT48</f>
        <v>247286</v>
      </c>
      <c r="I23" s="64">
        <v>272023</v>
      </c>
      <c r="J23" s="55">
        <f t="shared" si="1"/>
        <v>0.00963153850961132</v>
      </c>
      <c r="K23" s="54">
        <f>'内訳（地積等１）○'!FU48</f>
        <v>274245</v>
      </c>
      <c r="L23" s="54">
        <f>'内訳（地積等１）○'!FV48</f>
        <v>246925</v>
      </c>
      <c r="M23" s="64">
        <v>271588</v>
      </c>
      <c r="N23" s="55">
        <f t="shared" si="2"/>
        <v>0.00978320102508211</v>
      </c>
      <c r="O23" s="54">
        <f>'内訳（地積等１）○'!FW48</f>
        <v>1171</v>
      </c>
      <c r="P23" s="54">
        <f>'内訳（地積等１）○'!FX48</f>
        <v>5418</v>
      </c>
      <c r="Q23" s="54">
        <f>'内訳（地積等１）○'!FY48</f>
        <v>4236</v>
      </c>
      <c r="R23" s="54">
        <f t="shared" si="0"/>
        <v>13.6</v>
      </c>
    </row>
    <row r="24" spans="1:18" ht="30" customHeight="1">
      <c r="A24" s="74" t="s">
        <v>22</v>
      </c>
      <c r="B24" s="74"/>
      <c r="C24" s="74"/>
      <c r="D24" s="54">
        <f>'内訳（地積等１）○'!GC48</f>
        <v>163521372</v>
      </c>
      <c r="E24" s="54">
        <f>'内訳（地積等１）○'!GD48</f>
        <v>201584231</v>
      </c>
      <c r="F24" s="54">
        <f>'内訳（地積等１）○'!GE48</f>
        <v>146645373</v>
      </c>
      <c r="G24" s="54">
        <f>'内訳（地積等１）○'!GF48</f>
        <v>9122483</v>
      </c>
      <c r="H24" s="54">
        <f>'内訳（地積等１）○'!GG48</f>
        <v>8393047</v>
      </c>
      <c r="I24" s="64">
        <v>9085835</v>
      </c>
      <c r="J24" s="55">
        <f t="shared" si="1"/>
        <v>0.004033531315503748</v>
      </c>
      <c r="K24" s="54">
        <f>'内訳（地積等１）○'!GH48</f>
        <v>6537175</v>
      </c>
      <c r="L24" s="54">
        <f>'内訳（地積等１）○'!GI48</f>
        <v>5849419</v>
      </c>
      <c r="M24" s="64">
        <v>6561307</v>
      </c>
      <c r="N24" s="55">
        <f t="shared" si="2"/>
        <v>-0.0036779257547314885</v>
      </c>
      <c r="O24" s="54">
        <f>'内訳（地積等１）○'!GJ48</f>
        <v>33192</v>
      </c>
      <c r="P24" s="54">
        <f>'内訳（地積等１）○'!GK48</f>
        <v>180321</v>
      </c>
      <c r="Q24" s="54">
        <f>'内訳（地積等１）○'!GL48</f>
        <v>110127</v>
      </c>
      <c r="R24" s="54">
        <f t="shared" si="0"/>
        <v>45.3</v>
      </c>
    </row>
    <row r="25" spans="1:18" ht="30" customHeight="1">
      <c r="A25" s="79" t="s">
        <v>32</v>
      </c>
      <c r="B25" s="75" t="s">
        <v>23</v>
      </c>
      <c r="C25" s="76"/>
      <c r="D25" s="54">
        <f>'内訳（地積等１）○'!GP48</f>
        <v>5972205</v>
      </c>
      <c r="E25" s="54">
        <f>'内訳（地積等１）○'!GQ48</f>
        <v>16284345</v>
      </c>
      <c r="F25" s="54">
        <f>'内訳（地積等１）○'!GR48</f>
        <v>16269789</v>
      </c>
      <c r="G25" s="54">
        <f>'内訳（地積等１）○'!GS48</f>
        <v>30588953</v>
      </c>
      <c r="H25" s="54">
        <f>'内訳（地積等１）○'!GT48</f>
        <v>30570706</v>
      </c>
      <c r="I25" s="64">
        <v>31687556</v>
      </c>
      <c r="J25" s="55">
        <f t="shared" si="1"/>
        <v>-0.03466985588916987</v>
      </c>
      <c r="K25" s="54">
        <f>'内訳（地積等１）○'!GU48</f>
        <v>23576992</v>
      </c>
      <c r="L25" s="54">
        <f>'内訳（地積等１）○'!GV48</f>
        <v>23563402</v>
      </c>
      <c r="M25" s="64">
        <v>23127312</v>
      </c>
      <c r="N25" s="55">
        <f t="shared" si="2"/>
        <v>0.019443677674258038</v>
      </c>
      <c r="O25" s="54">
        <f>'内訳（地積等１）○'!GW48</f>
        <v>393</v>
      </c>
      <c r="P25" s="54">
        <f>'内訳（地積等１）○'!GX48</f>
        <v>6902</v>
      </c>
      <c r="Q25" s="54">
        <f>'内訳（地積等１）○'!GY48</f>
        <v>6786</v>
      </c>
      <c r="R25" s="54">
        <f t="shared" si="0"/>
        <v>1878.4</v>
      </c>
    </row>
    <row r="26" spans="1:18" ht="30" customHeight="1">
      <c r="A26" s="79"/>
      <c r="B26" s="75" t="s">
        <v>24</v>
      </c>
      <c r="C26" s="76"/>
      <c r="D26" s="54">
        <f>'内訳（地積等１）○'!HC48</f>
        <v>4232</v>
      </c>
      <c r="E26" s="54">
        <f>'内訳（地積等１）○'!HD48</f>
        <v>119388</v>
      </c>
      <c r="F26" s="54">
        <f>'内訳（地積等１）○'!HE48</f>
        <v>119388</v>
      </c>
      <c r="G26" s="54">
        <f>'内訳（地積等１）○'!HF48</f>
        <v>4139</v>
      </c>
      <c r="H26" s="54">
        <f>'内訳（地積等１）○'!HG48</f>
        <v>4139</v>
      </c>
      <c r="I26" s="64">
        <v>4139</v>
      </c>
      <c r="J26" s="55">
        <f t="shared" si="1"/>
        <v>0</v>
      </c>
      <c r="K26" s="54">
        <f>'内訳（地積等１）○'!HH48</f>
        <v>4139</v>
      </c>
      <c r="L26" s="54">
        <f>'内訳（地積等１）○'!HI48</f>
        <v>4139</v>
      </c>
      <c r="M26" s="64">
        <v>3853</v>
      </c>
      <c r="N26" s="55">
        <f t="shared" si="2"/>
        <v>0.0742278743835972</v>
      </c>
      <c r="O26" s="54">
        <f>'内訳（地積等１）○'!HJ48</f>
        <v>8</v>
      </c>
      <c r="P26" s="54">
        <f>'内訳（地積等１）○'!HK48</f>
        <v>2</v>
      </c>
      <c r="Q26" s="54">
        <f>'内訳（地積等１）○'!HL48</f>
        <v>2</v>
      </c>
      <c r="R26" s="54">
        <f t="shared" si="0"/>
        <v>34.7</v>
      </c>
    </row>
    <row r="27" spans="1:18" ht="30" customHeight="1">
      <c r="A27" s="79"/>
      <c r="B27" s="82" t="s">
        <v>49</v>
      </c>
      <c r="C27" s="10" t="s">
        <v>50</v>
      </c>
      <c r="D27" s="54">
        <f>'内訳（地積等１）○'!HP48</f>
        <v>0</v>
      </c>
      <c r="E27" s="54">
        <f>'内訳（地積等１）○'!HQ48</f>
        <v>31971</v>
      </c>
      <c r="F27" s="54">
        <f>'内訳（地積等１）○'!HR48</f>
        <v>31971</v>
      </c>
      <c r="G27" s="54">
        <f>'内訳（地積等１）○'!HS48</f>
        <v>437299</v>
      </c>
      <c r="H27" s="54">
        <f>'内訳（地積等１）○'!HT48</f>
        <v>437299</v>
      </c>
      <c r="I27" s="64">
        <v>437843</v>
      </c>
      <c r="J27" s="55">
        <f t="shared" si="1"/>
        <v>-0.0012424544871106767</v>
      </c>
      <c r="K27" s="54">
        <f>'内訳（地積等１）○'!HU48</f>
        <v>262706</v>
      </c>
      <c r="L27" s="54">
        <f>'内訳（地積等１）○'!HV48</f>
        <v>262706</v>
      </c>
      <c r="M27" s="64">
        <v>262706</v>
      </c>
      <c r="N27" s="55">
        <f t="shared" si="2"/>
        <v>0</v>
      </c>
      <c r="O27" s="54">
        <f>'内訳（地積等１）○'!HW48</f>
        <v>0</v>
      </c>
      <c r="P27" s="54">
        <f>'内訳（地積等１）○'!HX48</f>
        <v>21</v>
      </c>
      <c r="Q27" s="54">
        <f>'内訳（地積等１）○'!HY48</f>
        <v>21</v>
      </c>
      <c r="R27" s="54">
        <f t="shared" si="0"/>
        <v>13678</v>
      </c>
    </row>
    <row r="28" spans="1:18" ht="30" customHeight="1">
      <c r="A28" s="79"/>
      <c r="B28" s="83"/>
      <c r="C28" s="10" t="s">
        <v>51</v>
      </c>
      <c r="D28" s="54">
        <f>'内訳（地積等１）○'!IC49</f>
        <v>0</v>
      </c>
      <c r="E28" s="54">
        <f>'内訳（地積等１）○'!ID49</f>
        <v>0</v>
      </c>
      <c r="F28" s="54">
        <f>'内訳（地積等１）○'!IF49</f>
        <v>0</v>
      </c>
      <c r="G28" s="54">
        <f>'内訳（地積等１）○'!IG49</f>
        <v>0</v>
      </c>
      <c r="H28" s="54">
        <f>'内訳（地積等１）○'!IJ49</f>
        <v>0</v>
      </c>
      <c r="I28" s="64">
        <v>0</v>
      </c>
      <c r="J28" s="55">
        <v>0</v>
      </c>
      <c r="K28" s="54">
        <f>'内訳（地積等１）○'!IJ49</f>
        <v>0</v>
      </c>
      <c r="L28" s="54">
        <f>'内訳（地積等１）○'!IK49</f>
        <v>0</v>
      </c>
      <c r="M28" s="64">
        <v>0</v>
      </c>
      <c r="N28" s="55">
        <v>0</v>
      </c>
      <c r="O28" s="54">
        <f>'内訳（地積等１）○'!IL49</f>
        <v>0</v>
      </c>
      <c r="P28" s="54">
        <f>'内訳（地積等１）○'!IM49</f>
        <v>0</v>
      </c>
      <c r="Q28" s="54">
        <f>'内訳（地積等１）○'!IO49</f>
        <v>0</v>
      </c>
      <c r="R28" s="54">
        <f>'内訳（地積等１）○'!IP49</f>
        <v>0</v>
      </c>
    </row>
    <row r="29" spans="1:18" ht="30" customHeight="1">
      <c r="A29" s="79"/>
      <c r="B29" s="84"/>
      <c r="C29" s="10" t="s">
        <v>52</v>
      </c>
      <c r="D29" s="54">
        <f aca="true" t="shared" si="3" ref="D29:R29">D27+D28</f>
        <v>0</v>
      </c>
      <c r="E29" s="54">
        <f t="shared" si="3"/>
        <v>31971</v>
      </c>
      <c r="F29" s="54">
        <f t="shared" si="3"/>
        <v>31971</v>
      </c>
      <c r="G29" s="54">
        <f t="shared" si="3"/>
        <v>437299</v>
      </c>
      <c r="H29" s="54">
        <f t="shared" si="3"/>
        <v>437299</v>
      </c>
      <c r="I29" s="64">
        <v>437843</v>
      </c>
      <c r="J29" s="55">
        <f t="shared" si="1"/>
        <v>-0.0012424544871106767</v>
      </c>
      <c r="K29" s="54">
        <f t="shared" si="3"/>
        <v>262706</v>
      </c>
      <c r="L29" s="54">
        <f t="shared" si="3"/>
        <v>262706</v>
      </c>
      <c r="M29" s="64">
        <v>262706</v>
      </c>
      <c r="N29" s="55">
        <f t="shared" si="2"/>
        <v>0</v>
      </c>
      <c r="O29" s="54">
        <f t="shared" si="3"/>
        <v>0</v>
      </c>
      <c r="P29" s="54">
        <f t="shared" si="3"/>
        <v>21</v>
      </c>
      <c r="Q29" s="54">
        <f t="shared" si="3"/>
        <v>21</v>
      </c>
      <c r="R29" s="54">
        <f t="shared" si="3"/>
        <v>13678</v>
      </c>
    </row>
    <row r="30" spans="1:18" ht="30" customHeight="1">
      <c r="A30" s="79"/>
      <c r="B30" s="75" t="s">
        <v>25</v>
      </c>
      <c r="C30" s="76"/>
      <c r="D30" s="54">
        <f>'内訳（地積等２）○'!D48</f>
        <v>89718921</v>
      </c>
      <c r="E30" s="54">
        <f>'内訳（地積等２）○'!E48</f>
        <v>112490438</v>
      </c>
      <c r="F30" s="54">
        <f>'内訳（地積等２）○'!F48</f>
        <v>108195345</v>
      </c>
      <c r="G30" s="54">
        <f>'内訳（地積等２）○'!G48</f>
        <v>1239925895</v>
      </c>
      <c r="H30" s="54">
        <f>'内訳（地積等２）○'!H48</f>
        <v>1239169105</v>
      </c>
      <c r="I30" s="64">
        <v>1231179573</v>
      </c>
      <c r="J30" s="55">
        <f t="shared" si="1"/>
        <v>0.007104018123601535</v>
      </c>
      <c r="K30" s="54">
        <f>'内訳（地積等２）○'!I48</f>
        <v>756018177</v>
      </c>
      <c r="L30" s="54">
        <f>'内訳（地積等２）○'!J48</f>
        <v>755474013</v>
      </c>
      <c r="M30" s="64">
        <v>749781003</v>
      </c>
      <c r="N30" s="55">
        <f t="shared" si="2"/>
        <v>0.008318661015741953</v>
      </c>
      <c r="O30" s="54">
        <f>'内訳（地積等２）○'!K48</f>
        <v>46255</v>
      </c>
      <c r="P30" s="54">
        <f>'内訳（地積等２）○'!L48</f>
        <v>158533</v>
      </c>
      <c r="Q30" s="54">
        <f>'内訳（地積等２）○'!M48</f>
        <v>147456</v>
      </c>
      <c r="R30" s="54">
        <f>IF(G30&gt;0,ROUND(G30/E30*1000,1),0)</f>
        <v>11022.5</v>
      </c>
    </row>
    <row r="31" spans="1:18" ht="30" customHeight="1">
      <c r="A31" s="79"/>
      <c r="B31" s="80" t="s">
        <v>15</v>
      </c>
      <c r="C31" s="81"/>
      <c r="D31" s="54">
        <f aca="true" t="shared" si="4" ref="D31:R31">D25+D26+D29+D30</f>
        <v>95695358</v>
      </c>
      <c r="E31" s="54">
        <f>E25+E26+E29+E30</f>
        <v>128926142</v>
      </c>
      <c r="F31" s="54">
        <f t="shared" si="4"/>
        <v>124616493</v>
      </c>
      <c r="G31" s="54">
        <f t="shared" si="4"/>
        <v>1270956286</v>
      </c>
      <c r="H31" s="54">
        <f t="shared" si="4"/>
        <v>1270181249</v>
      </c>
      <c r="I31" s="64">
        <v>1263309111</v>
      </c>
      <c r="J31" s="55">
        <f t="shared" si="1"/>
        <v>0.006053288885051032</v>
      </c>
      <c r="K31" s="54">
        <f t="shared" si="4"/>
        <v>779862014</v>
      </c>
      <c r="L31" s="54">
        <f t="shared" si="4"/>
        <v>779304260</v>
      </c>
      <c r="M31" s="64">
        <v>773174874</v>
      </c>
      <c r="N31" s="55">
        <f t="shared" si="2"/>
        <v>0.008648935997369206</v>
      </c>
      <c r="O31" s="54">
        <f t="shared" si="4"/>
        <v>46656</v>
      </c>
      <c r="P31" s="54">
        <f t="shared" si="4"/>
        <v>165458</v>
      </c>
      <c r="Q31" s="54">
        <f t="shared" si="4"/>
        <v>154265</v>
      </c>
      <c r="R31" s="54">
        <f t="shared" si="4"/>
        <v>26613.6</v>
      </c>
    </row>
    <row r="32" spans="1:18" ht="30" customHeight="1">
      <c r="A32" s="74" t="s">
        <v>26</v>
      </c>
      <c r="B32" s="74"/>
      <c r="C32" s="74"/>
      <c r="D32" s="54">
        <f>'内訳（地積等２）○'!Q48</f>
        <v>255107197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4">
        <f>'内訳（地積等２）○'!X48</f>
        <v>630908</v>
      </c>
      <c r="P32" s="56"/>
      <c r="Q32" s="56"/>
      <c r="R32" s="56"/>
    </row>
    <row r="33" spans="1:18" ht="30" customHeight="1">
      <c r="A33" s="78" t="s">
        <v>27</v>
      </c>
      <c r="B33" s="78"/>
      <c r="C33" s="78"/>
      <c r="D33" s="61">
        <f>SUM(D10,D11,D12,D13,D17,D18,D19,D20,D21,D22,D23,D24,D31,D32)</f>
        <v>1141907134</v>
      </c>
      <c r="E33" s="61">
        <f>SUM(E10,E11,E12,E13,E17,E18,E19,E20,E21,E22,E23,E24,E31,E32)</f>
        <v>1041435566</v>
      </c>
      <c r="F33" s="61">
        <f aca="true" t="shared" si="5" ref="F33:Q33">SUM(F10,F11,F12,F13,F17,F18,F19,F20,F21,F22,F23,F24,F31,F32)</f>
        <v>867602224</v>
      </c>
      <c r="G33" s="61">
        <f t="shared" si="5"/>
        <v>5648962252</v>
      </c>
      <c r="H33" s="61">
        <f t="shared" si="5"/>
        <v>5631903305</v>
      </c>
      <c r="I33" s="61">
        <f t="shared" si="5"/>
        <v>5558226465</v>
      </c>
      <c r="J33" s="62">
        <f t="shared" si="1"/>
        <v>0.01632459338808175</v>
      </c>
      <c r="K33" s="61">
        <f t="shared" si="5"/>
        <v>2204362607</v>
      </c>
      <c r="L33" s="61">
        <f t="shared" si="5"/>
        <v>2197513774</v>
      </c>
      <c r="M33" s="61">
        <f t="shared" si="5"/>
        <v>2163101908</v>
      </c>
      <c r="N33" s="62">
        <f t="shared" si="2"/>
        <v>0.019074782767932355</v>
      </c>
      <c r="O33" s="61">
        <f t="shared" si="5"/>
        <v>778393</v>
      </c>
      <c r="P33" s="61">
        <f t="shared" si="5"/>
        <v>1399578</v>
      </c>
      <c r="Q33" s="61">
        <f t="shared" si="5"/>
        <v>1163270</v>
      </c>
      <c r="R33" s="61">
        <f>IF(G33&gt;0,ROUND(G33/E33*1000,1),0)</f>
        <v>5424.2</v>
      </c>
    </row>
    <row r="35" ht="14.25" hidden="1"/>
    <row r="36" spans="4:20" ht="14.25" hidden="1">
      <c r="D36" s="5">
        <f>D10+D11+D12+D13+D17+D18+D19+D20+D21+D22+D23+D24+D31+D32</f>
        <v>1141907134</v>
      </c>
      <c r="E36" s="5">
        <f>E10+E11+E12+E13+E17+E18+E19+E20+E21+E22+E23+E24+E31+E32</f>
        <v>1041435566</v>
      </c>
      <c r="F36" s="5" t="e">
        <f>#REF!+#REF!+#REF!+#REF!+#REF!+#REF!+#REF!+#REF!+#REF!+#REF!+#REF!+#REF!+#REF!+#REF!</f>
        <v>#REF!</v>
      </c>
      <c r="G36" s="5">
        <f>F10+F11+F12+F13+F17+F18+F19+F20+F21+F22+F23+F24+F31+F32</f>
        <v>867602224</v>
      </c>
      <c r="H36" s="5">
        <f>G10+G11+G12+G13+G17+G18+G19+G20+G21+G22+G23+G24+G31+G32</f>
        <v>5648962252</v>
      </c>
      <c r="I36" s="5" t="e">
        <f>#REF!+#REF!+#REF!+#REF!+#REF!+#REF!+#REF!+#REF!+#REF!+#REF!+#REF!+#REF!+#REF!+#REF!</f>
        <v>#REF!</v>
      </c>
      <c r="J36" s="5">
        <f>H10+H11+H12+H13+H17+H18+H19+H20+H21+H22+H23+H24+H31+H32</f>
        <v>5631903305</v>
      </c>
      <c r="K36" s="5"/>
      <c r="L36" s="5"/>
      <c r="M36" s="5"/>
      <c r="N36" s="5">
        <f>L10+L11+L12+L13+L17+L18+L19+L20+L21+L22+L23+L24+L31+L32</f>
        <v>2197513774</v>
      </c>
      <c r="O36" s="5"/>
      <c r="P36" s="5"/>
      <c r="Q36" s="5">
        <f>O10+O11+O12+O13+O17+O18+O19+O20+O21+O22+O23+O24+O31+O32</f>
        <v>778393</v>
      </c>
      <c r="R36" s="5">
        <f>P10+P11+P12+P13+P17+P18+P19+P20+P21+P22+P23+P24+P31+P32</f>
        <v>1399578</v>
      </c>
      <c r="S36" s="5" t="e">
        <f>#REF!+#REF!+#REF!+#REF!+#REF!+#REF!+#REF!+#REF!+#REF!+#REF!+#REF!+#REF!+#REF!+#REF!</f>
        <v>#REF!</v>
      </c>
      <c r="T36" s="5">
        <f>Q10+Q11+Q12+Q13+Q17+Q18+Q19+Q20+Q21+Q22+Q23+Q24+Q31+Q32</f>
        <v>1163270</v>
      </c>
    </row>
    <row r="37" ht="14.25" hidden="1"/>
    <row r="39" spans="4:21" ht="14.2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4:21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4:21" ht="14.2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</sheetData>
  <sheetProtection/>
  <mergeCells count="38">
    <mergeCell ref="A6:C6"/>
    <mergeCell ref="D8:F8"/>
    <mergeCell ref="A1:S1"/>
    <mergeCell ref="G8:J8"/>
    <mergeCell ref="K8:N8"/>
    <mergeCell ref="O8:Q8"/>
    <mergeCell ref="H4:H5"/>
    <mergeCell ref="A4:C5"/>
    <mergeCell ref="D4:D5"/>
    <mergeCell ref="G4:G5"/>
    <mergeCell ref="A33:C33"/>
    <mergeCell ref="A25:A31"/>
    <mergeCell ref="A32:C32"/>
    <mergeCell ref="A23:C23"/>
    <mergeCell ref="A24:C24"/>
    <mergeCell ref="A21:A22"/>
    <mergeCell ref="B31:C31"/>
    <mergeCell ref="B25:C25"/>
    <mergeCell ref="B26:C26"/>
    <mergeCell ref="B27:B29"/>
    <mergeCell ref="B30:C30"/>
    <mergeCell ref="B15:C15"/>
    <mergeCell ref="A18:C18"/>
    <mergeCell ref="A19:C19"/>
    <mergeCell ref="A20:C20"/>
    <mergeCell ref="B21:C21"/>
    <mergeCell ref="B22:C22"/>
    <mergeCell ref="B17:C17"/>
    <mergeCell ref="A10:A11"/>
    <mergeCell ref="A12:A13"/>
    <mergeCell ref="A14:A17"/>
    <mergeCell ref="A8:C9"/>
    <mergeCell ref="B10:C10"/>
    <mergeCell ref="B11:C11"/>
    <mergeCell ref="B12:C12"/>
    <mergeCell ref="B13:C13"/>
    <mergeCell ref="B14:C14"/>
    <mergeCell ref="B16:C16"/>
  </mergeCells>
  <printOptions horizontalCentered="1"/>
  <pageMargins left="0.4330708661417323" right="0.31496062992125984" top="0.8267716535433072" bottom="0.7480314960629921" header="0.5118110236220472" footer="0.5118110236220472"/>
  <pageSetup horizontalDpi="600" verticalDpi="600" orientation="landscape" paperSize="9" scale="50" r:id="rId1"/>
  <headerFooter alignWithMargins="0">
    <oddFooter>&amp;RH27概要調書（土地概況）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showGridLines="0" zoomScale="80" zoomScaleNormal="80" zoomScaleSheetLayoutView="80" zoomScalePageLayoutView="0" workbookViewId="0" topLeftCell="A22">
      <selection activeCell="E56" sqref="E56"/>
    </sheetView>
  </sheetViews>
  <sheetFormatPr defaultColWidth="8.796875" defaultRowHeight="15"/>
  <cols>
    <col min="1" max="1" width="3.5" style="6" customWidth="1"/>
    <col min="2" max="2" width="14.69921875" style="6" customWidth="1"/>
    <col min="3" max="11" width="14.59765625" style="6" customWidth="1"/>
    <col min="12" max="16384" width="9" style="6" customWidth="1"/>
  </cols>
  <sheetData>
    <row r="1" ht="18.75">
      <c r="A1" s="44" t="s">
        <v>119</v>
      </c>
    </row>
    <row r="2" s="28" customFormat="1" ht="17.25"/>
    <row r="3" spans="1:11" s="7" customFormat="1" ht="17.25" customHeight="1">
      <c r="A3" s="105" t="s">
        <v>37</v>
      </c>
      <c r="B3" s="103" t="s">
        <v>39</v>
      </c>
      <c r="C3" s="102" t="s">
        <v>136</v>
      </c>
      <c r="D3" s="102"/>
      <c r="E3" s="102"/>
      <c r="F3" s="102" t="s">
        <v>137</v>
      </c>
      <c r="G3" s="102"/>
      <c r="H3" s="102"/>
      <c r="I3" s="102" t="s">
        <v>138</v>
      </c>
      <c r="J3" s="102"/>
      <c r="K3" s="102"/>
    </row>
    <row r="4" spans="1:11" s="7" customFormat="1" ht="54" customHeight="1">
      <c r="A4" s="105"/>
      <c r="B4" s="104"/>
      <c r="C4" s="45" t="s">
        <v>4</v>
      </c>
      <c r="D4" s="45" t="s">
        <v>3</v>
      </c>
      <c r="E4" s="45" t="s">
        <v>5</v>
      </c>
      <c r="F4" s="45" t="s">
        <v>4</v>
      </c>
      <c r="G4" s="45" t="s">
        <v>3</v>
      </c>
      <c r="H4" s="45" t="s">
        <v>5</v>
      </c>
      <c r="I4" s="45" t="s">
        <v>4</v>
      </c>
      <c r="J4" s="45" t="s">
        <v>3</v>
      </c>
      <c r="K4" s="45" t="s">
        <v>5</v>
      </c>
    </row>
    <row r="5" spans="1:14" s="7" customFormat="1" ht="15" customHeight="1">
      <c r="A5" s="13">
        <v>1</v>
      </c>
      <c r="B5" s="14" t="s">
        <v>54</v>
      </c>
      <c r="C5" s="15">
        <v>45364</v>
      </c>
      <c r="D5" s="15">
        <v>968</v>
      </c>
      <c r="E5" s="15">
        <v>44396</v>
      </c>
      <c r="F5" s="15">
        <v>43496</v>
      </c>
      <c r="G5" s="15">
        <v>910</v>
      </c>
      <c r="H5" s="15">
        <v>42586</v>
      </c>
      <c r="I5" s="15">
        <v>1868</v>
      </c>
      <c r="J5" s="15">
        <v>58</v>
      </c>
      <c r="K5" s="15">
        <v>1810</v>
      </c>
      <c r="L5" s="7" t="str">
        <f>IF(F5+I5=C5,"○","×")</f>
        <v>○</v>
      </c>
      <c r="M5" s="7" t="str">
        <f>IF(G5+J5=D5,"○","×")</f>
        <v>○</v>
      </c>
      <c r="N5" s="7" t="str">
        <f>IF(H5+K5=E5,"○","×")</f>
        <v>○</v>
      </c>
    </row>
    <row r="6" spans="1:14" s="7" customFormat="1" ht="15" customHeight="1">
      <c r="A6" s="18">
        <v>2</v>
      </c>
      <c r="B6" s="19" t="s">
        <v>55</v>
      </c>
      <c r="C6" s="20">
        <v>16181</v>
      </c>
      <c r="D6" s="20">
        <v>397</v>
      </c>
      <c r="E6" s="20">
        <v>15784</v>
      </c>
      <c r="F6" s="20">
        <v>15642</v>
      </c>
      <c r="G6" s="20">
        <v>369</v>
      </c>
      <c r="H6" s="20">
        <v>15273</v>
      </c>
      <c r="I6" s="20">
        <v>539</v>
      </c>
      <c r="J6" s="20">
        <v>28</v>
      </c>
      <c r="K6" s="20">
        <v>511</v>
      </c>
      <c r="L6" s="7" t="str">
        <f aca="true" t="shared" si="0" ref="L6:L48">IF(F6+I6=C6,"○","×")</f>
        <v>○</v>
      </c>
      <c r="M6" s="7" t="str">
        <f aca="true" t="shared" si="1" ref="M6:M48">IF(G6+J6=D6,"○","×")</f>
        <v>○</v>
      </c>
      <c r="N6" s="7" t="str">
        <f aca="true" t="shared" si="2" ref="N6:N48">IF(H6+K6=E6,"○","×")</f>
        <v>○</v>
      </c>
    </row>
    <row r="7" spans="1:14" s="7" customFormat="1" ht="15" customHeight="1">
      <c r="A7" s="18">
        <v>3</v>
      </c>
      <c r="B7" s="19" t="s">
        <v>56</v>
      </c>
      <c r="C7" s="20">
        <v>15421</v>
      </c>
      <c r="D7" s="20">
        <v>3693</v>
      </c>
      <c r="E7" s="20">
        <v>11728</v>
      </c>
      <c r="F7" s="20">
        <v>14680</v>
      </c>
      <c r="G7" s="20">
        <v>3538</v>
      </c>
      <c r="H7" s="20">
        <v>11142</v>
      </c>
      <c r="I7" s="20">
        <v>741</v>
      </c>
      <c r="J7" s="20">
        <v>155</v>
      </c>
      <c r="K7" s="20">
        <v>586</v>
      </c>
      <c r="L7" s="7" t="str">
        <f t="shared" si="0"/>
        <v>○</v>
      </c>
      <c r="M7" s="7" t="str">
        <f t="shared" si="1"/>
        <v>○</v>
      </c>
      <c r="N7" s="7" t="str">
        <f t="shared" si="2"/>
        <v>○</v>
      </c>
    </row>
    <row r="8" spans="1:14" s="7" customFormat="1" ht="15" customHeight="1">
      <c r="A8" s="18">
        <v>4</v>
      </c>
      <c r="B8" s="19" t="s">
        <v>57</v>
      </c>
      <c r="C8" s="20">
        <v>17190</v>
      </c>
      <c r="D8" s="20">
        <v>557</v>
      </c>
      <c r="E8" s="20">
        <v>16633</v>
      </c>
      <c r="F8" s="20">
        <v>16370</v>
      </c>
      <c r="G8" s="20">
        <v>518</v>
      </c>
      <c r="H8" s="20">
        <v>15852</v>
      </c>
      <c r="I8" s="20">
        <v>820</v>
      </c>
      <c r="J8" s="20">
        <v>39</v>
      </c>
      <c r="K8" s="20">
        <v>781</v>
      </c>
      <c r="L8" s="7" t="str">
        <f t="shared" si="0"/>
        <v>○</v>
      </c>
      <c r="M8" s="7" t="str">
        <f t="shared" si="1"/>
        <v>○</v>
      </c>
      <c r="N8" s="7" t="str">
        <f t="shared" si="2"/>
        <v>○</v>
      </c>
    </row>
    <row r="9" spans="1:14" s="7" customFormat="1" ht="15" customHeight="1">
      <c r="A9" s="18">
        <v>5</v>
      </c>
      <c r="B9" s="19" t="s">
        <v>58</v>
      </c>
      <c r="C9" s="20">
        <v>19813</v>
      </c>
      <c r="D9" s="20">
        <v>6701</v>
      </c>
      <c r="E9" s="20">
        <v>13112</v>
      </c>
      <c r="F9" s="20">
        <v>19109</v>
      </c>
      <c r="G9" s="20">
        <v>6489</v>
      </c>
      <c r="H9" s="20">
        <v>12620</v>
      </c>
      <c r="I9" s="20">
        <v>704</v>
      </c>
      <c r="J9" s="20">
        <v>212</v>
      </c>
      <c r="K9" s="20">
        <v>492</v>
      </c>
      <c r="L9" s="7" t="str">
        <f t="shared" si="0"/>
        <v>○</v>
      </c>
      <c r="M9" s="7" t="str">
        <f t="shared" si="1"/>
        <v>○</v>
      </c>
      <c r="N9" s="7" t="str">
        <f t="shared" si="2"/>
        <v>○</v>
      </c>
    </row>
    <row r="10" spans="1:14" s="7" customFormat="1" ht="15" customHeight="1">
      <c r="A10" s="18">
        <v>6</v>
      </c>
      <c r="B10" s="19" t="s">
        <v>59</v>
      </c>
      <c r="C10" s="20">
        <v>16933</v>
      </c>
      <c r="D10" s="20">
        <v>3790</v>
      </c>
      <c r="E10" s="20">
        <v>13143</v>
      </c>
      <c r="F10" s="20">
        <v>16397</v>
      </c>
      <c r="G10" s="20">
        <v>3722</v>
      </c>
      <c r="H10" s="20">
        <v>12675</v>
      </c>
      <c r="I10" s="20">
        <v>536</v>
      </c>
      <c r="J10" s="20">
        <v>68</v>
      </c>
      <c r="K10" s="20">
        <v>468</v>
      </c>
      <c r="L10" s="7" t="str">
        <f t="shared" si="0"/>
        <v>○</v>
      </c>
      <c r="M10" s="7" t="str">
        <f t="shared" si="1"/>
        <v>○</v>
      </c>
      <c r="N10" s="7" t="str">
        <f t="shared" si="2"/>
        <v>○</v>
      </c>
    </row>
    <row r="11" spans="1:14" s="7" customFormat="1" ht="15" customHeight="1">
      <c r="A11" s="18">
        <v>7</v>
      </c>
      <c r="B11" s="19" t="s">
        <v>60</v>
      </c>
      <c r="C11" s="20">
        <v>26644</v>
      </c>
      <c r="D11" s="20">
        <v>1600</v>
      </c>
      <c r="E11" s="20">
        <v>25044</v>
      </c>
      <c r="F11" s="20">
        <v>25808</v>
      </c>
      <c r="G11" s="20">
        <v>1541</v>
      </c>
      <c r="H11" s="20">
        <v>24267</v>
      </c>
      <c r="I11" s="20">
        <v>836</v>
      </c>
      <c r="J11" s="20">
        <v>59</v>
      </c>
      <c r="K11" s="20">
        <v>777</v>
      </c>
      <c r="L11" s="7" t="str">
        <f t="shared" si="0"/>
        <v>○</v>
      </c>
      <c r="M11" s="7" t="str">
        <f t="shared" si="1"/>
        <v>○</v>
      </c>
      <c r="N11" s="7" t="str">
        <f t="shared" si="2"/>
        <v>○</v>
      </c>
    </row>
    <row r="12" spans="1:14" s="7" customFormat="1" ht="15" customHeight="1">
      <c r="A12" s="18">
        <v>8</v>
      </c>
      <c r="B12" s="19" t="s">
        <v>61</v>
      </c>
      <c r="C12" s="20">
        <v>13351</v>
      </c>
      <c r="D12" s="20">
        <v>1986</v>
      </c>
      <c r="E12" s="20">
        <v>11365</v>
      </c>
      <c r="F12" s="20">
        <v>12973</v>
      </c>
      <c r="G12" s="20">
        <v>1931</v>
      </c>
      <c r="H12" s="20">
        <v>11042</v>
      </c>
      <c r="I12" s="20">
        <v>378</v>
      </c>
      <c r="J12" s="20">
        <v>55</v>
      </c>
      <c r="K12" s="20">
        <v>323</v>
      </c>
      <c r="L12" s="7" t="str">
        <f t="shared" si="0"/>
        <v>○</v>
      </c>
      <c r="M12" s="7" t="str">
        <f t="shared" si="1"/>
        <v>○</v>
      </c>
      <c r="N12" s="7" t="str">
        <f t="shared" si="2"/>
        <v>○</v>
      </c>
    </row>
    <row r="13" spans="1:14" s="7" customFormat="1" ht="15" customHeight="1">
      <c r="A13" s="18">
        <v>9</v>
      </c>
      <c r="B13" s="19" t="s">
        <v>62</v>
      </c>
      <c r="C13" s="20">
        <v>35358</v>
      </c>
      <c r="D13" s="20">
        <v>9111</v>
      </c>
      <c r="E13" s="20">
        <v>26247</v>
      </c>
      <c r="F13" s="20">
        <v>34635</v>
      </c>
      <c r="G13" s="20">
        <v>8990</v>
      </c>
      <c r="H13" s="20">
        <v>25645</v>
      </c>
      <c r="I13" s="20">
        <v>723</v>
      </c>
      <c r="J13" s="20">
        <v>121</v>
      </c>
      <c r="K13" s="20">
        <v>602</v>
      </c>
      <c r="L13" s="7" t="str">
        <f t="shared" si="0"/>
        <v>○</v>
      </c>
      <c r="M13" s="7" t="str">
        <f t="shared" si="1"/>
        <v>○</v>
      </c>
      <c r="N13" s="7" t="str">
        <f t="shared" si="2"/>
        <v>○</v>
      </c>
    </row>
    <row r="14" spans="1:14" s="7" customFormat="1" ht="15" customHeight="1">
      <c r="A14" s="18">
        <v>10</v>
      </c>
      <c r="B14" s="19" t="s">
        <v>63</v>
      </c>
      <c r="C14" s="20">
        <v>27427</v>
      </c>
      <c r="D14" s="20">
        <v>13088</v>
      </c>
      <c r="E14" s="20">
        <v>14339</v>
      </c>
      <c r="F14" s="20">
        <v>26829</v>
      </c>
      <c r="G14" s="20">
        <v>12938</v>
      </c>
      <c r="H14" s="20">
        <v>13891</v>
      </c>
      <c r="I14" s="20">
        <v>598</v>
      </c>
      <c r="J14" s="20">
        <v>150</v>
      </c>
      <c r="K14" s="20">
        <v>448</v>
      </c>
      <c r="L14" s="7" t="str">
        <f t="shared" si="0"/>
        <v>○</v>
      </c>
      <c r="M14" s="7" t="str">
        <f t="shared" si="1"/>
        <v>○</v>
      </c>
      <c r="N14" s="7" t="str">
        <f t="shared" si="2"/>
        <v>○</v>
      </c>
    </row>
    <row r="15" spans="1:14" s="7" customFormat="1" ht="15" customHeight="1">
      <c r="A15" s="22">
        <v>11</v>
      </c>
      <c r="B15" s="23" t="s">
        <v>64</v>
      </c>
      <c r="C15" s="24">
        <v>17242</v>
      </c>
      <c r="D15" s="24">
        <v>5788</v>
      </c>
      <c r="E15" s="24">
        <v>11454</v>
      </c>
      <c r="F15" s="24">
        <v>16940</v>
      </c>
      <c r="G15" s="24">
        <v>5702</v>
      </c>
      <c r="H15" s="24">
        <v>11238</v>
      </c>
      <c r="I15" s="24">
        <v>302</v>
      </c>
      <c r="J15" s="24">
        <v>86</v>
      </c>
      <c r="K15" s="24">
        <v>216</v>
      </c>
      <c r="L15" s="7" t="str">
        <f t="shared" si="0"/>
        <v>○</v>
      </c>
      <c r="M15" s="7" t="str">
        <f t="shared" si="1"/>
        <v>○</v>
      </c>
      <c r="N15" s="7" t="str">
        <f t="shared" si="2"/>
        <v>○</v>
      </c>
    </row>
    <row r="16" spans="1:14" s="7" customFormat="1" ht="15" customHeight="1">
      <c r="A16" s="35"/>
      <c r="B16" s="36" t="s">
        <v>117</v>
      </c>
      <c r="C16" s="34">
        <f>SUM(C5:C15)</f>
        <v>250924</v>
      </c>
      <c r="D16" s="34">
        <f aca="true" t="shared" si="3" ref="D16:K16">SUM(D5:D15)</f>
        <v>47679</v>
      </c>
      <c r="E16" s="34">
        <f t="shared" si="3"/>
        <v>203245</v>
      </c>
      <c r="F16" s="34">
        <f t="shared" si="3"/>
        <v>242879</v>
      </c>
      <c r="G16" s="34">
        <f t="shared" si="3"/>
        <v>46648</v>
      </c>
      <c r="H16" s="34">
        <f t="shared" si="3"/>
        <v>196231</v>
      </c>
      <c r="I16" s="34">
        <f t="shared" si="3"/>
        <v>8045</v>
      </c>
      <c r="J16" s="34">
        <f t="shared" si="3"/>
        <v>1031</v>
      </c>
      <c r="K16" s="34">
        <f t="shared" si="3"/>
        <v>7014</v>
      </c>
      <c r="L16" s="7" t="str">
        <f>IF(F16+I16=C16,"○","×")</f>
        <v>○</v>
      </c>
      <c r="M16" s="7" t="str">
        <f>IF(G16+J16=D16,"○","×")</f>
        <v>○</v>
      </c>
      <c r="N16" s="7" t="str">
        <f>IF(H16+K16=E16,"○","×")</f>
        <v>○</v>
      </c>
    </row>
    <row r="17" spans="1:14" s="7" customFormat="1" ht="15" customHeight="1">
      <c r="A17" s="25">
        <v>12</v>
      </c>
      <c r="B17" s="26" t="s">
        <v>65</v>
      </c>
      <c r="C17" s="27">
        <v>6243</v>
      </c>
      <c r="D17" s="27">
        <v>4677</v>
      </c>
      <c r="E17" s="27">
        <v>1566</v>
      </c>
      <c r="F17" s="27">
        <v>6101</v>
      </c>
      <c r="G17" s="27">
        <v>4597</v>
      </c>
      <c r="H17" s="27">
        <v>1504</v>
      </c>
      <c r="I17" s="27">
        <v>142</v>
      </c>
      <c r="J17" s="27">
        <v>80</v>
      </c>
      <c r="K17" s="27">
        <v>62</v>
      </c>
      <c r="L17" s="7" t="str">
        <f t="shared" si="0"/>
        <v>○</v>
      </c>
      <c r="M17" s="7" t="str">
        <f t="shared" si="1"/>
        <v>○</v>
      </c>
      <c r="N17" s="7" t="str">
        <f t="shared" si="2"/>
        <v>○</v>
      </c>
    </row>
    <row r="18" spans="1:14" s="7" customFormat="1" ht="15" customHeight="1">
      <c r="A18" s="18">
        <v>13</v>
      </c>
      <c r="B18" s="19" t="s">
        <v>66</v>
      </c>
      <c r="C18" s="20">
        <v>4156</v>
      </c>
      <c r="D18" s="20">
        <v>2765</v>
      </c>
      <c r="E18" s="20">
        <v>1391</v>
      </c>
      <c r="F18" s="20">
        <v>4090</v>
      </c>
      <c r="G18" s="20">
        <v>2730</v>
      </c>
      <c r="H18" s="20">
        <v>1360</v>
      </c>
      <c r="I18" s="20">
        <v>66</v>
      </c>
      <c r="J18" s="20">
        <v>35</v>
      </c>
      <c r="K18" s="20">
        <v>31</v>
      </c>
      <c r="L18" s="7" t="str">
        <f t="shared" si="0"/>
        <v>○</v>
      </c>
      <c r="M18" s="7" t="str">
        <f t="shared" si="1"/>
        <v>○</v>
      </c>
      <c r="N18" s="7" t="str">
        <f t="shared" si="2"/>
        <v>○</v>
      </c>
    </row>
    <row r="19" spans="1:14" s="7" customFormat="1" ht="15" customHeight="1">
      <c r="A19" s="18">
        <v>14</v>
      </c>
      <c r="B19" s="19" t="s">
        <v>67</v>
      </c>
      <c r="C19" s="20">
        <v>1888</v>
      </c>
      <c r="D19" s="20">
        <v>1193</v>
      </c>
      <c r="E19" s="20">
        <v>695</v>
      </c>
      <c r="F19" s="20">
        <v>1807</v>
      </c>
      <c r="G19" s="20">
        <v>1144</v>
      </c>
      <c r="H19" s="20">
        <v>663</v>
      </c>
      <c r="I19" s="20">
        <v>81</v>
      </c>
      <c r="J19" s="20">
        <v>49</v>
      </c>
      <c r="K19" s="20">
        <v>32</v>
      </c>
      <c r="L19" s="7" t="str">
        <f t="shared" si="0"/>
        <v>○</v>
      </c>
      <c r="M19" s="7" t="str">
        <f t="shared" si="1"/>
        <v>○</v>
      </c>
      <c r="N19" s="7" t="str">
        <f t="shared" si="2"/>
        <v>○</v>
      </c>
    </row>
    <row r="20" spans="1:14" s="7" customFormat="1" ht="15" customHeight="1">
      <c r="A20" s="18">
        <v>15</v>
      </c>
      <c r="B20" s="19" t="s">
        <v>68</v>
      </c>
      <c r="C20" s="20">
        <v>8366</v>
      </c>
      <c r="D20" s="20">
        <v>5314</v>
      </c>
      <c r="E20" s="20">
        <v>3052</v>
      </c>
      <c r="F20" s="20">
        <v>8096</v>
      </c>
      <c r="G20" s="20">
        <v>5110</v>
      </c>
      <c r="H20" s="20">
        <v>2986</v>
      </c>
      <c r="I20" s="20">
        <v>270</v>
      </c>
      <c r="J20" s="20">
        <v>204</v>
      </c>
      <c r="K20" s="20">
        <v>66</v>
      </c>
      <c r="L20" s="7" t="str">
        <f t="shared" si="0"/>
        <v>○</v>
      </c>
      <c r="M20" s="7" t="str">
        <f t="shared" si="1"/>
        <v>○</v>
      </c>
      <c r="N20" s="7" t="str">
        <f t="shared" si="2"/>
        <v>○</v>
      </c>
    </row>
    <row r="21" spans="1:14" s="7" customFormat="1" ht="15" customHeight="1">
      <c r="A21" s="18">
        <v>16</v>
      </c>
      <c r="B21" s="19" t="s">
        <v>69</v>
      </c>
      <c r="C21" s="20">
        <v>10129</v>
      </c>
      <c r="D21" s="20">
        <v>5568</v>
      </c>
      <c r="E21" s="20">
        <v>4561</v>
      </c>
      <c r="F21" s="20">
        <v>9848</v>
      </c>
      <c r="G21" s="20">
        <v>5441</v>
      </c>
      <c r="H21" s="20">
        <v>4407</v>
      </c>
      <c r="I21" s="20">
        <v>281</v>
      </c>
      <c r="J21" s="20">
        <v>127</v>
      </c>
      <c r="K21" s="20">
        <v>154</v>
      </c>
      <c r="L21" s="7" t="str">
        <f t="shared" si="0"/>
        <v>○</v>
      </c>
      <c r="M21" s="7" t="str">
        <f t="shared" si="1"/>
        <v>○</v>
      </c>
      <c r="N21" s="7" t="str">
        <f t="shared" si="2"/>
        <v>○</v>
      </c>
    </row>
    <row r="22" spans="1:14" s="7" customFormat="1" ht="15" customHeight="1">
      <c r="A22" s="18">
        <v>17</v>
      </c>
      <c r="B22" s="19" t="s">
        <v>70</v>
      </c>
      <c r="C22" s="20">
        <v>6039</v>
      </c>
      <c r="D22" s="20">
        <v>2925</v>
      </c>
      <c r="E22" s="20">
        <v>3114</v>
      </c>
      <c r="F22" s="20">
        <v>5705</v>
      </c>
      <c r="G22" s="20">
        <v>2784</v>
      </c>
      <c r="H22" s="20">
        <v>2921</v>
      </c>
      <c r="I22" s="20">
        <v>334</v>
      </c>
      <c r="J22" s="20">
        <v>141</v>
      </c>
      <c r="K22" s="20">
        <v>193</v>
      </c>
      <c r="L22" s="7" t="str">
        <f t="shared" si="0"/>
        <v>○</v>
      </c>
      <c r="M22" s="7" t="str">
        <f t="shared" si="1"/>
        <v>○</v>
      </c>
      <c r="N22" s="7" t="str">
        <f t="shared" si="2"/>
        <v>○</v>
      </c>
    </row>
    <row r="23" spans="1:14" s="7" customFormat="1" ht="15" customHeight="1">
      <c r="A23" s="18">
        <v>18</v>
      </c>
      <c r="B23" s="19" t="s">
        <v>71</v>
      </c>
      <c r="C23" s="20">
        <v>2617</v>
      </c>
      <c r="D23" s="20">
        <v>1284</v>
      </c>
      <c r="E23" s="20">
        <v>1333</v>
      </c>
      <c r="F23" s="20">
        <v>2532</v>
      </c>
      <c r="G23" s="20">
        <v>1236</v>
      </c>
      <c r="H23" s="20">
        <v>1296</v>
      </c>
      <c r="I23" s="20">
        <v>85</v>
      </c>
      <c r="J23" s="20">
        <v>48</v>
      </c>
      <c r="K23" s="20">
        <v>37</v>
      </c>
      <c r="L23" s="7" t="str">
        <f t="shared" si="0"/>
        <v>○</v>
      </c>
      <c r="M23" s="7" t="str">
        <f t="shared" si="1"/>
        <v>○</v>
      </c>
      <c r="N23" s="7" t="str">
        <f t="shared" si="2"/>
        <v>○</v>
      </c>
    </row>
    <row r="24" spans="1:14" s="7" customFormat="1" ht="15" customHeight="1">
      <c r="A24" s="18">
        <v>19</v>
      </c>
      <c r="B24" s="19" t="s">
        <v>72</v>
      </c>
      <c r="C24" s="20">
        <v>4400</v>
      </c>
      <c r="D24" s="20">
        <v>1132</v>
      </c>
      <c r="E24" s="20">
        <v>3268</v>
      </c>
      <c r="F24" s="20">
        <v>4304</v>
      </c>
      <c r="G24" s="20">
        <v>1109</v>
      </c>
      <c r="H24" s="20">
        <v>3195</v>
      </c>
      <c r="I24" s="20">
        <v>96</v>
      </c>
      <c r="J24" s="20">
        <v>23</v>
      </c>
      <c r="K24" s="20">
        <v>73</v>
      </c>
      <c r="L24" s="7" t="str">
        <f t="shared" si="0"/>
        <v>○</v>
      </c>
      <c r="M24" s="7" t="str">
        <f t="shared" si="1"/>
        <v>○</v>
      </c>
      <c r="N24" s="7" t="str">
        <f t="shared" si="2"/>
        <v>○</v>
      </c>
    </row>
    <row r="25" spans="1:14" s="7" customFormat="1" ht="15" customHeight="1">
      <c r="A25" s="18">
        <v>20</v>
      </c>
      <c r="B25" s="19" t="s">
        <v>73</v>
      </c>
      <c r="C25" s="20">
        <v>3137</v>
      </c>
      <c r="D25" s="20">
        <v>1617</v>
      </c>
      <c r="E25" s="20">
        <v>1520</v>
      </c>
      <c r="F25" s="20">
        <v>3085</v>
      </c>
      <c r="G25" s="20">
        <v>1589</v>
      </c>
      <c r="H25" s="20">
        <v>1496</v>
      </c>
      <c r="I25" s="20">
        <v>52</v>
      </c>
      <c r="J25" s="20">
        <v>28</v>
      </c>
      <c r="K25" s="20">
        <v>24</v>
      </c>
      <c r="L25" s="7" t="str">
        <f t="shared" si="0"/>
        <v>○</v>
      </c>
      <c r="M25" s="7" t="str">
        <f t="shared" si="1"/>
        <v>○</v>
      </c>
      <c r="N25" s="7" t="str">
        <f t="shared" si="2"/>
        <v>○</v>
      </c>
    </row>
    <row r="26" spans="1:14" s="7" customFormat="1" ht="15" customHeight="1">
      <c r="A26" s="18">
        <v>21</v>
      </c>
      <c r="B26" s="19" t="s">
        <v>74</v>
      </c>
      <c r="C26" s="20">
        <v>13009</v>
      </c>
      <c r="D26" s="20">
        <v>2322</v>
      </c>
      <c r="E26" s="20">
        <v>10687</v>
      </c>
      <c r="F26" s="20">
        <v>12733</v>
      </c>
      <c r="G26" s="20">
        <v>2272</v>
      </c>
      <c r="H26" s="20">
        <v>10461</v>
      </c>
      <c r="I26" s="20">
        <v>276</v>
      </c>
      <c r="J26" s="20">
        <v>50</v>
      </c>
      <c r="K26" s="20">
        <v>226</v>
      </c>
      <c r="L26" s="7" t="str">
        <f t="shared" si="0"/>
        <v>○</v>
      </c>
      <c r="M26" s="7" t="str">
        <f t="shared" si="1"/>
        <v>○</v>
      </c>
      <c r="N26" s="7" t="str">
        <f t="shared" si="2"/>
        <v>○</v>
      </c>
    </row>
    <row r="27" spans="1:14" s="7" customFormat="1" ht="15" customHeight="1">
      <c r="A27" s="18">
        <v>22</v>
      </c>
      <c r="B27" s="19" t="s">
        <v>75</v>
      </c>
      <c r="C27" s="20">
        <v>5376</v>
      </c>
      <c r="D27" s="20">
        <v>89</v>
      </c>
      <c r="E27" s="20">
        <v>5287</v>
      </c>
      <c r="F27" s="20">
        <v>5268</v>
      </c>
      <c r="G27" s="20">
        <v>86</v>
      </c>
      <c r="H27" s="20">
        <v>5182</v>
      </c>
      <c r="I27" s="20">
        <v>108</v>
      </c>
      <c r="J27" s="20">
        <v>3</v>
      </c>
      <c r="K27" s="20">
        <v>105</v>
      </c>
      <c r="L27" s="7" t="str">
        <f t="shared" si="0"/>
        <v>○</v>
      </c>
      <c r="M27" s="7" t="str">
        <f t="shared" si="1"/>
        <v>○</v>
      </c>
      <c r="N27" s="7" t="str">
        <f t="shared" si="2"/>
        <v>○</v>
      </c>
    </row>
    <row r="28" spans="1:14" s="7" customFormat="1" ht="15" customHeight="1">
      <c r="A28" s="21">
        <v>23</v>
      </c>
      <c r="B28" s="19" t="s">
        <v>76</v>
      </c>
      <c r="C28" s="20">
        <v>8168</v>
      </c>
      <c r="D28" s="20">
        <v>226</v>
      </c>
      <c r="E28" s="20">
        <v>7942</v>
      </c>
      <c r="F28" s="20">
        <v>7872</v>
      </c>
      <c r="G28" s="20">
        <v>212</v>
      </c>
      <c r="H28" s="20">
        <v>7660</v>
      </c>
      <c r="I28" s="20">
        <v>296</v>
      </c>
      <c r="J28" s="20">
        <v>14</v>
      </c>
      <c r="K28" s="20">
        <v>282</v>
      </c>
      <c r="L28" s="7" t="str">
        <f t="shared" si="0"/>
        <v>○</v>
      </c>
      <c r="M28" s="7" t="str">
        <f t="shared" si="1"/>
        <v>○</v>
      </c>
      <c r="N28" s="7" t="str">
        <f t="shared" si="2"/>
        <v>○</v>
      </c>
    </row>
    <row r="29" spans="1:14" s="7" customFormat="1" ht="15" customHeight="1">
      <c r="A29" s="18">
        <v>24</v>
      </c>
      <c r="B29" s="19" t="s">
        <v>77</v>
      </c>
      <c r="C29" s="20">
        <v>5809</v>
      </c>
      <c r="D29" s="20">
        <v>1268</v>
      </c>
      <c r="E29" s="20">
        <v>4541</v>
      </c>
      <c r="F29" s="20">
        <v>5671</v>
      </c>
      <c r="G29" s="20">
        <v>1239</v>
      </c>
      <c r="H29" s="20">
        <v>4432</v>
      </c>
      <c r="I29" s="20">
        <v>138</v>
      </c>
      <c r="J29" s="20">
        <v>29</v>
      </c>
      <c r="K29" s="20">
        <v>109</v>
      </c>
      <c r="L29" s="7" t="str">
        <f t="shared" si="0"/>
        <v>○</v>
      </c>
      <c r="M29" s="7" t="str">
        <f t="shared" si="1"/>
        <v>○</v>
      </c>
      <c r="N29" s="7" t="str">
        <f t="shared" si="2"/>
        <v>○</v>
      </c>
    </row>
    <row r="30" spans="1:14" s="7" customFormat="1" ht="15" customHeight="1">
      <c r="A30" s="18">
        <v>25</v>
      </c>
      <c r="B30" s="19" t="s">
        <v>78</v>
      </c>
      <c r="C30" s="20">
        <v>7114</v>
      </c>
      <c r="D30" s="20">
        <v>2282</v>
      </c>
      <c r="E30" s="20">
        <v>4832</v>
      </c>
      <c r="F30" s="20">
        <v>6927</v>
      </c>
      <c r="G30" s="20">
        <v>2233</v>
      </c>
      <c r="H30" s="20">
        <v>4694</v>
      </c>
      <c r="I30" s="20">
        <v>187</v>
      </c>
      <c r="J30" s="20">
        <v>49</v>
      </c>
      <c r="K30" s="20">
        <v>138</v>
      </c>
      <c r="L30" s="7" t="str">
        <f t="shared" si="0"/>
        <v>○</v>
      </c>
      <c r="M30" s="7" t="str">
        <f t="shared" si="1"/>
        <v>○</v>
      </c>
      <c r="N30" s="7" t="str">
        <f t="shared" si="2"/>
        <v>○</v>
      </c>
    </row>
    <row r="31" spans="1:14" s="7" customFormat="1" ht="15" customHeight="1">
      <c r="A31" s="18">
        <v>26</v>
      </c>
      <c r="B31" s="19" t="s">
        <v>79</v>
      </c>
      <c r="C31" s="20">
        <v>9084</v>
      </c>
      <c r="D31" s="20">
        <v>1889</v>
      </c>
      <c r="E31" s="20">
        <v>7195</v>
      </c>
      <c r="F31" s="20">
        <v>8735</v>
      </c>
      <c r="G31" s="20">
        <v>1837</v>
      </c>
      <c r="H31" s="20">
        <v>6898</v>
      </c>
      <c r="I31" s="20">
        <v>349</v>
      </c>
      <c r="J31" s="20">
        <v>52</v>
      </c>
      <c r="K31" s="20">
        <v>297</v>
      </c>
      <c r="L31" s="7" t="str">
        <f t="shared" si="0"/>
        <v>○</v>
      </c>
      <c r="M31" s="7" t="str">
        <f t="shared" si="1"/>
        <v>○</v>
      </c>
      <c r="N31" s="7" t="str">
        <f t="shared" si="2"/>
        <v>○</v>
      </c>
    </row>
    <row r="32" spans="1:14" s="7" customFormat="1" ht="15" customHeight="1">
      <c r="A32" s="18">
        <v>27</v>
      </c>
      <c r="B32" s="19" t="s">
        <v>80</v>
      </c>
      <c r="C32" s="20">
        <v>4159</v>
      </c>
      <c r="D32" s="20">
        <v>716</v>
      </c>
      <c r="E32" s="20">
        <v>3443</v>
      </c>
      <c r="F32" s="20">
        <v>4026</v>
      </c>
      <c r="G32" s="20">
        <v>691</v>
      </c>
      <c r="H32" s="20">
        <v>3335</v>
      </c>
      <c r="I32" s="20">
        <v>133</v>
      </c>
      <c r="J32" s="20">
        <v>25</v>
      </c>
      <c r="K32" s="20">
        <v>108</v>
      </c>
      <c r="L32" s="7" t="str">
        <f t="shared" si="0"/>
        <v>○</v>
      </c>
      <c r="M32" s="7" t="str">
        <f t="shared" si="1"/>
        <v>○</v>
      </c>
      <c r="N32" s="7" t="str">
        <f t="shared" si="2"/>
        <v>○</v>
      </c>
    </row>
    <row r="33" spans="1:14" s="7" customFormat="1" ht="15" customHeight="1">
      <c r="A33" s="18">
        <v>28</v>
      </c>
      <c r="B33" s="19" t="s">
        <v>81</v>
      </c>
      <c r="C33" s="20">
        <v>7269</v>
      </c>
      <c r="D33" s="20">
        <v>941</v>
      </c>
      <c r="E33" s="20">
        <v>6328</v>
      </c>
      <c r="F33" s="20">
        <v>7031</v>
      </c>
      <c r="G33" s="20">
        <v>904</v>
      </c>
      <c r="H33" s="20">
        <v>6127</v>
      </c>
      <c r="I33" s="20">
        <v>238</v>
      </c>
      <c r="J33" s="20">
        <v>37</v>
      </c>
      <c r="K33" s="20">
        <v>201</v>
      </c>
      <c r="L33" s="7" t="str">
        <f t="shared" si="0"/>
        <v>○</v>
      </c>
      <c r="M33" s="7" t="str">
        <f t="shared" si="1"/>
        <v>○</v>
      </c>
      <c r="N33" s="7" t="str">
        <f t="shared" si="2"/>
        <v>○</v>
      </c>
    </row>
    <row r="34" spans="1:14" s="7" customFormat="1" ht="15" customHeight="1">
      <c r="A34" s="18">
        <v>29</v>
      </c>
      <c r="B34" s="19" t="s">
        <v>82</v>
      </c>
      <c r="C34" s="20">
        <v>539</v>
      </c>
      <c r="D34" s="20">
        <v>265</v>
      </c>
      <c r="E34" s="20">
        <v>274</v>
      </c>
      <c r="F34" s="20">
        <v>525</v>
      </c>
      <c r="G34" s="20">
        <v>256</v>
      </c>
      <c r="H34" s="20">
        <v>269</v>
      </c>
      <c r="I34" s="20">
        <v>14</v>
      </c>
      <c r="J34" s="20">
        <v>9</v>
      </c>
      <c r="K34" s="20">
        <v>5</v>
      </c>
      <c r="L34" s="7" t="str">
        <f t="shared" si="0"/>
        <v>○</v>
      </c>
      <c r="M34" s="7" t="str">
        <f t="shared" si="1"/>
        <v>○</v>
      </c>
      <c r="N34" s="7" t="str">
        <f t="shared" si="2"/>
        <v>○</v>
      </c>
    </row>
    <row r="35" spans="1:14" s="7" customFormat="1" ht="15" customHeight="1">
      <c r="A35" s="22">
        <v>30</v>
      </c>
      <c r="B35" s="23" t="s">
        <v>83</v>
      </c>
      <c r="C35" s="24">
        <v>696</v>
      </c>
      <c r="D35" s="24">
        <v>401</v>
      </c>
      <c r="E35" s="24">
        <v>295</v>
      </c>
      <c r="F35" s="24">
        <v>667</v>
      </c>
      <c r="G35" s="24">
        <v>376</v>
      </c>
      <c r="H35" s="24">
        <v>291</v>
      </c>
      <c r="I35" s="24">
        <v>29</v>
      </c>
      <c r="J35" s="24">
        <v>25</v>
      </c>
      <c r="K35" s="24">
        <v>4</v>
      </c>
      <c r="L35" s="7" t="str">
        <f t="shared" si="0"/>
        <v>○</v>
      </c>
      <c r="M35" s="7" t="str">
        <f t="shared" si="1"/>
        <v>○</v>
      </c>
      <c r="N35" s="7" t="str">
        <f t="shared" si="2"/>
        <v>○</v>
      </c>
    </row>
    <row r="36" spans="1:14" s="7" customFormat="1" ht="15" customHeight="1">
      <c r="A36" s="22">
        <v>31</v>
      </c>
      <c r="B36" s="23" t="s">
        <v>84</v>
      </c>
      <c r="C36" s="24">
        <v>1399</v>
      </c>
      <c r="D36" s="24">
        <v>1128</v>
      </c>
      <c r="E36" s="24">
        <v>271</v>
      </c>
      <c r="F36" s="24">
        <v>1391</v>
      </c>
      <c r="G36" s="24">
        <v>1122</v>
      </c>
      <c r="H36" s="24">
        <v>269</v>
      </c>
      <c r="I36" s="24">
        <v>8</v>
      </c>
      <c r="J36" s="24">
        <v>6</v>
      </c>
      <c r="K36" s="24">
        <v>2</v>
      </c>
      <c r="L36" s="7" t="str">
        <f t="shared" si="0"/>
        <v>○</v>
      </c>
      <c r="M36" s="7" t="str">
        <f t="shared" si="1"/>
        <v>○</v>
      </c>
      <c r="N36" s="7" t="str">
        <f t="shared" si="2"/>
        <v>○</v>
      </c>
    </row>
    <row r="37" spans="1:14" s="7" customFormat="1" ht="15" customHeight="1">
      <c r="A37" s="18">
        <v>32</v>
      </c>
      <c r="B37" s="19" t="s">
        <v>85</v>
      </c>
      <c r="C37" s="20">
        <v>313</v>
      </c>
      <c r="D37" s="20">
        <v>251</v>
      </c>
      <c r="E37" s="20">
        <v>62</v>
      </c>
      <c r="F37" s="20">
        <v>311</v>
      </c>
      <c r="G37" s="20">
        <v>251</v>
      </c>
      <c r="H37" s="20">
        <v>60</v>
      </c>
      <c r="I37" s="20">
        <v>2</v>
      </c>
      <c r="J37" s="20">
        <v>0</v>
      </c>
      <c r="K37" s="20">
        <v>2</v>
      </c>
      <c r="L37" s="7" t="str">
        <f t="shared" si="0"/>
        <v>○</v>
      </c>
      <c r="M37" s="7" t="str">
        <f t="shared" si="1"/>
        <v>○</v>
      </c>
      <c r="N37" s="7" t="str">
        <f t="shared" si="2"/>
        <v>○</v>
      </c>
    </row>
    <row r="38" spans="1:14" s="7" customFormat="1" ht="15" customHeight="1">
      <c r="A38" s="25">
        <v>33</v>
      </c>
      <c r="B38" s="26" t="s">
        <v>86</v>
      </c>
      <c r="C38" s="27">
        <v>721</v>
      </c>
      <c r="D38" s="27">
        <v>367</v>
      </c>
      <c r="E38" s="27">
        <v>354</v>
      </c>
      <c r="F38" s="27">
        <v>693</v>
      </c>
      <c r="G38" s="27">
        <v>361</v>
      </c>
      <c r="H38" s="27">
        <v>332</v>
      </c>
      <c r="I38" s="27">
        <v>28</v>
      </c>
      <c r="J38" s="27">
        <v>6</v>
      </c>
      <c r="K38" s="27">
        <v>22</v>
      </c>
      <c r="L38" s="7" t="str">
        <f t="shared" si="0"/>
        <v>○</v>
      </c>
      <c r="M38" s="7" t="str">
        <f t="shared" si="1"/>
        <v>○</v>
      </c>
      <c r="N38" s="7" t="str">
        <f t="shared" si="2"/>
        <v>○</v>
      </c>
    </row>
    <row r="39" spans="1:14" s="7" customFormat="1" ht="15" customHeight="1">
      <c r="A39" s="18">
        <v>34</v>
      </c>
      <c r="B39" s="19" t="s">
        <v>87</v>
      </c>
      <c r="C39" s="27">
        <v>157</v>
      </c>
      <c r="D39" s="27">
        <v>49</v>
      </c>
      <c r="E39" s="27">
        <v>108</v>
      </c>
      <c r="F39" s="27">
        <v>150</v>
      </c>
      <c r="G39" s="27">
        <v>48</v>
      </c>
      <c r="H39" s="27">
        <v>102</v>
      </c>
      <c r="I39" s="27">
        <v>7</v>
      </c>
      <c r="J39" s="27">
        <v>1</v>
      </c>
      <c r="K39" s="27">
        <v>6</v>
      </c>
      <c r="L39" s="7" t="str">
        <f t="shared" si="0"/>
        <v>○</v>
      </c>
      <c r="M39" s="7" t="str">
        <f t="shared" si="1"/>
        <v>○</v>
      </c>
      <c r="N39" s="7" t="str">
        <f t="shared" si="2"/>
        <v>○</v>
      </c>
    </row>
    <row r="40" spans="1:14" s="7" customFormat="1" ht="15" customHeight="1">
      <c r="A40" s="18">
        <v>35</v>
      </c>
      <c r="B40" s="19" t="s">
        <v>88</v>
      </c>
      <c r="C40" s="27">
        <v>1429</v>
      </c>
      <c r="D40" s="27">
        <v>1042</v>
      </c>
      <c r="E40" s="27">
        <v>387</v>
      </c>
      <c r="F40" s="20">
        <v>1417</v>
      </c>
      <c r="G40" s="20">
        <v>1033</v>
      </c>
      <c r="H40" s="20">
        <v>384</v>
      </c>
      <c r="I40" s="27">
        <v>12</v>
      </c>
      <c r="J40" s="27">
        <v>9</v>
      </c>
      <c r="K40" s="27">
        <v>3</v>
      </c>
      <c r="L40" s="7" t="str">
        <f t="shared" si="0"/>
        <v>○</v>
      </c>
      <c r="M40" s="7" t="str">
        <f t="shared" si="1"/>
        <v>○</v>
      </c>
      <c r="N40" s="7" t="str">
        <f t="shared" si="2"/>
        <v>○</v>
      </c>
    </row>
    <row r="41" spans="1:14" s="7" customFormat="1" ht="15" customHeight="1">
      <c r="A41" s="18">
        <v>36</v>
      </c>
      <c r="B41" s="19" t="s">
        <v>89</v>
      </c>
      <c r="C41" s="20">
        <v>1810</v>
      </c>
      <c r="D41" s="20">
        <v>1330</v>
      </c>
      <c r="E41" s="20">
        <v>480</v>
      </c>
      <c r="F41" s="20">
        <v>1775</v>
      </c>
      <c r="G41" s="20">
        <v>1306</v>
      </c>
      <c r="H41" s="20">
        <v>469</v>
      </c>
      <c r="I41" s="20">
        <v>35</v>
      </c>
      <c r="J41" s="20">
        <v>24</v>
      </c>
      <c r="K41" s="20">
        <v>11</v>
      </c>
      <c r="L41" s="7" t="str">
        <f t="shared" si="0"/>
        <v>○</v>
      </c>
      <c r="M41" s="7" t="str">
        <f t="shared" si="1"/>
        <v>○</v>
      </c>
      <c r="N41" s="7" t="str">
        <f t="shared" si="2"/>
        <v>○</v>
      </c>
    </row>
    <row r="42" spans="1:14" s="7" customFormat="1" ht="15" customHeight="1">
      <c r="A42" s="18">
        <v>37</v>
      </c>
      <c r="B42" s="19" t="s">
        <v>90</v>
      </c>
      <c r="C42" s="20">
        <v>6468</v>
      </c>
      <c r="D42" s="20">
        <v>3801</v>
      </c>
      <c r="E42" s="20">
        <v>2667</v>
      </c>
      <c r="F42" s="20">
        <v>6389</v>
      </c>
      <c r="G42" s="20">
        <v>3775</v>
      </c>
      <c r="H42" s="20">
        <v>2614</v>
      </c>
      <c r="I42" s="20">
        <v>79</v>
      </c>
      <c r="J42" s="20">
        <v>26</v>
      </c>
      <c r="K42" s="20">
        <v>53</v>
      </c>
      <c r="L42" s="7" t="str">
        <f t="shared" si="0"/>
        <v>○</v>
      </c>
      <c r="M42" s="7" t="str">
        <f t="shared" si="1"/>
        <v>○</v>
      </c>
      <c r="N42" s="7" t="str">
        <f t="shared" si="2"/>
        <v>○</v>
      </c>
    </row>
    <row r="43" spans="1:14" s="7" customFormat="1" ht="15" customHeight="1">
      <c r="A43" s="18">
        <v>38</v>
      </c>
      <c r="B43" s="19" t="s">
        <v>91</v>
      </c>
      <c r="C43" s="20">
        <v>10713</v>
      </c>
      <c r="D43" s="20">
        <v>3893</v>
      </c>
      <c r="E43" s="20">
        <v>6820</v>
      </c>
      <c r="F43" s="20">
        <v>10490</v>
      </c>
      <c r="G43" s="20">
        <v>3766</v>
      </c>
      <c r="H43" s="20">
        <v>6724</v>
      </c>
      <c r="I43" s="20">
        <v>223</v>
      </c>
      <c r="J43" s="20">
        <v>127</v>
      </c>
      <c r="K43" s="20">
        <v>96</v>
      </c>
      <c r="L43" s="7" t="str">
        <f t="shared" si="0"/>
        <v>○</v>
      </c>
      <c r="M43" s="7" t="str">
        <f t="shared" si="1"/>
        <v>○</v>
      </c>
      <c r="N43" s="7" t="str">
        <f t="shared" si="2"/>
        <v>○</v>
      </c>
    </row>
    <row r="44" spans="1:14" s="7" customFormat="1" ht="15" customHeight="1">
      <c r="A44" s="18">
        <v>39</v>
      </c>
      <c r="B44" s="19" t="s">
        <v>92</v>
      </c>
      <c r="C44" s="20">
        <v>774</v>
      </c>
      <c r="D44" s="20">
        <v>278</v>
      </c>
      <c r="E44" s="20">
        <v>496</v>
      </c>
      <c r="F44" s="20">
        <v>750</v>
      </c>
      <c r="G44" s="20">
        <v>270</v>
      </c>
      <c r="H44" s="20">
        <v>480</v>
      </c>
      <c r="I44" s="20">
        <v>24</v>
      </c>
      <c r="J44" s="20">
        <v>8</v>
      </c>
      <c r="K44" s="20">
        <v>16</v>
      </c>
      <c r="L44" s="7" t="str">
        <f t="shared" si="0"/>
        <v>○</v>
      </c>
      <c r="M44" s="7" t="str">
        <f t="shared" si="1"/>
        <v>○</v>
      </c>
      <c r="N44" s="7" t="str">
        <f t="shared" si="2"/>
        <v>○</v>
      </c>
    </row>
    <row r="45" spans="1:14" s="7" customFormat="1" ht="15" customHeight="1">
      <c r="A45" s="18">
        <v>40</v>
      </c>
      <c r="B45" s="19" t="s">
        <v>93</v>
      </c>
      <c r="C45" s="20">
        <v>4135</v>
      </c>
      <c r="D45" s="20">
        <v>2541</v>
      </c>
      <c r="E45" s="20">
        <v>1594</v>
      </c>
      <c r="F45" s="20">
        <v>3990</v>
      </c>
      <c r="G45" s="20">
        <v>2475</v>
      </c>
      <c r="H45" s="20">
        <v>1515</v>
      </c>
      <c r="I45" s="20">
        <v>145</v>
      </c>
      <c r="J45" s="20">
        <v>66</v>
      </c>
      <c r="K45" s="20">
        <v>79</v>
      </c>
      <c r="L45" s="7" t="str">
        <f t="shared" si="0"/>
        <v>○</v>
      </c>
      <c r="M45" s="7" t="str">
        <f t="shared" si="1"/>
        <v>○</v>
      </c>
      <c r="N45" s="7" t="str">
        <f t="shared" si="2"/>
        <v>○</v>
      </c>
    </row>
    <row r="46" spans="1:14" s="7" customFormat="1" ht="15" customHeight="1">
      <c r="A46" s="22">
        <v>41</v>
      </c>
      <c r="B46" s="23" t="s">
        <v>94</v>
      </c>
      <c r="C46" s="24">
        <v>1389</v>
      </c>
      <c r="D46" s="24">
        <v>808</v>
      </c>
      <c r="E46" s="24">
        <v>581</v>
      </c>
      <c r="F46" s="24">
        <v>1348</v>
      </c>
      <c r="G46" s="24">
        <v>790</v>
      </c>
      <c r="H46" s="24">
        <v>558</v>
      </c>
      <c r="I46" s="24">
        <v>41</v>
      </c>
      <c r="J46" s="24">
        <v>18</v>
      </c>
      <c r="K46" s="24">
        <v>23</v>
      </c>
      <c r="L46" s="7" t="str">
        <f t="shared" si="0"/>
        <v>○</v>
      </c>
      <c r="M46" s="7" t="str">
        <f t="shared" si="1"/>
        <v>○</v>
      </c>
      <c r="N46" s="7" t="str">
        <f t="shared" si="2"/>
        <v>○</v>
      </c>
    </row>
    <row r="47" spans="1:14" s="7" customFormat="1" ht="15" customHeight="1">
      <c r="A47" s="35"/>
      <c r="B47" s="36" t="s">
        <v>44</v>
      </c>
      <c r="C47" s="37">
        <f>SUM(C17:C46)</f>
        <v>137506</v>
      </c>
      <c r="D47" s="37">
        <f aca="true" t="shared" si="4" ref="D47:K47">SUM(D17:D46)</f>
        <v>52362</v>
      </c>
      <c r="E47" s="37">
        <f t="shared" si="4"/>
        <v>85144</v>
      </c>
      <c r="F47" s="37">
        <f t="shared" si="4"/>
        <v>133727</v>
      </c>
      <c r="G47" s="37">
        <f t="shared" si="4"/>
        <v>51043</v>
      </c>
      <c r="H47" s="37">
        <f t="shared" si="4"/>
        <v>82684</v>
      </c>
      <c r="I47" s="37">
        <f t="shared" si="4"/>
        <v>3779</v>
      </c>
      <c r="J47" s="37">
        <f t="shared" si="4"/>
        <v>1319</v>
      </c>
      <c r="K47" s="37">
        <f t="shared" si="4"/>
        <v>2460</v>
      </c>
      <c r="L47" s="7" t="str">
        <f t="shared" si="0"/>
        <v>○</v>
      </c>
      <c r="M47" s="7" t="str">
        <f t="shared" si="1"/>
        <v>○</v>
      </c>
      <c r="N47" s="7" t="str">
        <f t="shared" si="2"/>
        <v>○</v>
      </c>
    </row>
    <row r="48" spans="1:14" s="7" customFormat="1" ht="15" customHeight="1">
      <c r="A48" s="38"/>
      <c r="B48" s="39" t="s">
        <v>45</v>
      </c>
      <c r="C48" s="40">
        <f>C16+C47</f>
        <v>388430</v>
      </c>
      <c r="D48" s="40">
        <f aca="true" t="shared" si="5" ref="D48:K48">D16+D47</f>
        <v>100041</v>
      </c>
      <c r="E48" s="40">
        <f t="shared" si="5"/>
        <v>288389</v>
      </c>
      <c r="F48" s="40">
        <f t="shared" si="5"/>
        <v>376606</v>
      </c>
      <c r="G48" s="40">
        <f t="shared" si="5"/>
        <v>97691</v>
      </c>
      <c r="H48" s="40">
        <f t="shared" si="5"/>
        <v>278915</v>
      </c>
      <c r="I48" s="40">
        <f t="shared" si="5"/>
        <v>11824</v>
      </c>
      <c r="J48" s="40">
        <f t="shared" si="5"/>
        <v>2350</v>
      </c>
      <c r="K48" s="40">
        <f t="shared" si="5"/>
        <v>9474</v>
      </c>
      <c r="L48" s="7" t="str">
        <f t="shared" si="0"/>
        <v>○</v>
      </c>
      <c r="M48" s="7" t="str">
        <f t="shared" si="1"/>
        <v>○</v>
      </c>
      <c r="N48" s="7" t="str">
        <f t="shared" si="2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0"/>
  <sheetViews>
    <sheetView showGridLines="0" zoomScale="70" zoomScaleNormal="70" zoomScaleSheetLayoutView="75" zoomScalePageLayoutView="0" workbookViewId="0" topLeftCell="IF1">
      <selection activeCell="IH24" sqref="IH24"/>
    </sheetView>
  </sheetViews>
  <sheetFormatPr defaultColWidth="12.59765625" defaultRowHeight="15"/>
  <cols>
    <col min="1" max="1" width="3.5" style="6" customWidth="1"/>
    <col min="2" max="2" width="14.69921875" style="6" customWidth="1"/>
    <col min="3" max="9" width="15.59765625" style="6" customWidth="1"/>
    <col min="10" max="11" width="12.3984375" style="6" customWidth="1"/>
    <col min="12" max="12" width="15.5" style="6" bestFit="1" customWidth="1"/>
    <col min="13" max="13" width="2.59765625" style="6" customWidth="1"/>
    <col min="14" max="14" width="3.5" style="6" customWidth="1"/>
    <col min="15" max="15" width="14.69921875" style="6" customWidth="1"/>
    <col min="16" max="22" width="15.59765625" style="6" customWidth="1"/>
    <col min="23" max="24" width="12.3984375" style="6" customWidth="1"/>
    <col min="25" max="25" width="15.5" style="6" bestFit="1" customWidth="1"/>
    <col min="26" max="26" width="1.69921875" style="32" customWidth="1"/>
    <col min="27" max="27" width="3.5" style="6" customWidth="1"/>
    <col min="28" max="28" width="14.59765625" style="6" customWidth="1"/>
    <col min="29" max="38" width="15.59765625" style="6" customWidth="1"/>
    <col min="39" max="39" width="2.59765625" style="32" customWidth="1"/>
    <col min="40" max="40" width="3.5" style="6" customWidth="1"/>
    <col min="41" max="41" width="14.59765625" style="6" customWidth="1"/>
    <col min="42" max="51" width="15.59765625" style="6" customWidth="1"/>
    <col min="52" max="52" width="3" style="32" customWidth="1"/>
    <col min="53" max="53" width="3.5" style="6" customWidth="1"/>
    <col min="54" max="54" width="14.59765625" style="6" customWidth="1"/>
    <col min="55" max="64" width="15.59765625" style="6" customWidth="1"/>
    <col min="65" max="65" width="3.3984375" style="32" customWidth="1"/>
    <col min="66" max="66" width="3.5" style="6" customWidth="1"/>
    <col min="67" max="67" width="14.59765625" style="6" customWidth="1"/>
    <col min="68" max="77" width="15.59765625" style="6" customWidth="1"/>
    <col min="78" max="78" width="3.19921875" style="32" customWidth="1"/>
    <col min="79" max="79" width="3.5" style="6" customWidth="1"/>
    <col min="80" max="80" width="14.59765625" style="6" customWidth="1"/>
    <col min="81" max="90" width="15.59765625" style="6" customWidth="1"/>
    <col min="91" max="91" width="5.69921875" style="32" customWidth="1"/>
    <col min="92" max="92" width="3.5" style="6" customWidth="1"/>
    <col min="93" max="93" width="14.59765625" style="6" customWidth="1"/>
    <col min="94" max="103" width="15.59765625" style="6" customWidth="1"/>
    <col min="104" max="104" width="2.59765625" style="32" customWidth="1"/>
    <col min="105" max="105" width="3.5" style="6" customWidth="1"/>
    <col min="106" max="106" width="14.59765625" style="6" customWidth="1"/>
    <col min="107" max="116" width="15.59765625" style="6" customWidth="1"/>
    <col min="117" max="117" width="2.59765625" style="6" customWidth="1"/>
    <col min="118" max="118" width="3.5" style="6" customWidth="1"/>
    <col min="119" max="126" width="14.59765625" style="6" customWidth="1"/>
    <col min="127" max="129" width="15.59765625" style="6" customWidth="1"/>
    <col min="130" max="130" width="2.59765625" style="6" customWidth="1"/>
    <col min="131" max="131" width="3.5" style="6" customWidth="1"/>
    <col min="132" max="132" width="14.59765625" style="6" customWidth="1"/>
    <col min="133" max="139" width="15.59765625" style="8" customWidth="1"/>
    <col min="140" max="142" width="15.59765625" style="6" customWidth="1"/>
    <col min="143" max="143" width="2.59765625" style="8" customWidth="1"/>
    <col min="144" max="144" width="3.5" style="6" customWidth="1"/>
    <col min="145" max="145" width="14.59765625" style="6" customWidth="1"/>
    <col min="146" max="152" width="15.59765625" style="8" customWidth="1"/>
    <col min="153" max="155" width="15.59765625" style="6" customWidth="1"/>
    <col min="156" max="156" width="2.59765625" style="6" customWidth="1"/>
    <col min="157" max="157" width="3.5" style="6" customWidth="1"/>
    <col min="158" max="158" width="14.59765625" style="6" customWidth="1"/>
    <col min="159" max="165" width="15.59765625" style="8" customWidth="1"/>
    <col min="166" max="168" width="15.59765625" style="6" customWidth="1"/>
    <col min="169" max="169" width="3.09765625" style="6" customWidth="1"/>
    <col min="170" max="170" width="3.5" style="6" customWidth="1"/>
    <col min="171" max="171" width="14.59765625" style="6" customWidth="1"/>
    <col min="172" max="178" width="15.59765625" style="8" customWidth="1"/>
    <col min="179" max="181" width="15.59765625" style="6" customWidth="1"/>
    <col min="182" max="182" width="2.5" style="6" customWidth="1"/>
    <col min="183" max="183" width="3.5" style="6" customWidth="1"/>
    <col min="184" max="184" width="14.59765625" style="6" customWidth="1"/>
    <col min="185" max="191" width="15.59765625" style="8" customWidth="1"/>
    <col min="192" max="194" width="15.59765625" style="6" customWidth="1"/>
    <col min="195" max="195" width="3.09765625" style="6" customWidth="1"/>
    <col min="196" max="196" width="3.5" style="6" customWidth="1"/>
    <col min="197" max="197" width="14.59765625" style="6" customWidth="1"/>
    <col min="198" max="204" width="15.59765625" style="8" customWidth="1"/>
    <col min="205" max="207" width="15.59765625" style="6" customWidth="1"/>
    <col min="208" max="208" width="2.19921875" style="6" customWidth="1"/>
    <col min="209" max="209" width="3.5" style="6" customWidth="1"/>
    <col min="210" max="210" width="14.59765625" style="6" customWidth="1"/>
    <col min="211" max="217" width="15.59765625" style="8" customWidth="1"/>
    <col min="218" max="220" width="15.59765625" style="6" customWidth="1"/>
    <col min="221" max="221" width="2.59765625" style="6" customWidth="1"/>
    <col min="222" max="222" width="3.5" style="6" customWidth="1"/>
    <col min="223" max="223" width="14.59765625" style="6" customWidth="1"/>
    <col min="224" max="230" width="15.59765625" style="8" customWidth="1"/>
    <col min="231" max="233" width="15.59765625" style="6" customWidth="1"/>
    <col min="234" max="235" width="3.5" style="6" customWidth="1"/>
    <col min="236" max="236" width="14.59765625" style="6" customWidth="1"/>
    <col min="237" max="243" width="15.59765625" style="8" customWidth="1"/>
    <col min="244" max="246" width="15.59765625" style="6" customWidth="1"/>
    <col min="247" max="247" width="3" style="6" customWidth="1"/>
    <col min="248" max="254" width="12.59765625" style="6" customWidth="1"/>
    <col min="255" max="255" width="9" style="6" bestFit="1" customWidth="1"/>
    <col min="256" max="16384" width="12.59765625" style="6" customWidth="1"/>
  </cols>
  <sheetData>
    <row r="1" spans="1:235" ht="18.75">
      <c r="A1" s="44" t="s">
        <v>120</v>
      </c>
      <c r="N1" s="44" t="s">
        <v>120</v>
      </c>
      <c r="AA1" s="44" t="s">
        <v>120</v>
      </c>
      <c r="AN1" s="44" t="s">
        <v>120</v>
      </c>
      <c r="BA1" s="44" t="s">
        <v>120</v>
      </c>
      <c r="BN1" s="44" t="s">
        <v>120</v>
      </c>
      <c r="CA1" s="44" t="s">
        <v>120</v>
      </c>
      <c r="CN1" s="44" t="s">
        <v>120</v>
      </c>
      <c r="DA1" s="44" t="s">
        <v>120</v>
      </c>
      <c r="DN1" s="44" t="s">
        <v>120</v>
      </c>
      <c r="EA1" s="44" t="s">
        <v>120</v>
      </c>
      <c r="EN1" s="44" t="s">
        <v>120</v>
      </c>
      <c r="FA1" s="44" t="s">
        <v>120</v>
      </c>
      <c r="FN1" s="44" t="s">
        <v>120</v>
      </c>
      <c r="GA1" s="44" t="s">
        <v>120</v>
      </c>
      <c r="GN1" s="44" t="s">
        <v>120</v>
      </c>
      <c r="HA1" s="44" t="s">
        <v>120</v>
      </c>
      <c r="HN1" s="44" t="s">
        <v>120</v>
      </c>
      <c r="IA1" s="44" t="s">
        <v>120</v>
      </c>
    </row>
    <row r="2" spans="1:243" s="28" customFormat="1" ht="17.25">
      <c r="A2" s="28" t="s">
        <v>95</v>
      </c>
      <c r="N2" s="28" t="s">
        <v>96</v>
      </c>
      <c r="Z2" s="31"/>
      <c r="AA2" s="28" t="s">
        <v>97</v>
      </c>
      <c r="AM2" s="31"/>
      <c r="AN2" s="28" t="s">
        <v>98</v>
      </c>
      <c r="AZ2" s="31"/>
      <c r="BA2" s="28" t="s">
        <v>99</v>
      </c>
      <c r="BM2" s="31"/>
      <c r="BN2" s="28" t="s">
        <v>100</v>
      </c>
      <c r="BZ2" s="31"/>
      <c r="CA2" s="28" t="s">
        <v>101</v>
      </c>
      <c r="CM2" s="31"/>
      <c r="CN2" s="28" t="s">
        <v>102</v>
      </c>
      <c r="CZ2" s="31"/>
      <c r="DA2" s="28" t="s">
        <v>103</v>
      </c>
      <c r="DN2" s="28" t="s">
        <v>104</v>
      </c>
      <c r="EA2" s="29" t="s">
        <v>105</v>
      </c>
      <c r="EC2" s="29"/>
      <c r="ED2" s="29"/>
      <c r="EE2" s="29"/>
      <c r="EF2" s="29"/>
      <c r="EG2" s="29"/>
      <c r="EH2" s="29"/>
      <c r="EI2" s="29"/>
      <c r="EM2" s="29"/>
      <c r="EN2" s="29" t="s">
        <v>106</v>
      </c>
      <c r="EP2" s="29"/>
      <c r="EQ2" s="29"/>
      <c r="ER2" s="29"/>
      <c r="ES2" s="29"/>
      <c r="ET2" s="29"/>
      <c r="EU2" s="29"/>
      <c r="EV2" s="29"/>
      <c r="FA2" s="29" t="s">
        <v>107</v>
      </c>
      <c r="FC2" s="29"/>
      <c r="FD2" s="29"/>
      <c r="FE2" s="29"/>
      <c r="FF2" s="29"/>
      <c r="FG2" s="29"/>
      <c r="FH2" s="29"/>
      <c r="FI2" s="29"/>
      <c r="FN2" s="29" t="s">
        <v>108</v>
      </c>
      <c r="FP2" s="29"/>
      <c r="FQ2" s="29"/>
      <c r="FR2" s="29"/>
      <c r="FS2" s="29"/>
      <c r="FT2" s="29"/>
      <c r="FU2" s="29"/>
      <c r="FV2" s="29"/>
      <c r="GA2" s="29" t="s">
        <v>109</v>
      </c>
      <c r="GC2" s="29"/>
      <c r="GD2" s="29"/>
      <c r="GE2" s="29"/>
      <c r="GF2" s="29"/>
      <c r="GG2" s="29"/>
      <c r="GH2" s="29"/>
      <c r="GI2" s="29"/>
      <c r="GN2" s="29" t="s">
        <v>110</v>
      </c>
      <c r="GP2" s="29"/>
      <c r="GQ2" s="29"/>
      <c r="GR2" s="29"/>
      <c r="GS2" s="29"/>
      <c r="GT2" s="29"/>
      <c r="GU2" s="29"/>
      <c r="GV2" s="29"/>
      <c r="HA2" s="29" t="s">
        <v>111</v>
      </c>
      <c r="HC2" s="29"/>
      <c r="HD2" s="29"/>
      <c r="HE2" s="29"/>
      <c r="HF2" s="29"/>
      <c r="HG2" s="29"/>
      <c r="HH2" s="29"/>
      <c r="HI2" s="29"/>
      <c r="HN2" s="29" t="s">
        <v>112</v>
      </c>
      <c r="HP2" s="29"/>
      <c r="HQ2" s="29"/>
      <c r="HR2" s="29"/>
      <c r="HS2" s="29"/>
      <c r="HT2" s="29"/>
      <c r="HU2" s="29"/>
      <c r="HV2" s="29"/>
      <c r="IA2" s="29" t="s">
        <v>113</v>
      </c>
      <c r="IC2" s="29"/>
      <c r="ID2" s="29"/>
      <c r="IE2" s="29"/>
      <c r="IF2" s="29"/>
      <c r="IG2" s="29"/>
      <c r="IH2" s="29"/>
      <c r="II2" s="29"/>
    </row>
    <row r="3" spans="1:246" s="7" customFormat="1" ht="17.25" customHeight="1">
      <c r="A3" s="105" t="s">
        <v>37</v>
      </c>
      <c r="B3" s="103" t="s">
        <v>39</v>
      </c>
      <c r="C3" s="102" t="s">
        <v>40</v>
      </c>
      <c r="D3" s="102"/>
      <c r="E3" s="102"/>
      <c r="F3" s="106" t="s">
        <v>41</v>
      </c>
      <c r="G3" s="108"/>
      <c r="H3" s="106" t="s">
        <v>122</v>
      </c>
      <c r="I3" s="107"/>
      <c r="J3" s="102" t="s">
        <v>46</v>
      </c>
      <c r="K3" s="102"/>
      <c r="L3" s="102"/>
      <c r="N3" s="105" t="s">
        <v>37</v>
      </c>
      <c r="O3" s="103" t="s">
        <v>39</v>
      </c>
      <c r="P3" s="102" t="s">
        <v>40</v>
      </c>
      <c r="Q3" s="102"/>
      <c r="R3" s="102"/>
      <c r="S3" s="106" t="s">
        <v>41</v>
      </c>
      <c r="T3" s="108"/>
      <c r="U3" s="106" t="s">
        <v>122</v>
      </c>
      <c r="V3" s="107"/>
      <c r="W3" s="102" t="s">
        <v>46</v>
      </c>
      <c r="X3" s="102"/>
      <c r="Y3" s="102"/>
      <c r="Z3" s="47"/>
      <c r="AA3" s="105" t="s">
        <v>37</v>
      </c>
      <c r="AB3" s="103" t="s">
        <v>38</v>
      </c>
      <c r="AC3" s="102" t="s">
        <v>40</v>
      </c>
      <c r="AD3" s="102"/>
      <c r="AE3" s="102"/>
      <c r="AF3" s="106" t="s">
        <v>41</v>
      </c>
      <c r="AG3" s="108"/>
      <c r="AH3" s="106" t="s">
        <v>122</v>
      </c>
      <c r="AI3" s="107"/>
      <c r="AJ3" s="102" t="s">
        <v>46</v>
      </c>
      <c r="AK3" s="102"/>
      <c r="AL3" s="102"/>
      <c r="AM3" s="49"/>
      <c r="AN3" s="105" t="s">
        <v>37</v>
      </c>
      <c r="AO3" s="103" t="s">
        <v>38</v>
      </c>
      <c r="AP3" s="102" t="s">
        <v>40</v>
      </c>
      <c r="AQ3" s="102"/>
      <c r="AR3" s="102"/>
      <c r="AS3" s="106" t="s">
        <v>41</v>
      </c>
      <c r="AT3" s="108"/>
      <c r="AU3" s="106" t="s">
        <v>122</v>
      </c>
      <c r="AV3" s="107"/>
      <c r="AW3" s="102" t="s">
        <v>46</v>
      </c>
      <c r="AX3" s="102"/>
      <c r="AY3" s="102"/>
      <c r="AZ3" s="47"/>
      <c r="BA3" s="105" t="s">
        <v>37</v>
      </c>
      <c r="BB3" s="103" t="s">
        <v>38</v>
      </c>
      <c r="BC3" s="102" t="s">
        <v>40</v>
      </c>
      <c r="BD3" s="102"/>
      <c r="BE3" s="102"/>
      <c r="BF3" s="106" t="s">
        <v>41</v>
      </c>
      <c r="BG3" s="108"/>
      <c r="BH3" s="106" t="s">
        <v>122</v>
      </c>
      <c r="BI3" s="107"/>
      <c r="BJ3" s="102" t="s">
        <v>46</v>
      </c>
      <c r="BK3" s="102"/>
      <c r="BL3" s="102"/>
      <c r="BM3" s="47"/>
      <c r="BN3" s="105" t="s">
        <v>37</v>
      </c>
      <c r="BO3" s="103" t="s">
        <v>38</v>
      </c>
      <c r="BP3" s="102" t="s">
        <v>40</v>
      </c>
      <c r="BQ3" s="102"/>
      <c r="BR3" s="102"/>
      <c r="BS3" s="106" t="s">
        <v>41</v>
      </c>
      <c r="BT3" s="108"/>
      <c r="BU3" s="106" t="s">
        <v>122</v>
      </c>
      <c r="BV3" s="107"/>
      <c r="BW3" s="102" t="s">
        <v>46</v>
      </c>
      <c r="BX3" s="102"/>
      <c r="BY3" s="102"/>
      <c r="BZ3" s="47"/>
      <c r="CA3" s="105" t="s">
        <v>37</v>
      </c>
      <c r="CB3" s="103" t="s">
        <v>38</v>
      </c>
      <c r="CC3" s="102" t="s">
        <v>40</v>
      </c>
      <c r="CD3" s="102"/>
      <c r="CE3" s="102"/>
      <c r="CF3" s="106" t="s">
        <v>41</v>
      </c>
      <c r="CG3" s="108"/>
      <c r="CH3" s="106" t="s">
        <v>122</v>
      </c>
      <c r="CI3" s="107"/>
      <c r="CJ3" s="102" t="s">
        <v>46</v>
      </c>
      <c r="CK3" s="102"/>
      <c r="CL3" s="102"/>
      <c r="CM3" s="47"/>
      <c r="CN3" s="105" t="s">
        <v>37</v>
      </c>
      <c r="CO3" s="103" t="s">
        <v>38</v>
      </c>
      <c r="CP3" s="102" t="s">
        <v>40</v>
      </c>
      <c r="CQ3" s="102"/>
      <c r="CR3" s="102"/>
      <c r="CS3" s="106" t="s">
        <v>41</v>
      </c>
      <c r="CT3" s="108"/>
      <c r="CU3" s="106" t="s">
        <v>122</v>
      </c>
      <c r="CV3" s="107"/>
      <c r="CW3" s="102" t="s">
        <v>46</v>
      </c>
      <c r="CX3" s="102"/>
      <c r="CY3" s="102"/>
      <c r="CZ3" s="49"/>
      <c r="DA3" s="105" t="s">
        <v>37</v>
      </c>
      <c r="DB3" s="103" t="s">
        <v>38</v>
      </c>
      <c r="DC3" s="102" t="s">
        <v>40</v>
      </c>
      <c r="DD3" s="102"/>
      <c r="DE3" s="102"/>
      <c r="DF3" s="106" t="s">
        <v>41</v>
      </c>
      <c r="DG3" s="108"/>
      <c r="DH3" s="106" t="s">
        <v>122</v>
      </c>
      <c r="DI3" s="107"/>
      <c r="DJ3" s="102" t="s">
        <v>46</v>
      </c>
      <c r="DK3" s="102"/>
      <c r="DL3" s="102"/>
      <c r="DN3" s="105" t="s">
        <v>37</v>
      </c>
      <c r="DO3" s="103" t="s">
        <v>38</v>
      </c>
      <c r="DP3" s="102" t="s">
        <v>40</v>
      </c>
      <c r="DQ3" s="102"/>
      <c r="DR3" s="102"/>
      <c r="DS3" s="106" t="s">
        <v>41</v>
      </c>
      <c r="DT3" s="108"/>
      <c r="DU3" s="106" t="s">
        <v>122</v>
      </c>
      <c r="DV3" s="107"/>
      <c r="DW3" s="102" t="s">
        <v>46</v>
      </c>
      <c r="DX3" s="102"/>
      <c r="DY3" s="102"/>
      <c r="EA3" s="105" t="s">
        <v>37</v>
      </c>
      <c r="EB3" s="103" t="s">
        <v>38</v>
      </c>
      <c r="EC3" s="102" t="s">
        <v>40</v>
      </c>
      <c r="ED3" s="102"/>
      <c r="EE3" s="102"/>
      <c r="EF3" s="106" t="s">
        <v>41</v>
      </c>
      <c r="EG3" s="108"/>
      <c r="EH3" s="106" t="s">
        <v>122</v>
      </c>
      <c r="EI3" s="107"/>
      <c r="EJ3" s="102" t="s">
        <v>46</v>
      </c>
      <c r="EK3" s="102"/>
      <c r="EL3" s="102"/>
      <c r="EN3" s="105" t="s">
        <v>37</v>
      </c>
      <c r="EO3" s="103" t="s">
        <v>38</v>
      </c>
      <c r="EP3" s="102" t="s">
        <v>40</v>
      </c>
      <c r="EQ3" s="102"/>
      <c r="ER3" s="102"/>
      <c r="ES3" s="106" t="s">
        <v>41</v>
      </c>
      <c r="ET3" s="108"/>
      <c r="EU3" s="106" t="s">
        <v>122</v>
      </c>
      <c r="EV3" s="107"/>
      <c r="EW3" s="102" t="s">
        <v>46</v>
      </c>
      <c r="EX3" s="102"/>
      <c r="EY3" s="102"/>
      <c r="FA3" s="105" t="s">
        <v>37</v>
      </c>
      <c r="FB3" s="103" t="s">
        <v>38</v>
      </c>
      <c r="FC3" s="102" t="s">
        <v>40</v>
      </c>
      <c r="FD3" s="102"/>
      <c r="FE3" s="102"/>
      <c r="FF3" s="106" t="s">
        <v>41</v>
      </c>
      <c r="FG3" s="108"/>
      <c r="FH3" s="106" t="s">
        <v>122</v>
      </c>
      <c r="FI3" s="107"/>
      <c r="FJ3" s="102" t="s">
        <v>46</v>
      </c>
      <c r="FK3" s="102"/>
      <c r="FL3" s="102"/>
      <c r="FN3" s="105" t="s">
        <v>37</v>
      </c>
      <c r="FO3" s="103" t="s">
        <v>38</v>
      </c>
      <c r="FP3" s="102" t="s">
        <v>40</v>
      </c>
      <c r="FQ3" s="102"/>
      <c r="FR3" s="102"/>
      <c r="FS3" s="106" t="s">
        <v>41</v>
      </c>
      <c r="FT3" s="108"/>
      <c r="FU3" s="106" t="s">
        <v>122</v>
      </c>
      <c r="FV3" s="107"/>
      <c r="FW3" s="102" t="s">
        <v>46</v>
      </c>
      <c r="FX3" s="102"/>
      <c r="FY3" s="102"/>
      <c r="GA3" s="105" t="s">
        <v>37</v>
      </c>
      <c r="GB3" s="103" t="s">
        <v>38</v>
      </c>
      <c r="GC3" s="102" t="s">
        <v>40</v>
      </c>
      <c r="GD3" s="102"/>
      <c r="GE3" s="102"/>
      <c r="GF3" s="106" t="s">
        <v>41</v>
      </c>
      <c r="GG3" s="108"/>
      <c r="GH3" s="106" t="s">
        <v>122</v>
      </c>
      <c r="GI3" s="107"/>
      <c r="GJ3" s="102" t="s">
        <v>46</v>
      </c>
      <c r="GK3" s="102"/>
      <c r="GL3" s="102"/>
      <c r="GN3" s="105" t="s">
        <v>37</v>
      </c>
      <c r="GO3" s="103" t="s">
        <v>38</v>
      </c>
      <c r="GP3" s="102" t="s">
        <v>40</v>
      </c>
      <c r="GQ3" s="102"/>
      <c r="GR3" s="102"/>
      <c r="GS3" s="106" t="s">
        <v>41</v>
      </c>
      <c r="GT3" s="108"/>
      <c r="GU3" s="106" t="s">
        <v>122</v>
      </c>
      <c r="GV3" s="107"/>
      <c r="GW3" s="102" t="s">
        <v>46</v>
      </c>
      <c r="GX3" s="102"/>
      <c r="GY3" s="102"/>
      <c r="HA3" s="105" t="s">
        <v>37</v>
      </c>
      <c r="HB3" s="103" t="s">
        <v>38</v>
      </c>
      <c r="HC3" s="102" t="s">
        <v>40</v>
      </c>
      <c r="HD3" s="102"/>
      <c r="HE3" s="102"/>
      <c r="HF3" s="106" t="s">
        <v>41</v>
      </c>
      <c r="HG3" s="108"/>
      <c r="HH3" s="106" t="s">
        <v>122</v>
      </c>
      <c r="HI3" s="107"/>
      <c r="HJ3" s="102" t="s">
        <v>46</v>
      </c>
      <c r="HK3" s="102"/>
      <c r="HL3" s="102"/>
      <c r="HN3" s="105" t="s">
        <v>37</v>
      </c>
      <c r="HO3" s="103" t="s">
        <v>38</v>
      </c>
      <c r="HP3" s="102" t="s">
        <v>40</v>
      </c>
      <c r="HQ3" s="102"/>
      <c r="HR3" s="102"/>
      <c r="HS3" s="106" t="s">
        <v>41</v>
      </c>
      <c r="HT3" s="108"/>
      <c r="HU3" s="106" t="s">
        <v>122</v>
      </c>
      <c r="HV3" s="107"/>
      <c r="HW3" s="102" t="s">
        <v>46</v>
      </c>
      <c r="HX3" s="102"/>
      <c r="HY3" s="102"/>
      <c r="IA3" s="105" t="s">
        <v>37</v>
      </c>
      <c r="IB3" s="103" t="s">
        <v>38</v>
      </c>
      <c r="IC3" s="102" t="s">
        <v>40</v>
      </c>
      <c r="ID3" s="102"/>
      <c r="IE3" s="102"/>
      <c r="IF3" s="106" t="s">
        <v>41</v>
      </c>
      <c r="IG3" s="108"/>
      <c r="IH3" s="106" t="s">
        <v>122</v>
      </c>
      <c r="II3" s="107"/>
      <c r="IJ3" s="102" t="s">
        <v>46</v>
      </c>
      <c r="IK3" s="102"/>
      <c r="IL3" s="102"/>
    </row>
    <row r="4" spans="1:246" s="7" customFormat="1" ht="54" customHeight="1">
      <c r="A4" s="105"/>
      <c r="B4" s="104"/>
      <c r="C4" s="45" t="s">
        <v>133</v>
      </c>
      <c r="D4" s="45" t="s">
        <v>134</v>
      </c>
      <c r="E4" s="45" t="s">
        <v>135</v>
      </c>
      <c r="F4" s="45" t="s">
        <v>33</v>
      </c>
      <c r="G4" s="45" t="s">
        <v>43</v>
      </c>
      <c r="H4" s="45" t="s">
        <v>123</v>
      </c>
      <c r="I4" s="45" t="s">
        <v>124</v>
      </c>
      <c r="J4" s="46" t="s">
        <v>48</v>
      </c>
      <c r="K4" s="46" t="s">
        <v>47</v>
      </c>
      <c r="L4" s="46" t="s">
        <v>42</v>
      </c>
      <c r="N4" s="105"/>
      <c r="O4" s="104"/>
      <c r="P4" s="45" t="s">
        <v>1</v>
      </c>
      <c r="Q4" s="45" t="s">
        <v>2</v>
      </c>
      <c r="R4" s="45" t="s">
        <v>42</v>
      </c>
      <c r="S4" s="45" t="s">
        <v>33</v>
      </c>
      <c r="T4" s="45" t="s">
        <v>43</v>
      </c>
      <c r="U4" s="45" t="s">
        <v>123</v>
      </c>
      <c r="V4" s="45" t="s">
        <v>124</v>
      </c>
      <c r="W4" s="46" t="s">
        <v>48</v>
      </c>
      <c r="X4" s="46" t="s">
        <v>47</v>
      </c>
      <c r="Y4" s="46" t="s">
        <v>42</v>
      </c>
      <c r="Z4" s="48"/>
      <c r="AA4" s="105"/>
      <c r="AB4" s="104"/>
      <c r="AC4" s="45" t="s">
        <v>1</v>
      </c>
      <c r="AD4" s="45" t="s">
        <v>2</v>
      </c>
      <c r="AE4" s="45" t="s">
        <v>42</v>
      </c>
      <c r="AF4" s="45" t="s">
        <v>33</v>
      </c>
      <c r="AG4" s="45" t="s">
        <v>43</v>
      </c>
      <c r="AH4" s="45" t="s">
        <v>123</v>
      </c>
      <c r="AI4" s="45" t="s">
        <v>124</v>
      </c>
      <c r="AJ4" s="46" t="s">
        <v>48</v>
      </c>
      <c r="AK4" s="46" t="s">
        <v>47</v>
      </c>
      <c r="AL4" s="46" t="s">
        <v>42</v>
      </c>
      <c r="AM4" s="49"/>
      <c r="AN4" s="105"/>
      <c r="AO4" s="104"/>
      <c r="AP4" s="45" t="s">
        <v>1</v>
      </c>
      <c r="AQ4" s="45" t="s">
        <v>2</v>
      </c>
      <c r="AR4" s="45" t="s">
        <v>42</v>
      </c>
      <c r="AS4" s="45" t="s">
        <v>33</v>
      </c>
      <c r="AT4" s="45" t="s">
        <v>43</v>
      </c>
      <c r="AU4" s="45" t="s">
        <v>123</v>
      </c>
      <c r="AV4" s="45" t="s">
        <v>124</v>
      </c>
      <c r="AW4" s="46" t="s">
        <v>48</v>
      </c>
      <c r="AX4" s="46" t="s">
        <v>47</v>
      </c>
      <c r="AY4" s="46" t="s">
        <v>42</v>
      </c>
      <c r="AZ4" s="48"/>
      <c r="BA4" s="105"/>
      <c r="BB4" s="104"/>
      <c r="BC4" s="45" t="s">
        <v>1</v>
      </c>
      <c r="BD4" s="45" t="s">
        <v>2</v>
      </c>
      <c r="BE4" s="45" t="s">
        <v>42</v>
      </c>
      <c r="BF4" s="45" t="s">
        <v>33</v>
      </c>
      <c r="BG4" s="45" t="s">
        <v>43</v>
      </c>
      <c r="BH4" s="45" t="s">
        <v>123</v>
      </c>
      <c r="BI4" s="45" t="s">
        <v>124</v>
      </c>
      <c r="BJ4" s="46" t="s">
        <v>48</v>
      </c>
      <c r="BK4" s="46" t="s">
        <v>47</v>
      </c>
      <c r="BL4" s="46" t="s">
        <v>42</v>
      </c>
      <c r="BM4" s="48"/>
      <c r="BN4" s="105"/>
      <c r="BO4" s="104"/>
      <c r="BP4" s="45" t="s">
        <v>1</v>
      </c>
      <c r="BQ4" s="45" t="s">
        <v>2</v>
      </c>
      <c r="BR4" s="45" t="s">
        <v>42</v>
      </c>
      <c r="BS4" s="45" t="s">
        <v>33</v>
      </c>
      <c r="BT4" s="45" t="s">
        <v>43</v>
      </c>
      <c r="BU4" s="45" t="s">
        <v>123</v>
      </c>
      <c r="BV4" s="45" t="s">
        <v>124</v>
      </c>
      <c r="BW4" s="46" t="s">
        <v>48</v>
      </c>
      <c r="BX4" s="46" t="s">
        <v>47</v>
      </c>
      <c r="BY4" s="46" t="s">
        <v>42</v>
      </c>
      <c r="BZ4" s="48"/>
      <c r="CA4" s="105"/>
      <c r="CB4" s="104"/>
      <c r="CC4" s="45" t="s">
        <v>1</v>
      </c>
      <c r="CD4" s="45" t="s">
        <v>2</v>
      </c>
      <c r="CE4" s="45" t="s">
        <v>42</v>
      </c>
      <c r="CF4" s="45" t="s">
        <v>33</v>
      </c>
      <c r="CG4" s="45" t="s">
        <v>43</v>
      </c>
      <c r="CH4" s="45" t="s">
        <v>123</v>
      </c>
      <c r="CI4" s="45" t="s">
        <v>124</v>
      </c>
      <c r="CJ4" s="46" t="s">
        <v>48</v>
      </c>
      <c r="CK4" s="46" t="s">
        <v>47</v>
      </c>
      <c r="CL4" s="46" t="s">
        <v>42</v>
      </c>
      <c r="CM4" s="48"/>
      <c r="CN4" s="105"/>
      <c r="CO4" s="104"/>
      <c r="CP4" s="45" t="s">
        <v>1</v>
      </c>
      <c r="CQ4" s="45" t="s">
        <v>2</v>
      </c>
      <c r="CR4" s="45" t="s">
        <v>42</v>
      </c>
      <c r="CS4" s="45" t="s">
        <v>33</v>
      </c>
      <c r="CT4" s="45" t="s">
        <v>43</v>
      </c>
      <c r="CU4" s="45" t="s">
        <v>123</v>
      </c>
      <c r="CV4" s="45" t="s">
        <v>124</v>
      </c>
      <c r="CW4" s="46" t="s">
        <v>48</v>
      </c>
      <c r="CX4" s="46" t="s">
        <v>47</v>
      </c>
      <c r="CY4" s="46" t="s">
        <v>42</v>
      </c>
      <c r="CZ4" s="49"/>
      <c r="DA4" s="105"/>
      <c r="DB4" s="104"/>
      <c r="DC4" s="45" t="s">
        <v>1</v>
      </c>
      <c r="DD4" s="45" t="s">
        <v>2</v>
      </c>
      <c r="DE4" s="45" t="s">
        <v>42</v>
      </c>
      <c r="DF4" s="45" t="s">
        <v>33</v>
      </c>
      <c r="DG4" s="45" t="s">
        <v>43</v>
      </c>
      <c r="DH4" s="45" t="s">
        <v>123</v>
      </c>
      <c r="DI4" s="45" t="s">
        <v>124</v>
      </c>
      <c r="DJ4" s="46" t="s">
        <v>48</v>
      </c>
      <c r="DK4" s="46" t="s">
        <v>47</v>
      </c>
      <c r="DL4" s="46" t="s">
        <v>42</v>
      </c>
      <c r="DN4" s="105"/>
      <c r="DO4" s="104"/>
      <c r="DP4" s="45" t="s">
        <v>1</v>
      </c>
      <c r="DQ4" s="45" t="s">
        <v>2</v>
      </c>
      <c r="DR4" s="45" t="s">
        <v>42</v>
      </c>
      <c r="DS4" s="45" t="s">
        <v>33</v>
      </c>
      <c r="DT4" s="45" t="s">
        <v>43</v>
      </c>
      <c r="DU4" s="45" t="s">
        <v>123</v>
      </c>
      <c r="DV4" s="45" t="s">
        <v>124</v>
      </c>
      <c r="DW4" s="46" t="s">
        <v>48</v>
      </c>
      <c r="DX4" s="46" t="s">
        <v>47</v>
      </c>
      <c r="DY4" s="46" t="s">
        <v>42</v>
      </c>
      <c r="EA4" s="105"/>
      <c r="EB4" s="104"/>
      <c r="EC4" s="45" t="s">
        <v>1</v>
      </c>
      <c r="ED4" s="45" t="s">
        <v>2</v>
      </c>
      <c r="EE4" s="45" t="s">
        <v>42</v>
      </c>
      <c r="EF4" s="45" t="s">
        <v>33</v>
      </c>
      <c r="EG4" s="45" t="s">
        <v>43</v>
      </c>
      <c r="EH4" s="45" t="s">
        <v>123</v>
      </c>
      <c r="EI4" s="45" t="s">
        <v>124</v>
      </c>
      <c r="EJ4" s="46" t="s">
        <v>48</v>
      </c>
      <c r="EK4" s="46" t="s">
        <v>47</v>
      </c>
      <c r="EL4" s="46" t="s">
        <v>42</v>
      </c>
      <c r="EN4" s="105"/>
      <c r="EO4" s="104"/>
      <c r="EP4" s="45" t="s">
        <v>1</v>
      </c>
      <c r="EQ4" s="45" t="s">
        <v>2</v>
      </c>
      <c r="ER4" s="45" t="s">
        <v>42</v>
      </c>
      <c r="ES4" s="45" t="s">
        <v>33</v>
      </c>
      <c r="ET4" s="45" t="s">
        <v>43</v>
      </c>
      <c r="EU4" s="45" t="s">
        <v>123</v>
      </c>
      <c r="EV4" s="45" t="s">
        <v>124</v>
      </c>
      <c r="EW4" s="46" t="s">
        <v>48</v>
      </c>
      <c r="EX4" s="46" t="s">
        <v>47</v>
      </c>
      <c r="EY4" s="46" t="s">
        <v>42</v>
      </c>
      <c r="FA4" s="105"/>
      <c r="FB4" s="104"/>
      <c r="FC4" s="45" t="s">
        <v>1</v>
      </c>
      <c r="FD4" s="45" t="s">
        <v>2</v>
      </c>
      <c r="FE4" s="45" t="s">
        <v>42</v>
      </c>
      <c r="FF4" s="45" t="s">
        <v>33</v>
      </c>
      <c r="FG4" s="45" t="s">
        <v>43</v>
      </c>
      <c r="FH4" s="45" t="s">
        <v>123</v>
      </c>
      <c r="FI4" s="45" t="s">
        <v>124</v>
      </c>
      <c r="FJ4" s="46" t="s">
        <v>48</v>
      </c>
      <c r="FK4" s="46" t="s">
        <v>47</v>
      </c>
      <c r="FL4" s="46" t="s">
        <v>42</v>
      </c>
      <c r="FN4" s="105"/>
      <c r="FO4" s="104"/>
      <c r="FP4" s="45" t="s">
        <v>1</v>
      </c>
      <c r="FQ4" s="45" t="s">
        <v>2</v>
      </c>
      <c r="FR4" s="45" t="s">
        <v>42</v>
      </c>
      <c r="FS4" s="45" t="s">
        <v>33</v>
      </c>
      <c r="FT4" s="45" t="s">
        <v>43</v>
      </c>
      <c r="FU4" s="45" t="s">
        <v>123</v>
      </c>
      <c r="FV4" s="45" t="s">
        <v>124</v>
      </c>
      <c r="FW4" s="46" t="s">
        <v>48</v>
      </c>
      <c r="FX4" s="46" t="s">
        <v>47</v>
      </c>
      <c r="FY4" s="46" t="s">
        <v>42</v>
      </c>
      <c r="GA4" s="105"/>
      <c r="GB4" s="104"/>
      <c r="GC4" s="45" t="s">
        <v>1</v>
      </c>
      <c r="GD4" s="45" t="s">
        <v>2</v>
      </c>
      <c r="GE4" s="45" t="s">
        <v>42</v>
      </c>
      <c r="GF4" s="45" t="s">
        <v>33</v>
      </c>
      <c r="GG4" s="45" t="s">
        <v>43</v>
      </c>
      <c r="GH4" s="45" t="s">
        <v>123</v>
      </c>
      <c r="GI4" s="45" t="s">
        <v>124</v>
      </c>
      <c r="GJ4" s="46" t="s">
        <v>48</v>
      </c>
      <c r="GK4" s="46" t="s">
        <v>47</v>
      </c>
      <c r="GL4" s="46" t="s">
        <v>42</v>
      </c>
      <c r="GN4" s="105"/>
      <c r="GO4" s="104"/>
      <c r="GP4" s="45" t="s">
        <v>1</v>
      </c>
      <c r="GQ4" s="45" t="s">
        <v>2</v>
      </c>
      <c r="GR4" s="45" t="s">
        <v>42</v>
      </c>
      <c r="GS4" s="45" t="s">
        <v>33</v>
      </c>
      <c r="GT4" s="45" t="s">
        <v>43</v>
      </c>
      <c r="GU4" s="45" t="s">
        <v>123</v>
      </c>
      <c r="GV4" s="45" t="s">
        <v>124</v>
      </c>
      <c r="GW4" s="46" t="s">
        <v>48</v>
      </c>
      <c r="GX4" s="46" t="s">
        <v>47</v>
      </c>
      <c r="GY4" s="46" t="s">
        <v>42</v>
      </c>
      <c r="HA4" s="105"/>
      <c r="HB4" s="104"/>
      <c r="HC4" s="45" t="s">
        <v>1</v>
      </c>
      <c r="HD4" s="45" t="s">
        <v>2</v>
      </c>
      <c r="HE4" s="45" t="s">
        <v>42</v>
      </c>
      <c r="HF4" s="45" t="s">
        <v>33</v>
      </c>
      <c r="HG4" s="45" t="s">
        <v>43</v>
      </c>
      <c r="HH4" s="45" t="s">
        <v>123</v>
      </c>
      <c r="HI4" s="45" t="s">
        <v>124</v>
      </c>
      <c r="HJ4" s="46" t="s">
        <v>48</v>
      </c>
      <c r="HK4" s="46" t="s">
        <v>47</v>
      </c>
      <c r="HL4" s="46" t="s">
        <v>42</v>
      </c>
      <c r="HN4" s="105"/>
      <c r="HO4" s="104"/>
      <c r="HP4" s="45" t="s">
        <v>1</v>
      </c>
      <c r="HQ4" s="45" t="s">
        <v>2</v>
      </c>
      <c r="HR4" s="45" t="s">
        <v>42</v>
      </c>
      <c r="HS4" s="45" t="s">
        <v>33</v>
      </c>
      <c r="HT4" s="45" t="s">
        <v>43</v>
      </c>
      <c r="HU4" s="45" t="s">
        <v>123</v>
      </c>
      <c r="HV4" s="45" t="s">
        <v>124</v>
      </c>
      <c r="HW4" s="46" t="s">
        <v>48</v>
      </c>
      <c r="HX4" s="46" t="s">
        <v>47</v>
      </c>
      <c r="HY4" s="46" t="s">
        <v>42</v>
      </c>
      <c r="IA4" s="105"/>
      <c r="IB4" s="104"/>
      <c r="IC4" s="45" t="s">
        <v>1</v>
      </c>
      <c r="ID4" s="45" t="s">
        <v>2</v>
      </c>
      <c r="IE4" s="45" t="s">
        <v>42</v>
      </c>
      <c r="IF4" s="45" t="s">
        <v>33</v>
      </c>
      <c r="IG4" s="45" t="s">
        <v>43</v>
      </c>
      <c r="IH4" s="45" t="s">
        <v>123</v>
      </c>
      <c r="II4" s="45" t="s">
        <v>124</v>
      </c>
      <c r="IJ4" s="46" t="s">
        <v>48</v>
      </c>
      <c r="IK4" s="46" t="s">
        <v>47</v>
      </c>
      <c r="IL4" s="46" t="s">
        <v>42</v>
      </c>
    </row>
    <row r="5" spans="1:256" s="7" customFormat="1" ht="15" customHeight="1">
      <c r="A5" s="13">
        <v>1</v>
      </c>
      <c r="B5" s="14" t="s">
        <v>54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/>
      <c r="N5" s="13">
        <v>1</v>
      </c>
      <c r="O5" s="14" t="str">
        <f>B5</f>
        <v>那 覇 市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30"/>
      <c r="AA5" s="13">
        <v>1</v>
      </c>
      <c r="AB5" s="14" t="str">
        <f>O5</f>
        <v>那 覇 市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50"/>
      <c r="AN5" s="13">
        <v>1</v>
      </c>
      <c r="AO5" s="14" t="str">
        <f>AB5</f>
        <v>那 覇 市</v>
      </c>
      <c r="AP5" s="15">
        <v>23997</v>
      </c>
      <c r="AQ5" s="15">
        <v>254837</v>
      </c>
      <c r="AR5" s="15">
        <v>254709</v>
      </c>
      <c r="AS5" s="15">
        <v>8114101</v>
      </c>
      <c r="AT5" s="15">
        <v>8113376</v>
      </c>
      <c r="AU5" s="15">
        <v>2408234</v>
      </c>
      <c r="AV5" s="15">
        <v>2407993</v>
      </c>
      <c r="AW5" s="15">
        <v>60</v>
      </c>
      <c r="AX5" s="15">
        <v>487</v>
      </c>
      <c r="AY5" s="15">
        <v>486</v>
      </c>
      <c r="AZ5" s="30"/>
      <c r="BA5" s="13">
        <v>1</v>
      </c>
      <c r="BB5" s="14" t="str">
        <f>AO5</f>
        <v>那 覇 市</v>
      </c>
      <c r="BC5" s="65"/>
      <c r="BD5" s="15">
        <v>10178867</v>
      </c>
      <c r="BE5" s="15">
        <v>10171480</v>
      </c>
      <c r="BF5" s="15">
        <v>765890918</v>
      </c>
      <c r="BG5" s="15">
        <v>765434983</v>
      </c>
      <c r="BH5" s="15">
        <v>122548596</v>
      </c>
      <c r="BI5" s="15">
        <v>122474079</v>
      </c>
      <c r="BJ5" s="65"/>
      <c r="BK5" s="15">
        <v>52464</v>
      </c>
      <c r="BL5" s="15">
        <v>51736</v>
      </c>
      <c r="BM5" s="30"/>
      <c r="BN5" s="13">
        <v>1</v>
      </c>
      <c r="BO5" s="14" t="str">
        <f>BB5</f>
        <v>那 覇 市</v>
      </c>
      <c r="BP5" s="65"/>
      <c r="BQ5" s="15">
        <v>1178657</v>
      </c>
      <c r="BR5" s="15">
        <v>1178244</v>
      </c>
      <c r="BS5" s="15">
        <v>78017698</v>
      </c>
      <c r="BT5" s="15">
        <v>77996507</v>
      </c>
      <c r="BU5" s="15">
        <v>25068158</v>
      </c>
      <c r="BV5" s="15">
        <v>25061292</v>
      </c>
      <c r="BW5" s="65"/>
      <c r="BX5" s="15">
        <v>12229</v>
      </c>
      <c r="BY5" s="15">
        <v>12076</v>
      </c>
      <c r="BZ5" s="30"/>
      <c r="CA5" s="13">
        <v>1</v>
      </c>
      <c r="CB5" s="14" t="str">
        <f>BO5</f>
        <v>那 覇 市</v>
      </c>
      <c r="CC5" s="65"/>
      <c r="CD5" s="15">
        <v>4646714</v>
      </c>
      <c r="CE5" s="15">
        <v>4646211</v>
      </c>
      <c r="CF5" s="15">
        <v>468282620</v>
      </c>
      <c r="CG5" s="15">
        <v>468251735</v>
      </c>
      <c r="CH5" s="15">
        <v>296818768</v>
      </c>
      <c r="CI5" s="15">
        <v>296798993</v>
      </c>
      <c r="CJ5" s="65"/>
      <c r="CK5" s="15">
        <v>15987</v>
      </c>
      <c r="CL5" s="15">
        <v>15872</v>
      </c>
      <c r="CM5" s="30"/>
      <c r="CN5" s="13">
        <v>1</v>
      </c>
      <c r="CO5" s="14" t="str">
        <f>CB5</f>
        <v>那 覇 市</v>
      </c>
      <c r="CP5" s="15">
        <v>2566341</v>
      </c>
      <c r="CQ5" s="15">
        <v>16004238</v>
      </c>
      <c r="CR5" s="15">
        <v>15995935</v>
      </c>
      <c r="CS5" s="15">
        <v>1312191236</v>
      </c>
      <c r="CT5" s="15">
        <v>1311683225</v>
      </c>
      <c r="CU5" s="15">
        <v>444435522</v>
      </c>
      <c r="CV5" s="15">
        <v>444334364</v>
      </c>
      <c r="CW5" s="15">
        <v>5088</v>
      </c>
      <c r="CX5" s="15">
        <v>80680</v>
      </c>
      <c r="CY5" s="15">
        <v>79684</v>
      </c>
      <c r="CZ5" s="50"/>
      <c r="DA5" s="13">
        <v>1</v>
      </c>
      <c r="DB5" s="14" t="str">
        <f>CO5</f>
        <v>那 覇 市</v>
      </c>
      <c r="DC5" s="15">
        <v>0</v>
      </c>
      <c r="DD5" s="65"/>
      <c r="DE5" s="65"/>
      <c r="DF5" s="65"/>
      <c r="DG5" s="65"/>
      <c r="DH5" s="65"/>
      <c r="DI5" s="65"/>
      <c r="DJ5" s="15">
        <v>0</v>
      </c>
      <c r="DK5" s="65"/>
      <c r="DL5" s="65"/>
      <c r="DM5" s="16"/>
      <c r="DN5" s="13">
        <v>1</v>
      </c>
      <c r="DO5" s="14" t="str">
        <f>DB5</f>
        <v>那 覇 市</v>
      </c>
      <c r="DP5" s="15">
        <v>0</v>
      </c>
      <c r="DQ5" s="15">
        <v>0</v>
      </c>
      <c r="DR5" s="15">
        <v>0</v>
      </c>
      <c r="DS5" s="15">
        <v>0</v>
      </c>
      <c r="DT5" s="15">
        <v>0</v>
      </c>
      <c r="DU5" s="15">
        <v>0</v>
      </c>
      <c r="DV5" s="15">
        <v>0</v>
      </c>
      <c r="DW5" s="15">
        <v>0</v>
      </c>
      <c r="DX5" s="15">
        <v>0</v>
      </c>
      <c r="DY5" s="15">
        <v>0</v>
      </c>
      <c r="DZ5" s="16"/>
      <c r="EA5" s="13">
        <v>1</v>
      </c>
      <c r="EB5" s="14" t="str">
        <f>DO5</f>
        <v>那 覇 市</v>
      </c>
      <c r="EC5" s="15">
        <v>2409</v>
      </c>
      <c r="ED5" s="15">
        <v>0</v>
      </c>
      <c r="EE5" s="15">
        <v>0</v>
      </c>
      <c r="EF5" s="15">
        <v>0</v>
      </c>
      <c r="EG5" s="15">
        <v>0</v>
      </c>
      <c r="EH5" s="15">
        <v>0</v>
      </c>
      <c r="EI5" s="15">
        <v>0</v>
      </c>
      <c r="EJ5" s="15">
        <v>43</v>
      </c>
      <c r="EK5" s="15">
        <v>0</v>
      </c>
      <c r="EL5" s="15">
        <v>0</v>
      </c>
      <c r="EM5" s="16"/>
      <c r="EN5" s="13">
        <v>1</v>
      </c>
      <c r="EO5" s="14" t="str">
        <f>EB5</f>
        <v>那 覇 市</v>
      </c>
      <c r="EP5" s="15">
        <v>0</v>
      </c>
      <c r="EQ5" s="15">
        <v>0</v>
      </c>
      <c r="ER5" s="15">
        <v>0</v>
      </c>
      <c r="ES5" s="15">
        <v>0</v>
      </c>
      <c r="ET5" s="15">
        <v>0</v>
      </c>
      <c r="EU5" s="15">
        <v>0</v>
      </c>
      <c r="EV5" s="15">
        <v>0</v>
      </c>
      <c r="EW5" s="15">
        <v>0</v>
      </c>
      <c r="EX5" s="15">
        <v>0</v>
      </c>
      <c r="EY5" s="15">
        <v>0</v>
      </c>
      <c r="EZ5" s="17"/>
      <c r="FA5" s="13">
        <v>1</v>
      </c>
      <c r="FB5" s="14" t="str">
        <f>EO5</f>
        <v>那 覇 市</v>
      </c>
      <c r="FC5" s="15">
        <v>12598</v>
      </c>
      <c r="FD5" s="15">
        <v>60235</v>
      </c>
      <c r="FE5" s="15">
        <v>47964</v>
      </c>
      <c r="FF5" s="15">
        <v>221910</v>
      </c>
      <c r="FG5" s="15">
        <v>220467</v>
      </c>
      <c r="FH5" s="15">
        <v>139937</v>
      </c>
      <c r="FI5" s="15">
        <v>139011</v>
      </c>
      <c r="FJ5" s="15">
        <v>40</v>
      </c>
      <c r="FK5" s="15">
        <v>98</v>
      </c>
      <c r="FL5" s="15">
        <v>63</v>
      </c>
      <c r="FN5" s="13">
        <v>1</v>
      </c>
      <c r="FO5" s="14" t="str">
        <f>FB5</f>
        <v>那 覇 市</v>
      </c>
      <c r="FP5" s="15">
        <v>0</v>
      </c>
      <c r="FQ5" s="15">
        <v>0</v>
      </c>
      <c r="FR5" s="15">
        <v>0</v>
      </c>
      <c r="FS5" s="15">
        <v>0</v>
      </c>
      <c r="FT5" s="15">
        <v>0</v>
      </c>
      <c r="FU5" s="15">
        <v>0</v>
      </c>
      <c r="FV5" s="15">
        <v>0</v>
      </c>
      <c r="FW5" s="15">
        <v>0</v>
      </c>
      <c r="FX5" s="15">
        <v>0</v>
      </c>
      <c r="FY5" s="15">
        <v>0</v>
      </c>
      <c r="GA5" s="13">
        <v>1</v>
      </c>
      <c r="GB5" s="14" t="str">
        <f>FO5</f>
        <v>那 覇 市</v>
      </c>
      <c r="GC5" s="15">
        <v>128348</v>
      </c>
      <c r="GD5" s="15">
        <v>189991</v>
      </c>
      <c r="GE5" s="15">
        <v>179318</v>
      </c>
      <c r="GF5" s="15">
        <v>1338287</v>
      </c>
      <c r="GG5" s="15">
        <v>1334804</v>
      </c>
      <c r="GH5" s="15">
        <v>828289</v>
      </c>
      <c r="GI5" s="15">
        <v>826185</v>
      </c>
      <c r="GJ5" s="15">
        <v>338</v>
      </c>
      <c r="GK5" s="15">
        <v>334</v>
      </c>
      <c r="GL5" s="15">
        <v>312</v>
      </c>
      <c r="GN5" s="13">
        <v>1</v>
      </c>
      <c r="GO5" s="14" t="str">
        <f>GB5</f>
        <v>那 覇 市</v>
      </c>
      <c r="GP5" s="15">
        <v>0</v>
      </c>
      <c r="GQ5" s="15">
        <v>0</v>
      </c>
      <c r="GR5" s="15">
        <v>0</v>
      </c>
      <c r="GS5" s="15">
        <v>0</v>
      </c>
      <c r="GT5" s="15">
        <v>0</v>
      </c>
      <c r="GU5" s="15">
        <v>0</v>
      </c>
      <c r="GV5" s="15">
        <v>0</v>
      </c>
      <c r="GW5" s="15">
        <v>0</v>
      </c>
      <c r="GX5" s="15">
        <v>0</v>
      </c>
      <c r="GY5" s="15">
        <v>0</v>
      </c>
      <c r="HA5" s="13">
        <v>1</v>
      </c>
      <c r="HB5" s="14" t="str">
        <f>GO5</f>
        <v>那 覇 市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N5" s="13">
        <v>1</v>
      </c>
      <c r="HO5" s="14" t="str">
        <f>HB5</f>
        <v>那 覇 市</v>
      </c>
      <c r="HP5" s="15">
        <v>0</v>
      </c>
      <c r="HQ5" s="15">
        <v>31971</v>
      </c>
      <c r="HR5" s="15">
        <v>31971</v>
      </c>
      <c r="HS5" s="15">
        <v>437299</v>
      </c>
      <c r="HT5" s="15">
        <v>437299</v>
      </c>
      <c r="HU5" s="15">
        <v>262706</v>
      </c>
      <c r="HV5" s="15">
        <v>262706</v>
      </c>
      <c r="HW5" s="15">
        <v>0</v>
      </c>
      <c r="HX5" s="15">
        <v>21</v>
      </c>
      <c r="HY5" s="15">
        <v>21</v>
      </c>
      <c r="IA5" s="13">
        <v>1</v>
      </c>
      <c r="IB5" s="14" t="str">
        <f>HO5</f>
        <v>那 覇 市</v>
      </c>
      <c r="IC5" s="15">
        <v>0</v>
      </c>
      <c r="ID5" s="15">
        <v>0</v>
      </c>
      <c r="IE5" s="15">
        <v>0</v>
      </c>
      <c r="IF5" s="15">
        <v>0</v>
      </c>
      <c r="IG5" s="15">
        <v>0</v>
      </c>
      <c r="IH5" s="15">
        <v>0</v>
      </c>
      <c r="II5" s="15">
        <v>0</v>
      </c>
      <c r="IJ5" s="15">
        <v>0</v>
      </c>
      <c r="IK5" s="15">
        <v>0</v>
      </c>
      <c r="IL5" s="15">
        <v>0</v>
      </c>
      <c r="IN5" s="17">
        <f>SUM(C5,P5,AC5,AP5,CP5,DC5,DP5,EC5,EP5,FC5,FP5,GC5,GP5,HC5,HP5,IC5)</f>
        <v>2733693</v>
      </c>
      <c r="IO5" s="7">
        <f>SUM(D5,Q5,AD5,AQ5,CQ5,DD5,DQ5,ED5,EQ5,FD5,FQ5,GD5,GQ5,HD5,HQ5,ID5)</f>
        <v>16541272</v>
      </c>
      <c r="IP5" s="7">
        <f>SUM(E5,R5,AE5,AR5,CR5,DE5,DR5,EE5,ER5,FE5,FR5,GE5,GR5,HE5,HR5,IE5)</f>
        <v>16509897</v>
      </c>
      <c r="IQ5" s="7">
        <f>SUM(F5,S5,AF5,AS5,CS5,DF5,DS5,EF5,ES5,FF5,FS5,GF5,GS5,HF5,HS5,IF5)</f>
        <v>1322302833</v>
      </c>
      <c r="IR5" s="7">
        <f>SUM(G5,T5,AG5,AT5,CT5,DG5,DT5,EG5,ET5,FG5,FT5,GG5,GT5,HG5,HT5,IG5)</f>
        <v>1321789171</v>
      </c>
      <c r="IS5" s="7">
        <f>SUM(I5,V5,AI5,AV5,CV5,DI5,DV5,EI5,EV5,FI5,FV5,GI5,GV5,HI5,HV5,II5)</f>
        <v>447970259</v>
      </c>
      <c r="IT5" s="7">
        <f>SUM(J5,W5,AJ5,AW5,CW5,DJ5,DW5,EJ5,EW5,FJ5,FW5,GJ5,GW5,HJ5,HW5,IJ5)</f>
        <v>5569</v>
      </c>
      <c r="IU5" s="7">
        <f>SUM(K5,X5,AK5,AX5,CX5,DK5,DX5,EK5,EX5,FK5,FX5,GK5,GX5,HK5,HX5,IK5)</f>
        <v>81620</v>
      </c>
      <c r="IV5" s="7">
        <f>SUM(L5,Y5,AL5,AY5,CY5,DL5,DY5,EL5,EY5,FL5,FY5,GL5,GY5,HL5,HY5,IL5)</f>
        <v>80566</v>
      </c>
    </row>
    <row r="6" spans="1:256" s="7" customFormat="1" ht="15" customHeight="1">
      <c r="A6" s="18">
        <v>2</v>
      </c>
      <c r="B6" s="19" t="s">
        <v>55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6"/>
      <c r="N6" s="18">
        <v>2</v>
      </c>
      <c r="O6" s="19" t="str">
        <f>B6</f>
        <v>宜野湾市</v>
      </c>
      <c r="P6" s="20">
        <v>24929</v>
      </c>
      <c r="Q6" s="20">
        <v>234177</v>
      </c>
      <c r="R6" s="20">
        <v>233477</v>
      </c>
      <c r="S6" s="20">
        <v>1850444</v>
      </c>
      <c r="T6" s="20">
        <v>1846876</v>
      </c>
      <c r="U6" s="20">
        <v>557841</v>
      </c>
      <c r="V6" s="20">
        <v>556715</v>
      </c>
      <c r="W6" s="20">
        <v>80</v>
      </c>
      <c r="X6" s="20">
        <v>500</v>
      </c>
      <c r="Y6" s="20">
        <v>495</v>
      </c>
      <c r="Z6" s="30"/>
      <c r="AA6" s="18">
        <v>2</v>
      </c>
      <c r="AB6" s="19" t="str">
        <f>O6</f>
        <v>宜野湾市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50"/>
      <c r="AN6" s="18">
        <v>2</v>
      </c>
      <c r="AO6" s="19" t="str">
        <f>AB6</f>
        <v>宜野湾市</v>
      </c>
      <c r="AP6" s="20">
        <v>43067</v>
      </c>
      <c r="AQ6" s="20">
        <v>490688</v>
      </c>
      <c r="AR6" s="20">
        <v>489762</v>
      </c>
      <c r="AS6" s="20">
        <v>10510015</v>
      </c>
      <c r="AT6" s="20">
        <v>10495846</v>
      </c>
      <c r="AU6" s="20">
        <v>2186261</v>
      </c>
      <c r="AV6" s="20">
        <v>2182804</v>
      </c>
      <c r="AW6" s="20">
        <v>115</v>
      </c>
      <c r="AX6" s="20">
        <v>1154</v>
      </c>
      <c r="AY6" s="20">
        <v>1133</v>
      </c>
      <c r="AZ6" s="30"/>
      <c r="BA6" s="18">
        <v>2</v>
      </c>
      <c r="BB6" s="19" t="str">
        <f>AO6</f>
        <v>宜野湾市</v>
      </c>
      <c r="BC6" s="66"/>
      <c r="BD6" s="20">
        <v>4183842</v>
      </c>
      <c r="BE6" s="20">
        <v>4180939</v>
      </c>
      <c r="BF6" s="20">
        <v>194489257</v>
      </c>
      <c r="BG6" s="20">
        <v>194368997</v>
      </c>
      <c r="BH6" s="20">
        <v>31151228</v>
      </c>
      <c r="BI6" s="20">
        <v>31132296</v>
      </c>
      <c r="BJ6" s="66"/>
      <c r="BK6" s="20">
        <v>20176</v>
      </c>
      <c r="BL6" s="20">
        <v>19970</v>
      </c>
      <c r="BM6" s="30"/>
      <c r="BN6" s="18">
        <v>2</v>
      </c>
      <c r="BO6" s="19" t="str">
        <f>BB6</f>
        <v>宜野湾市</v>
      </c>
      <c r="BP6" s="66"/>
      <c r="BQ6" s="20">
        <v>1205350</v>
      </c>
      <c r="BR6" s="20">
        <v>1204579</v>
      </c>
      <c r="BS6" s="20">
        <v>53503001</v>
      </c>
      <c r="BT6" s="20">
        <v>53472495</v>
      </c>
      <c r="BU6" s="20">
        <v>17132667</v>
      </c>
      <c r="BV6" s="20">
        <v>17122987</v>
      </c>
      <c r="BW6" s="66"/>
      <c r="BX6" s="20">
        <v>9375</v>
      </c>
      <c r="BY6" s="20">
        <v>9272</v>
      </c>
      <c r="BZ6" s="30"/>
      <c r="CA6" s="18">
        <v>2</v>
      </c>
      <c r="CB6" s="19" t="str">
        <f>BO6</f>
        <v>宜野湾市</v>
      </c>
      <c r="CC6" s="66"/>
      <c r="CD6" s="20">
        <v>1191626</v>
      </c>
      <c r="CE6" s="20">
        <v>1191563</v>
      </c>
      <c r="CF6" s="20">
        <v>63205970</v>
      </c>
      <c r="CG6" s="20">
        <v>63203091</v>
      </c>
      <c r="CH6" s="20">
        <v>38666699</v>
      </c>
      <c r="CI6" s="20">
        <v>38664881</v>
      </c>
      <c r="CJ6" s="66"/>
      <c r="CK6" s="20">
        <v>2973</v>
      </c>
      <c r="CL6" s="20">
        <v>2954</v>
      </c>
      <c r="CM6" s="30"/>
      <c r="CN6" s="18">
        <v>2</v>
      </c>
      <c r="CO6" s="19" t="str">
        <f>CB6</f>
        <v>宜野湾市</v>
      </c>
      <c r="CP6" s="20">
        <v>878577</v>
      </c>
      <c r="CQ6" s="20">
        <v>6580818</v>
      </c>
      <c r="CR6" s="20">
        <v>6577081</v>
      </c>
      <c r="CS6" s="20">
        <v>311198228</v>
      </c>
      <c r="CT6" s="20">
        <v>311044583</v>
      </c>
      <c r="CU6" s="20">
        <v>86950594</v>
      </c>
      <c r="CV6" s="20">
        <v>86920164</v>
      </c>
      <c r="CW6" s="20">
        <v>1159</v>
      </c>
      <c r="CX6" s="20">
        <v>32524</v>
      </c>
      <c r="CY6" s="20">
        <v>32196</v>
      </c>
      <c r="CZ6" s="50"/>
      <c r="DA6" s="18">
        <v>2</v>
      </c>
      <c r="DB6" s="19" t="str">
        <f>CO6</f>
        <v>宜野湾市</v>
      </c>
      <c r="DC6" s="20">
        <v>0</v>
      </c>
      <c r="DD6" s="66"/>
      <c r="DE6" s="66"/>
      <c r="DF6" s="66"/>
      <c r="DG6" s="66"/>
      <c r="DH6" s="66"/>
      <c r="DI6" s="66"/>
      <c r="DJ6" s="20">
        <v>0</v>
      </c>
      <c r="DK6" s="66"/>
      <c r="DL6" s="66"/>
      <c r="DM6" s="16"/>
      <c r="DN6" s="18">
        <v>2</v>
      </c>
      <c r="DO6" s="19" t="str">
        <f>DB6</f>
        <v>宜野湾市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  <c r="DV6" s="20">
        <v>0</v>
      </c>
      <c r="DW6" s="20">
        <v>0</v>
      </c>
      <c r="DX6" s="20">
        <v>0</v>
      </c>
      <c r="DY6" s="20">
        <v>0</v>
      </c>
      <c r="DZ6" s="16"/>
      <c r="EA6" s="18">
        <v>2</v>
      </c>
      <c r="EB6" s="19" t="str">
        <f>DO6</f>
        <v>宜野湾市</v>
      </c>
      <c r="EC6" s="20">
        <v>2960</v>
      </c>
      <c r="ED6" s="20">
        <v>4685</v>
      </c>
      <c r="EE6" s="20">
        <v>4685</v>
      </c>
      <c r="EF6" s="20">
        <v>83497</v>
      </c>
      <c r="EG6" s="20">
        <v>83497</v>
      </c>
      <c r="EH6" s="20">
        <v>47954</v>
      </c>
      <c r="EI6" s="20">
        <v>47954</v>
      </c>
      <c r="EJ6" s="20">
        <v>8</v>
      </c>
      <c r="EK6" s="20">
        <v>37</v>
      </c>
      <c r="EL6" s="20">
        <v>37</v>
      </c>
      <c r="EM6" s="16"/>
      <c r="EN6" s="18">
        <v>2</v>
      </c>
      <c r="EO6" s="19" t="str">
        <f>EB6</f>
        <v>宜野湾市</v>
      </c>
      <c r="EP6" s="20">
        <v>0</v>
      </c>
      <c r="EQ6" s="20">
        <v>0</v>
      </c>
      <c r="ER6" s="20">
        <v>0</v>
      </c>
      <c r="ES6" s="20">
        <v>0</v>
      </c>
      <c r="ET6" s="20">
        <v>0</v>
      </c>
      <c r="EU6" s="20">
        <v>0</v>
      </c>
      <c r="EV6" s="20">
        <v>0</v>
      </c>
      <c r="EW6" s="20">
        <v>0</v>
      </c>
      <c r="EX6" s="20">
        <v>0</v>
      </c>
      <c r="EY6" s="20">
        <v>0</v>
      </c>
      <c r="FA6" s="18">
        <v>2</v>
      </c>
      <c r="FB6" s="19" t="str">
        <f>EO6</f>
        <v>宜野湾市</v>
      </c>
      <c r="FC6" s="20">
        <v>0</v>
      </c>
      <c r="FD6" s="20">
        <v>0</v>
      </c>
      <c r="FE6" s="20">
        <v>0</v>
      </c>
      <c r="FF6" s="20">
        <v>0</v>
      </c>
      <c r="FG6" s="20">
        <v>0</v>
      </c>
      <c r="FH6" s="20">
        <v>0</v>
      </c>
      <c r="FI6" s="20">
        <v>0</v>
      </c>
      <c r="FJ6" s="20">
        <v>0</v>
      </c>
      <c r="FK6" s="20">
        <v>0</v>
      </c>
      <c r="FL6" s="20">
        <v>0</v>
      </c>
      <c r="FN6" s="18">
        <v>2</v>
      </c>
      <c r="FO6" s="19" t="str">
        <f>FB6</f>
        <v>宜野湾市</v>
      </c>
      <c r="FP6" s="20">
        <v>0</v>
      </c>
      <c r="FQ6" s="20">
        <v>0</v>
      </c>
      <c r="FR6" s="20">
        <v>0</v>
      </c>
      <c r="FS6" s="20">
        <v>0</v>
      </c>
      <c r="FT6" s="20">
        <v>0</v>
      </c>
      <c r="FU6" s="20">
        <v>0</v>
      </c>
      <c r="FV6" s="20">
        <v>0</v>
      </c>
      <c r="FW6" s="20">
        <v>0</v>
      </c>
      <c r="FX6" s="20">
        <v>0</v>
      </c>
      <c r="FY6" s="20">
        <v>0</v>
      </c>
      <c r="GA6" s="18">
        <v>2</v>
      </c>
      <c r="GB6" s="19" t="str">
        <f>FO6</f>
        <v>宜野湾市</v>
      </c>
      <c r="GC6" s="20">
        <v>49871</v>
      </c>
      <c r="GD6" s="20">
        <v>333960</v>
      </c>
      <c r="GE6" s="20">
        <v>332498</v>
      </c>
      <c r="GF6" s="20">
        <v>2903755</v>
      </c>
      <c r="GG6" s="20">
        <v>2896508</v>
      </c>
      <c r="GH6" s="20">
        <v>1789957</v>
      </c>
      <c r="GI6" s="20">
        <v>1785622</v>
      </c>
      <c r="GJ6" s="20">
        <v>165</v>
      </c>
      <c r="GK6" s="20">
        <v>935</v>
      </c>
      <c r="GL6" s="20">
        <v>897</v>
      </c>
      <c r="GN6" s="18">
        <v>2</v>
      </c>
      <c r="GO6" s="19" t="str">
        <f>GB6</f>
        <v>宜野湾市</v>
      </c>
      <c r="GP6" s="20">
        <v>0</v>
      </c>
      <c r="GQ6" s="20">
        <v>0</v>
      </c>
      <c r="GR6" s="20">
        <v>0</v>
      </c>
      <c r="GS6" s="20">
        <v>0</v>
      </c>
      <c r="GT6" s="20">
        <v>0</v>
      </c>
      <c r="GU6" s="20">
        <v>0</v>
      </c>
      <c r="GV6" s="20">
        <v>0</v>
      </c>
      <c r="GW6" s="20">
        <v>0</v>
      </c>
      <c r="GX6" s="20">
        <v>0</v>
      </c>
      <c r="GY6" s="20">
        <v>0</v>
      </c>
      <c r="HA6" s="18">
        <v>2</v>
      </c>
      <c r="HB6" s="19" t="str">
        <f>GO6</f>
        <v>宜野湾市</v>
      </c>
      <c r="HC6" s="20">
        <v>0</v>
      </c>
      <c r="HD6" s="20">
        <v>0</v>
      </c>
      <c r="HE6" s="20">
        <v>0</v>
      </c>
      <c r="HF6" s="20">
        <v>0</v>
      </c>
      <c r="HG6" s="20">
        <v>0</v>
      </c>
      <c r="HH6" s="20">
        <v>0</v>
      </c>
      <c r="HI6" s="20">
        <v>0</v>
      </c>
      <c r="HJ6" s="20">
        <v>0</v>
      </c>
      <c r="HK6" s="20">
        <v>0</v>
      </c>
      <c r="HL6" s="20">
        <v>0</v>
      </c>
      <c r="HN6" s="18">
        <v>2</v>
      </c>
      <c r="HO6" s="19" t="str">
        <f>HB6</f>
        <v>宜野湾市</v>
      </c>
      <c r="HP6" s="20">
        <v>0</v>
      </c>
      <c r="HQ6" s="20">
        <v>0</v>
      </c>
      <c r="HR6" s="20">
        <v>0</v>
      </c>
      <c r="HS6" s="20">
        <v>0</v>
      </c>
      <c r="HT6" s="20">
        <v>0</v>
      </c>
      <c r="HU6" s="20">
        <v>0</v>
      </c>
      <c r="HV6" s="20">
        <v>0</v>
      </c>
      <c r="HW6" s="20">
        <v>0</v>
      </c>
      <c r="HX6" s="20">
        <v>0</v>
      </c>
      <c r="HY6" s="20">
        <v>0</v>
      </c>
      <c r="IA6" s="18">
        <v>2</v>
      </c>
      <c r="IB6" s="19" t="str">
        <f>HO6</f>
        <v>宜野湾市</v>
      </c>
      <c r="IC6" s="20">
        <v>0</v>
      </c>
      <c r="ID6" s="20">
        <v>0</v>
      </c>
      <c r="IE6" s="20">
        <v>0</v>
      </c>
      <c r="IF6" s="20">
        <v>0</v>
      </c>
      <c r="IG6" s="20">
        <v>0</v>
      </c>
      <c r="IH6" s="20">
        <v>0</v>
      </c>
      <c r="II6" s="20">
        <v>0</v>
      </c>
      <c r="IJ6" s="20">
        <v>0</v>
      </c>
      <c r="IK6" s="20">
        <v>0</v>
      </c>
      <c r="IL6" s="20">
        <v>0</v>
      </c>
      <c r="IN6" s="17">
        <f aca="true" t="shared" si="0" ref="IN6:IN48">SUM(C6,P6,AC6,AP6,CP6,DC6,DP6,EC6,EP6,FC6,FP6,GC6,GP6,HC6,HP6,IC6)</f>
        <v>999404</v>
      </c>
      <c r="IO6" s="7">
        <f aca="true" t="shared" si="1" ref="IO6:IO48">SUM(D6,Q6,AD6,AQ6,CQ6,DD6,DQ6,ED6,EQ6,FD6,FQ6,GD6,GQ6,HD6,HQ6,ID6)</f>
        <v>7644328</v>
      </c>
      <c r="IP6" s="7">
        <f aca="true" t="shared" si="2" ref="IP6:IP48">SUM(E6,R6,AE6,AR6,CR6,DE6,DR6,EE6,ER6,FE6,FR6,GE6,GR6,HE6,HR6,IE6)</f>
        <v>7637503</v>
      </c>
      <c r="IQ6" s="7">
        <f aca="true" t="shared" si="3" ref="IQ6:IQ48">SUM(F6,S6,AF6,AS6,CS6,DF6,DS6,EF6,ES6,FF6,FS6,GF6,GS6,HF6,HS6,IF6)</f>
        <v>326545939</v>
      </c>
      <c r="IR6" s="7">
        <f aca="true" t="shared" si="4" ref="IR6:IR46">SUM(G6,T6,AG6,AT6,CT6,DG6,DT6,EG6,ET6,FG6,FT6,GG6,GT6,HG6,HT6,IG6)</f>
        <v>326367310</v>
      </c>
      <c r="IS6" s="7">
        <f aca="true" t="shared" si="5" ref="IS6:IS48">SUM(I6,V6,AI6,AV6,CV6,DI6,DV6,EI6,EV6,FI6,FV6,GI6,GV6,HI6,HV6,II6)</f>
        <v>91493259</v>
      </c>
      <c r="IT6" s="7">
        <f aca="true" t="shared" si="6" ref="IT6:IT48">SUM(J6,W6,AJ6,AW6,CW6,DJ6,DW6,EJ6,EW6,FJ6,FW6,GJ6,GW6,HJ6,HW6,IJ6)</f>
        <v>1527</v>
      </c>
      <c r="IU6" s="7">
        <f aca="true" t="shared" si="7" ref="IU6:IU48">SUM(K6,X6,AK6,AX6,CX6,DK6,DX6,EK6,EX6,FK6,FX6,GK6,GX6,HK6,HX6,IK6)</f>
        <v>35150</v>
      </c>
      <c r="IV6" s="7">
        <f aca="true" t="shared" si="8" ref="IV6:IV48">SUM(L6,Y6,AL6,AY6,CY6,DL6,DY6,EL6,EY6,FL6,FY6,GL6,GY6,HL6,HY6,IL6)</f>
        <v>34758</v>
      </c>
    </row>
    <row r="7" spans="1:256" s="7" customFormat="1" ht="15" customHeight="1">
      <c r="A7" s="18">
        <v>3</v>
      </c>
      <c r="B7" s="19" t="s">
        <v>56</v>
      </c>
      <c r="C7" s="20">
        <v>242898</v>
      </c>
      <c r="D7" s="20">
        <v>5625543</v>
      </c>
      <c r="E7" s="20">
        <v>4906190</v>
      </c>
      <c r="F7" s="20">
        <v>216135</v>
      </c>
      <c r="G7" s="20">
        <v>189184</v>
      </c>
      <c r="H7" s="20">
        <v>216135</v>
      </c>
      <c r="I7" s="20">
        <v>189184</v>
      </c>
      <c r="J7" s="20">
        <v>508</v>
      </c>
      <c r="K7" s="20">
        <v>4202</v>
      </c>
      <c r="L7" s="20">
        <v>3494</v>
      </c>
      <c r="M7" s="16"/>
      <c r="N7" s="18">
        <v>3</v>
      </c>
      <c r="O7" s="19" t="str">
        <f aca="true" t="shared" si="9" ref="O7:O35">B7</f>
        <v>石 垣 市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30"/>
      <c r="AA7" s="18">
        <v>3</v>
      </c>
      <c r="AB7" s="19" t="str">
        <f aca="true" t="shared" si="10" ref="AB7:AB35">O7</f>
        <v>石 垣 市</v>
      </c>
      <c r="AC7" s="20">
        <v>3131771</v>
      </c>
      <c r="AD7" s="20">
        <v>60116644</v>
      </c>
      <c r="AE7" s="20">
        <v>55828886</v>
      </c>
      <c r="AF7" s="20">
        <v>2093054</v>
      </c>
      <c r="AG7" s="20">
        <v>1942502</v>
      </c>
      <c r="AH7" s="20">
        <v>2093054</v>
      </c>
      <c r="AI7" s="20">
        <v>1942502</v>
      </c>
      <c r="AJ7" s="20">
        <v>1911</v>
      </c>
      <c r="AK7" s="20">
        <v>19433</v>
      </c>
      <c r="AL7" s="20">
        <v>16632</v>
      </c>
      <c r="AM7" s="50"/>
      <c r="AN7" s="18">
        <v>3</v>
      </c>
      <c r="AO7" s="19" t="str">
        <f aca="true" t="shared" si="11" ref="AO7:AO35">AB7</f>
        <v>石 垣 市</v>
      </c>
      <c r="AP7" s="20">
        <v>21437</v>
      </c>
      <c r="AQ7" s="20">
        <v>163014</v>
      </c>
      <c r="AR7" s="20">
        <v>153728</v>
      </c>
      <c r="AS7" s="20">
        <v>440776</v>
      </c>
      <c r="AT7" s="20">
        <v>437431</v>
      </c>
      <c r="AU7" s="20">
        <v>273143</v>
      </c>
      <c r="AV7" s="20">
        <v>271134</v>
      </c>
      <c r="AW7" s="20">
        <v>36</v>
      </c>
      <c r="AX7" s="20">
        <v>186</v>
      </c>
      <c r="AY7" s="20">
        <v>166</v>
      </c>
      <c r="AZ7" s="30"/>
      <c r="BA7" s="18">
        <v>3</v>
      </c>
      <c r="BB7" s="19" t="str">
        <f aca="true" t="shared" si="12" ref="BB7:BB35">AO7</f>
        <v>石 垣 市</v>
      </c>
      <c r="BC7" s="66"/>
      <c r="BD7" s="20">
        <v>2465376</v>
      </c>
      <c r="BE7" s="20">
        <v>2444287</v>
      </c>
      <c r="BF7" s="20">
        <v>55534285</v>
      </c>
      <c r="BG7" s="20">
        <v>55297573</v>
      </c>
      <c r="BH7" s="20">
        <v>8566657</v>
      </c>
      <c r="BI7" s="20">
        <v>8534244</v>
      </c>
      <c r="BJ7" s="66"/>
      <c r="BK7" s="20">
        <v>13439</v>
      </c>
      <c r="BL7" s="20">
        <v>13191</v>
      </c>
      <c r="BM7" s="30"/>
      <c r="BN7" s="18">
        <v>3</v>
      </c>
      <c r="BO7" s="19" t="str">
        <f aca="true" t="shared" si="13" ref="BO7:BO35">BB7</f>
        <v>石 垣 市</v>
      </c>
      <c r="BP7" s="66"/>
      <c r="BQ7" s="20">
        <v>1685835</v>
      </c>
      <c r="BR7" s="20">
        <v>1682523</v>
      </c>
      <c r="BS7" s="20">
        <v>27100864</v>
      </c>
      <c r="BT7" s="20">
        <v>27074290</v>
      </c>
      <c r="BU7" s="20">
        <v>7980500</v>
      </c>
      <c r="BV7" s="20">
        <v>7973485</v>
      </c>
      <c r="BW7" s="66"/>
      <c r="BX7" s="20">
        <v>8690</v>
      </c>
      <c r="BY7" s="20">
        <v>8587</v>
      </c>
      <c r="BZ7" s="30"/>
      <c r="CA7" s="18">
        <v>3</v>
      </c>
      <c r="CB7" s="19" t="str">
        <f aca="true" t="shared" si="14" ref="CB7:CB35">BO7</f>
        <v>石 垣 市</v>
      </c>
      <c r="CC7" s="66"/>
      <c r="CD7" s="20">
        <v>2712841</v>
      </c>
      <c r="CE7" s="20">
        <v>2712275</v>
      </c>
      <c r="CF7" s="20">
        <v>44653176</v>
      </c>
      <c r="CG7" s="20">
        <v>44648278</v>
      </c>
      <c r="CH7" s="20">
        <v>27907458</v>
      </c>
      <c r="CI7" s="20">
        <v>27904409</v>
      </c>
      <c r="CJ7" s="66"/>
      <c r="CK7" s="20">
        <v>4508</v>
      </c>
      <c r="CL7" s="20">
        <v>4487</v>
      </c>
      <c r="CM7" s="30"/>
      <c r="CN7" s="18">
        <v>3</v>
      </c>
      <c r="CO7" s="19" t="str">
        <f aca="true" t="shared" si="15" ref="CO7:CO35">CB7</f>
        <v>石 垣 市</v>
      </c>
      <c r="CP7" s="20">
        <v>975485</v>
      </c>
      <c r="CQ7" s="20">
        <v>6864052</v>
      </c>
      <c r="CR7" s="20">
        <v>6839085</v>
      </c>
      <c r="CS7" s="20">
        <v>127288325</v>
      </c>
      <c r="CT7" s="20">
        <v>127020141</v>
      </c>
      <c r="CU7" s="20">
        <v>44454615</v>
      </c>
      <c r="CV7" s="20">
        <v>44412138</v>
      </c>
      <c r="CW7" s="20">
        <v>802</v>
      </c>
      <c r="CX7" s="20">
        <v>26637</v>
      </c>
      <c r="CY7" s="20">
        <v>26265</v>
      </c>
      <c r="CZ7" s="50"/>
      <c r="DA7" s="18">
        <v>3</v>
      </c>
      <c r="DB7" s="19" t="str">
        <f aca="true" t="shared" si="16" ref="DB7:DB35">CO7</f>
        <v>石 垣 市</v>
      </c>
      <c r="DC7" s="20">
        <v>0</v>
      </c>
      <c r="DD7" s="66"/>
      <c r="DE7" s="66"/>
      <c r="DF7" s="66"/>
      <c r="DG7" s="66"/>
      <c r="DH7" s="66"/>
      <c r="DI7" s="66"/>
      <c r="DJ7" s="20">
        <v>0</v>
      </c>
      <c r="DK7" s="66"/>
      <c r="DL7" s="66"/>
      <c r="DM7" s="16"/>
      <c r="DN7" s="18">
        <v>3</v>
      </c>
      <c r="DO7" s="19" t="str">
        <f aca="true" t="shared" si="17" ref="DO7:DO35">DB7</f>
        <v>石 垣 市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  <c r="DV7" s="20">
        <v>0</v>
      </c>
      <c r="DW7" s="20">
        <v>0</v>
      </c>
      <c r="DX7" s="20">
        <v>0</v>
      </c>
      <c r="DY7" s="20">
        <v>0</v>
      </c>
      <c r="DZ7" s="16"/>
      <c r="EA7" s="18">
        <v>3</v>
      </c>
      <c r="EB7" s="19" t="str">
        <f aca="true" t="shared" si="18" ref="EB7:EB35">DO7</f>
        <v>石 垣 市</v>
      </c>
      <c r="EC7" s="20">
        <v>39713</v>
      </c>
      <c r="ED7" s="20">
        <v>80289</v>
      </c>
      <c r="EE7" s="20">
        <v>80222</v>
      </c>
      <c r="EF7" s="20">
        <v>2359</v>
      </c>
      <c r="EG7" s="20">
        <v>2358</v>
      </c>
      <c r="EH7" s="20">
        <v>2359</v>
      </c>
      <c r="EI7" s="20">
        <v>2358</v>
      </c>
      <c r="EJ7" s="20">
        <v>22</v>
      </c>
      <c r="EK7" s="20">
        <v>43</v>
      </c>
      <c r="EL7" s="20">
        <v>40</v>
      </c>
      <c r="EM7" s="16"/>
      <c r="EN7" s="18">
        <v>3</v>
      </c>
      <c r="EO7" s="19" t="str">
        <f aca="true" t="shared" si="19" ref="EO7:EO35">EB7</f>
        <v>石 垣 市</v>
      </c>
      <c r="EP7" s="20">
        <v>4382706</v>
      </c>
      <c r="EQ7" s="20">
        <v>246421</v>
      </c>
      <c r="ER7" s="20">
        <v>214503</v>
      </c>
      <c r="ES7" s="20">
        <v>3492</v>
      </c>
      <c r="ET7" s="20">
        <v>3040</v>
      </c>
      <c r="EU7" s="20">
        <v>3492</v>
      </c>
      <c r="EV7" s="20">
        <v>3040</v>
      </c>
      <c r="EW7" s="20">
        <v>267</v>
      </c>
      <c r="EX7" s="20">
        <v>118</v>
      </c>
      <c r="EY7" s="20">
        <v>87</v>
      </c>
      <c r="FA7" s="18">
        <v>3</v>
      </c>
      <c r="FB7" s="19" t="str">
        <f aca="true" t="shared" si="20" ref="FB7:FB35">EO7</f>
        <v>石 垣 市</v>
      </c>
      <c r="FC7" s="20">
        <v>0</v>
      </c>
      <c r="FD7" s="20">
        <v>0</v>
      </c>
      <c r="FE7" s="20">
        <v>0</v>
      </c>
      <c r="FF7" s="20">
        <v>0</v>
      </c>
      <c r="FG7" s="20">
        <v>0</v>
      </c>
      <c r="FH7" s="20">
        <v>0</v>
      </c>
      <c r="FI7" s="20">
        <v>0</v>
      </c>
      <c r="FJ7" s="20">
        <v>0</v>
      </c>
      <c r="FK7" s="20">
        <v>0</v>
      </c>
      <c r="FL7" s="20">
        <v>0</v>
      </c>
      <c r="FN7" s="18">
        <v>3</v>
      </c>
      <c r="FO7" s="19" t="str">
        <f aca="true" t="shared" si="21" ref="FO7:FO35">FB7</f>
        <v>石 垣 市</v>
      </c>
      <c r="FP7" s="20">
        <v>24830139</v>
      </c>
      <c r="FQ7" s="20">
        <v>3404933</v>
      </c>
      <c r="FR7" s="20">
        <v>3276080</v>
      </c>
      <c r="FS7" s="20">
        <v>67096</v>
      </c>
      <c r="FT7" s="20">
        <v>65341</v>
      </c>
      <c r="FU7" s="20">
        <v>67096</v>
      </c>
      <c r="FV7" s="20">
        <v>65341</v>
      </c>
      <c r="FW7" s="20">
        <v>500</v>
      </c>
      <c r="FX7" s="20">
        <v>667</v>
      </c>
      <c r="FY7" s="20">
        <v>603</v>
      </c>
      <c r="GA7" s="18">
        <v>3</v>
      </c>
      <c r="GB7" s="19" t="str">
        <f aca="true" t="shared" si="22" ref="GB7:GB35">FO7</f>
        <v>石 垣 市</v>
      </c>
      <c r="GC7" s="20">
        <v>66842622</v>
      </c>
      <c r="GD7" s="20">
        <v>22302137</v>
      </c>
      <c r="GE7" s="20">
        <v>19163238</v>
      </c>
      <c r="GF7" s="20">
        <v>317921</v>
      </c>
      <c r="GG7" s="20">
        <v>273185</v>
      </c>
      <c r="GH7" s="20">
        <v>317908</v>
      </c>
      <c r="GI7" s="20">
        <v>273172</v>
      </c>
      <c r="GJ7" s="20">
        <v>3708</v>
      </c>
      <c r="GK7" s="20">
        <v>8425</v>
      </c>
      <c r="GL7" s="20">
        <v>6303</v>
      </c>
      <c r="GN7" s="18">
        <v>3</v>
      </c>
      <c r="GO7" s="19" t="str">
        <f aca="true" t="shared" si="23" ref="GO7:GO35">GB7</f>
        <v>石 垣 市</v>
      </c>
      <c r="GP7" s="20">
        <v>0</v>
      </c>
      <c r="GQ7" s="20">
        <v>176254</v>
      </c>
      <c r="GR7" s="20">
        <v>176254</v>
      </c>
      <c r="GS7" s="20">
        <v>698142</v>
      </c>
      <c r="GT7" s="20">
        <v>698142</v>
      </c>
      <c r="GU7" s="20">
        <v>300842</v>
      </c>
      <c r="GV7" s="20">
        <v>300842</v>
      </c>
      <c r="GW7" s="20">
        <v>0</v>
      </c>
      <c r="GX7" s="20">
        <v>10</v>
      </c>
      <c r="GY7" s="20">
        <v>10</v>
      </c>
      <c r="HA7" s="18">
        <v>3</v>
      </c>
      <c r="HB7" s="19" t="str">
        <f aca="true" t="shared" si="24" ref="HB7:HB35">GO7</f>
        <v>石 垣 市</v>
      </c>
      <c r="HC7" s="20">
        <v>0</v>
      </c>
      <c r="HD7" s="20">
        <v>0</v>
      </c>
      <c r="HE7" s="20">
        <v>0</v>
      </c>
      <c r="HF7" s="20">
        <v>0</v>
      </c>
      <c r="HG7" s="20">
        <v>0</v>
      </c>
      <c r="HH7" s="20">
        <v>0</v>
      </c>
      <c r="HI7" s="20">
        <v>0</v>
      </c>
      <c r="HJ7" s="20">
        <v>0</v>
      </c>
      <c r="HK7" s="20">
        <v>0</v>
      </c>
      <c r="HL7" s="20">
        <v>0</v>
      </c>
      <c r="HN7" s="18">
        <v>3</v>
      </c>
      <c r="HO7" s="19" t="str">
        <f aca="true" t="shared" si="25" ref="HO7:HO35">HB7</f>
        <v>石 垣 市</v>
      </c>
      <c r="HP7" s="20">
        <v>0</v>
      </c>
      <c r="HQ7" s="20">
        <v>0</v>
      </c>
      <c r="HR7" s="20">
        <v>0</v>
      </c>
      <c r="HS7" s="20">
        <v>0</v>
      </c>
      <c r="HT7" s="20">
        <v>0</v>
      </c>
      <c r="HU7" s="20">
        <v>0</v>
      </c>
      <c r="HV7" s="20">
        <v>0</v>
      </c>
      <c r="HW7" s="20">
        <v>0</v>
      </c>
      <c r="HX7" s="20">
        <v>0</v>
      </c>
      <c r="HY7" s="20">
        <v>0</v>
      </c>
      <c r="IA7" s="18">
        <v>3</v>
      </c>
      <c r="IB7" s="19" t="str">
        <f aca="true" t="shared" si="26" ref="IB7:IB35">HO7</f>
        <v>石 垣 市</v>
      </c>
      <c r="IC7" s="20">
        <v>0</v>
      </c>
      <c r="ID7" s="20">
        <v>0</v>
      </c>
      <c r="IE7" s="20">
        <v>0</v>
      </c>
      <c r="IF7" s="20">
        <v>0</v>
      </c>
      <c r="IG7" s="20">
        <v>0</v>
      </c>
      <c r="IH7" s="20">
        <v>0</v>
      </c>
      <c r="II7" s="20">
        <v>0</v>
      </c>
      <c r="IJ7" s="20">
        <v>0</v>
      </c>
      <c r="IK7" s="20">
        <v>0</v>
      </c>
      <c r="IL7" s="20">
        <v>0</v>
      </c>
      <c r="IN7" s="17">
        <f t="shared" si="0"/>
        <v>100466771</v>
      </c>
      <c r="IO7" s="7">
        <f t="shared" si="1"/>
        <v>98979287</v>
      </c>
      <c r="IP7" s="7">
        <f t="shared" si="2"/>
        <v>90638186</v>
      </c>
      <c r="IQ7" s="7">
        <f t="shared" si="3"/>
        <v>131127300</v>
      </c>
      <c r="IR7" s="7">
        <f t="shared" si="4"/>
        <v>130631324</v>
      </c>
      <c r="IS7" s="7">
        <f t="shared" si="5"/>
        <v>47459711</v>
      </c>
      <c r="IT7" s="7">
        <f t="shared" si="6"/>
        <v>7754</v>
      </c>
      <c r="IU7" s="7">
        <f t="shared" si="7"/>
        <v>59721</v>
      </c>
      <c r="IV7" s="7">
        <f t="shared" si="8"/>
        <v>53600</v>
      </c>
    </row>
    <row r="8" spans="1:256" s="7" customFormat="1" ht="15" customHeight="1">
      <c r="A8" s="18">
        <v>4</v>
      </c>
      <c r="B8" s="19" t="s">
        <v>57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6"/>
      <c r="N8" s="18">
        <v>4</v>
      </c>
      <c r="O8" s="19" t="str">
        <f t="shared" si="9"/>
        <v>浦 添 市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30"/>
      <c r="AA8" s="18">
        <v>4</v>
      </c>
      <c r="AB8" s="19" t="str">
        <f t="shared" si="10"/>
        <v>浦 添 市</v>
      </c>
      <c r="AC8" s="20">
        <v>3234</v>
      </c>
      <c r="AD8" s="20">
        <v>160283</v>
      </c>
      <c r="AE8" s="20">
        <v>106737</v>
      </c>
      <c r="AF8" s="20">
        <v>6227</v>
      </c>
      <c r="AG8" s="20">
        <v>4221</v>
      </c>
      <c r="AH8" s="20">
        <v>6221</v>
      </c>
      <c r="AI8" s="20">
        <v>4218</v>
      </c>
      <c r="AJ8" s="20">
        <v>19</v>
      </c>
      <c r="AK8" s="20">
        <v>264</v>
      </c>
      <c r="AL8" s="20">
        <v>184</v>
      </c>
      <c r="AM8" s="50"/>
      <c r="AN8" s="18">
        <v>4</v>
      </c>
      <c r="AO8" s="19" t="str">
        <f t="shared" si="11"/>
        <v>浦 添 市</v>
      </c>
      <c r="AP8" s="20">
        <v>2843</v>
      </c>
      <c r="AQ8" s="20">
        <v>421303</v>
      </c>
      <c r="AR8" s="20">
        <v>414775</v>
      </c>
      <c r="AS8" s="20">
        <v>7767629</v>
      </c>
      <c r="AT8" s="20">
        <v>7631790</v>
      </c>
      <c r="AU8" s="20">
        <v>813505</v>
      </c>
      <c r="AV8" s="20">
        <v>804356</v>
      </c>
      <c r="AW8" s="20">
        <v>14</v>
      </c>
      <c r="AX8" s="20">
        <v>1296</v>
      </c>
      <c r="AY8" s="20">
        <v>1237</v>
      </c>
      <c r="AZ8" s="30"/>
      <c r="BA8" s="18">
        <v>4</v>
      </c>
      <c r="BB8" s="19" t="str">
        <f t="shared" si="12"/>
        <v>浦 添 市</v>
      </c>
      <c r="BC8" s="66"/>
      <c r="BD8" s="20">
        <v>4106380</v>
      </c>
      <c r="BE8" s="20">
        <v>4103901</v>
      </c>
      <c r="BF8" s="20">
        <v>253327323</v>
      </c>
      <c r="BG8" s="20">
        <v>253188512</v>
      </c>
      <c r="BH8" s="20">
        <v>40982931</v>
      </c>
      <c r="BI8" s="20">
        <v>40960411</v>
      </c>
      <c r="BJ8" s="66"/>
      <c r="BK8" s="20">
        <v>20681</v>
      </c>
      <c r="BL8" s="20">
        <v>20447</v>
      </c>
      <c r="BM8" s="30"/>
      <c r="BN8" s="18">
        <v>4</v>
      </c>
      <c r="BO8" s="19" t="str">
        <f t="shared" si="13"/>
        <v>浦 添 市</v>
      </c>
      <c r="BP8" s="66"/>
      <c r="BQ8" s="20">
        <v>630421</v>
      </c>
      <c r="BR8" s="20">
        <v>630270</v>
      </c>
      <c r="BS8" s="20">
        <v>35939873</v>
      </c>
      <c r="BT8" s="20">
        <v>35932392</v>
      </c>
      <c r="BU8" s="20">
        <v>11649052</v>
      </c>
      <c r="BV8" s="20">
        <v>11646607</v>
      </c>
      <c r="BW8" s="66"/>
      <c r="BX8" s="20">
        <v>6445</v>
      </c>
      <c r="BY8" s="20">
        <v>6391</v>
      </c>
      <c r="BZ8" s="30"/>
      <c r="CA8" s="18">
        <v>4</v>
      </c>
      <c r="CB8" s="19" t="str">
        <f t="shared" si="14"/>
        <v>浦 添 市</v>
      </c>
      <c r="CC8" s="66"/>
      <c r="CD8" s="20">
        <v>2364727</v>
      </c>
      <c r="CE8" s="20">
        <v>2364692</v>
      </c>
      <c r="CF8" s="20">
        <v>124255729</v>
      </c>
      <c r="CG8" s="20">
        <v>124253345</v>
      </c>
      <c r="CH8" s="20">
        <v>79417884</v>
      </c>
      <c r="CI8" s="20">
        <v>79416358</v>
      </c>
      <c r="CJ8" s="66"/>
      <c r="CK8" s="20">
        <v>4039</v>
      </c>
      <c r="CL8" s="20">
        <v>4026</v>
      </c>
      <c r="CM8" s="30"/>
      <c r="CN8" s="18">
        <v>4</v>
      </c>
      <c r="CO8" s="19" t="str">
        <f t="shared" si="15"/>
        <v>浦 添 市</v>
      </c>
      <c r="CP8" s="20">
        <v>1399975</v>
      </c>
      <c r="CQ8" s="20">
        <v>7101528</v>
      </c>
      <c r="CR8" s="20">
        <v>7098863</v>
      </c>
      <c r="CS8" s="20">
        <v>413522925</v>
      </c>
      <c r="CT8" s="20">
        <v>413374249</v>
      </c>
      <c r="CU8" s="20">
        <v>132049867</v>
      </c>
      <c r="CV8" s="20">
        <v>132023376</v>
      </c>
      <c r="CW8" s="20">
        <v>1433</v>
      </c>
      <c r="CX8" s="20">
        <v>31165</v>
      </c>
      <c r="CY8" s="20">
        <v>30864</v>
      </c>
      <c r="CZ8" s="50"/>
      <c r="DA8" s="18">
        <v>4</v>
      </c>
      <c r="DB8" s="19" t="str">
        <f t="shared" si="16"/>
        <v>浦 添 市</v>
      </c>
      <c r="DC8" s="20">
        <v>0</v>
      </c>
      <c r="DD8" s="66"/>
      <c r="DE8" s="66"/>
      <c r="DF8" s="66"/>
      <c r="DG8" s="66"/>
      <c r="DH8" s="66"/>
      <c r="DI8" s="66"/>
      <c r="DJ8" s="20">
        <v>0</v>
      </c>
      <c r="DK8" s="66"/>
      <c r="DL8" s="66"/>
      <c r="DM8" s="16"/>
      <c r="DN8" s="18">
        <v>4</v>
      </c>
      <c r="DO8" s="19" t="str">
        <f t="shared" si="17"/>
        <v>浦 添 市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  <c r="DV8" s="20">
        <v>0</v>
      </c>
      <c r="DW8" s="20">
        <v>0</v>
      </c>
      <c r="DX8" s="20">
        <v>0</v>
      </c>
      <c r="DY8" s="20">
        <v>0</v>
      </c>
      <c r="DZ8" s="16"/>
      <c r="EA8" s="18">
        <v>4</v>
      </c>
      <c r="EB8" s="19" t="str">
        <f t="shared" si="18"/>
        <v>浦 添 市</v>
      </c>
      <c r="EC8" s="20">
        <v>322</v>
      </c>
      <c r="ED8" s="20">
        <v>29705</v>
      </c>
      <c r="EE8" s="20">
        <v>29705</v>
      </c>
      <c r="EF8" s="20">
        <v>73667</v>
      </c>
      <c r="EG8" s="20">
        <v>73667</v>
      </c>
      <c r="EH8" s="20">
        <v>51360</v>
      </c>
      <c r="EI8" s="20">
        <v>51360</v>
      </c>
      <c r="EJ8" s="20">
        <v>4</v>
      </c>
      <c r="EK8" s="20">
        <v>1</v>
      </c>
      <c r="EL8" s="20">
        <v>1</v>
      </c>
      <c r="EM8" s="16"/>
      <c r="EN8" s="18">
        <v>4</v>
      </c>
      <c r="EO8" s="19" t="str">
        <f t="shared" si="19"/>
        <v>浦 添 市</v>
      </c>
      <c r="EP8" s="20">
        <v>0</v>
      </c>
      <c r="EQ8" s="20">
        <v>0</v>
      </c>
      <c r="ER8" s="20">
        <v>0</v>
      </c>
      <c r="ES8" s="20">
        <v>0</v>
      </c>
      <c r="ET8" s="20">
        <v>0</v>
      </c>
      <c r="EU8" s="20">
        <v>0</v>
      </c>
      <c r="EV8" s="20">
        <v>0</v>
      </c>
      <c r="EW8" s="20">
        <v>0</v>
      </c>
      <c r="EX8" s="20">
        <v>0</v>
      </c>
      <c r="EY8" s="20">
        <v>0</v>
      </c>
      <c r="FA8" s="18">
        <v>4</v>
      </c>
      <c r="FB8" s="19" t="str">
        <f t="shared" si="20"/>
        <v>浦 添 市</v>
      </c>
      <c r="FC8" s="20">
        <v>0</v>
      </c>
      <c r="FD8" s="20">
        <v>0</v>
      </c>
      <c r="FE8" s="20">
        <v>0</v>
      </c>
      <c r="FF8" s="20">
        <v>0</v>
      </c>
      <c r="FG8" s="20">
        <v>0</v>
      </c>
      <c r="FH8" s="20">
        <v>0</v>
      </c>
      <c r="FI8" s="20">
        <v>0</v>
      </c>
      <c r="FJ8" s="20">
        <v>0</v>
      </c>
      <c r="FK8" s="20">
        <v>0</v>
      </c>
      <c r="FL8" s="20">
        <v>0</v>
      </c>
      <c r="FN8" s="18">
        <v>4</v>
      </c>
      <c r="FO8" s="19" t="str">
        <f t="shared" si="21"/>
        <v>浦 添 市</v>
      </c>
      <c r="FP8" s="20">
        <v>0</v>
      </c>
      <c r="FQ8" s="20">
        <v>0</v>
      </c>
      <c r="FR8" s="20">
        <v>0</v>
      </c>
      <c r="FS8" s="20">
        <v>0</v>
      </c>
      <c r="FT8" s="20">
        <v>0</v>
      </c>
      <c r="FU8" s="20">
        <v>0</v>
      </c>
      <c r="FV8" s="20">
        <v>0</v>
      </c>
      <c r="FW8" s="20">
        <v>0</v>
      </c>
      <c r="FX8" s="20">
        <v>0</v>
      </c>
      <c r="FY8" s="20">
        <v>0</v>
      </c>
      <c r="GA8" s="18">
        <v>4</v>
      </c>
      <c r="GB8" s="19" t="str">
        <f t="shared" si="22"/>
        <v>浦 添 市</v>
      </c>
      <c r="GC8" s="20">
        <v>251125</v>
      </c>
      <c r="GD8" s="20">
        <v>703555</v>
      </c>
      <c r="GE8" s="20">
        <v>687260</v>
      </c>
      <c r="GF8" s="20">
        <v>1865242</v>
      </c>
      <c r="GG8" s="20">
        <v>1822983</v>
      </c>
      <c r="GH8" s="20">
        <v>1116058</v>
      </c>
      <c r="GI8" s="20">
        <v>1090351</v>
      </c>
      <c r="GJ8" s="20">
        <v>653</v>
      </c>
      <c r="GK8" s="20">
        <v>2003</v>
      </c>
      <c r="GL8" s="20">
        <v>1811</v>
      </c>
      <c r="GN8" s="18">
        <v>4</v>
      </c>
      <c r="GO8" s="19" t="str">
        <f t="shared" si="23"/>
        <v>浦 添 市</v>
      </c>
      <c r="GP8" s="20">
        <v>0</v>
      </c>
      <c r="GQ8" s="20">
        <v>62589</v>
      </c>
      <c r="GR8" s="20">
        <v>62589</v>
      </c>
      <c r="GS8" s="20">
        <v>1023325</v>
      </c>
      <c r="GT8" s="20">
        <v>1023325</v>
      </c>
      <c r="GU8" s="20">
        <v>707489</v>
      </c>
      <c r="GV8" s="20">
        <v>707489</v>
      </c>
      <c r="GW8" s="20">
        <v>0</v>
      </c>
      <c r="GX8" s="20">
        <v>146</v>
      </c>
      <c r="GY8" s="20">
        <v>146</v>
      </c>
      <c r="HA8" s="18">
        <v>4</v>
      </c>
      <c r="HB8" s="19" t="str">
        <f t="shared" si="24"/>
        <v>浦 添 市</v>
      </c>
      <c r="HC8" s="20">
        <v>0</v>
      </c>
      <c r="HD8" s="20">
        <v>0</v>
      </c>
      <c r="HE8" s="20">
        <v>0</v>
      </c>
      <c r="HF8" s="20">
        <v>0</v>
      </c>
      <c r="HG8" s="20">
        <v>0</v>
      </c>
      <c r="HH8" s="20">
        <v>0</v>
      </c>
      <c r="HI8" s="20">
        <v>0</v>
      </c>
      <c r="HJ8" s="20">
        <v>0</v>
      </c>
      <c r="HK8" s="20">
        <v>0</v>
      </c>
      <c r="HL8" s="20">
        <v>0</v>
      </c>
      <c r="HN8" s="18">
        <v>4</v>
      </c>
      <c r="HO8" s="19" t="str">
        <f t="shared" si="25"/>
        <v>浦 添 市</v>
      </c>
      <c r="HP8" s="20">
        <v>0</v>
      </c>
      <c r="HQ8" s="20">
        <v>0</v>
      </c>
      <c r="HR8" s="20">
        <v>0</v>
      </c>
      <c r="HS8" s="20">
        <v>0</v>
      </c>
      <c r="HT8" s="20">
        <v>0</v>
      </c>
      <c r="HU8" s="20">
        <v>0</v>
      </c>
      <c r="HV8" s="20">
        <v>0</v>
      </c>
      <c r="HW8" s="20">
        <v>0</v>
      </c>
      <c r="HX8" s="20">
        <v>0</v>
      </c>
      <c r="HY8" s="20">
        <v>0</v>
      </c>
      <c r="IA8" s="18">
        <v>4</v>
      </c>
      <c r="IB8" s="19" t="str">
        <f t="shared" si="26"/>
        <v>浦 添 市</v>
      </c>
      <c r="IC8" s="20">
        <v>0</v>
      </c>
      <c r="ID8" s="20">
        <v>0</v>
      </c>
      <c r="IE8" s="20">
        <v>0</v>
      </c>
      <c r="IF8" s="20">
        <v>0</v>
      </c>
      <c r="IG8" s="20">
        <v>0</v>
      </c>
      <c r="IH8" s="20">
        <v>0</v>
      </c>
      <c r="II8" s="20">
        <v>0</v>
      </c>
      <c r="IJ8" s="20">
        <v>0</v>
      </c>
      <c r="IK8" s="20">
        <v>0</v>
      </c>
      <c r="IL8" s="20">
        <v>0</v>
      </c>
      <c r="IN8" s="17">
        <f t="shared" si="0"/>
        <v>1657499</v>
      </c>
      <c r="IO8" s="7">
        <f t="shared" si="1"/>
        <v>8478963</v>
      </c>
      <c r="IP8" s="7">
        <f t="shared" si="2"/>
        <v>8399929</v>
      </c>
      <c r="IQ8" s="7">
        <f t="shared" si="3"/>
        <v>424259015</v>
      </c>
      <c r="IR8" s="7">
        <f t="shared" si="4"/>
        <v>423930235</v>
      </c>
      <c r="IS8" s="7">
        <f t="shared" si="5"/>
        <v>134681150</v>
      </c>
      <c r="IT8" s="7">
        <f t="shared" si="6"/>
        <v>2123</v>
      </c>
      <c r="IU8" s="7">
        <f t="shared" si="7"/>
        <v>34875</v>
      </c>
      <c r="IV8" s="7">
        <f t="shared" si="8"/>
        <v>34243</v>
      </c>
    </row>
    <row r="9" spans="1:256" s="7" customFormat="1" ht="15" customHeight="1">
      <c r="A9" s="18">
        <v>5</v>
      </c>
      <c r="B9" s="19" t="s">
        <v>58</v>
      </c>
      <c r="C9" s="20">
        <v>18944</v>
      </c>
      <c r="D9" s="20">
        <v>655072</v>
      </c>
      <c r="E9" s="20">
        <v>463185</v>
      </c>
      <c r="F9" s="20">
        <v>40153</v>
      </c>
      <c r="G9" s="20">
        <v>28626</v>
      </c>
      <c r="H9" s="20">
        <v>40153</v>
      </c>
      <c r="I9" s="20">
        <v>28626</v>
      </c>
      <c r="J9" s="20">
        <v>207</v>
      </c>
      <c r="K9" s="20">
        <v>741</v>
      </c>
      <c r="L9" s="20">
        <v>506</v>
      </c>
      <c r="M9" s="16"/>
      <c r="N9" s="18">
        <v>5</v>
      </c>
      <c r="O9" s="19" t="str">
        <f t="shared" si="9"/>
        <v>名 護 市</v>
      </c>
      <c r="P9" s="20">
        <v>0</v>
      </c>
      <c r="Q9" s="20">
        <v>6184</v>
      </c>
      <c r="R9" s="20">
        <v>6184</v>
      </c>
      <c r="S9" s="20">
        <v>32452</v>
      </c>
      <c r="T9" s="20">
        <v>32452</v>
      </c>
      <c r="U9" s="20">
        <v>20387</v>
      </c>
      <c r="V9" s="20">
        <v>20387</v>
      </c>
      <c r="W9" s="20">
        <v>0</v>
      </c>
      <c r="X9" s="20">
        <v>21</v>
      </c>
      <c r="Y9" s="20">
        <v>21</v>
      </c>
      <c r="Z9" s="30"/>
      <c r="AA9" s="18">
        <v>5</v>
      </c>
      <c r="AB9" s="19" t="str">
        <f t="shared" si="10"/>
        <v>名 護 市</v>
      </c>
      <c r="AC9" s="20">
        <v>874912</v>
      </c>
      <c r="AD9" s="20">
        <v>23121618</v>
      </c>
      <c r="AE9" s="20">
        <v>17255129</v>
      </c>
      <c r="AF9" s="20">
        <v>672795</v>
      </c>
      <c r="AG9" s="20">
        <v>513515</v>
      </c>
      <c r="AH9" s="20">
        <v>672738</v>
      </c>
      <c r="AI9" s="20">
        <v>513457</v>
      </c>
      <c r="AJ9" s="20">
        <v>1923</v>
      </c>
      <c r="AK9" s="20">
        <v>21283</v>
      </c>
      <c r="AL9" s="20">
        <v>14737</v>
      </c>
      <c r="AM9" s="50"/>
      <c r="AN9" s="18">
        <v>5</v>
      </c>
      <c r="AO9" s="19" t="str">
        <f t="shared" si="11"/>
        <v>名 護 市</v>
      </c>
      <c r="AP9" s="20">
        <v>16</v>
      </c>
      <c r="AQ9" s="20">
        <v>94797</v>
      </c>
      <c r="AR9" s="20">
        <v>94277</v>
      </c>
      <c r="AS9" s="20">
        <v>437130</v>
      </c>
      <c r="AT9" s="20">
        <v>436800</v>
      </c>
      <c r="AU9" s="20">
        <v>273363</v>
      </c>
      <c r="AV9" s="20">
        <v>273133</v>
      </c>
      <c r="AW9" s="20">
        <v>1</v>
      </c>
      <c r="AX9" s="20">
        <v>147</v>
      </c>
      <c r="AY9" s="20">
        <v>144</v>
      </c>
      <c r="AZ9" s="30"/>
      <c r="BA9" s="18">
        <v>5</v>
      </c>
      <c r="BB9" s="19" t="str">
        <f t="shared" si="12"/>
        <v>名 護 市</v>
      </c>
      <c r="BC9" s="66"/>
      <c r="BD9" s="20">
        <v>3225394</v>
      </c>
      <c r="BE9" s="20">
        <v>3085147</v>
      </c>
      <c r="BF9" s="20">
        <v>60988800</v>
      </c>
      <c r="BG9" s="20">
        <v>60040468</v>
      </c>
      <c r="BH9" s="20">
        <v>8936971</v>
      </c>
      <c r="BI9" s="20">
        <v>8810356</v>
      </c>
      <c r="BJ9" s="66"/>
      <c r="BK9" s="20">
        <v>16178</v>
      </c>
      <c r="BL9" s="20">
        <v>15184</v>
      </c>
      <c r="BM9" s="30"/>
      <c r="BN9" s="18">
        <v>5</v>
      </c>
      <c r="BO9" s="19" t="str">
        <f t="shared" si="13"/>
        <v>名 護 市</v>
      </c>
      <c r="BP9" s="66"/>
      <c r="BQ9" s="20">
        <v>2021579</v>
      </c>
      <c r="BR9" s="20">
        <v>1989762</v>
      </c>
      <c r="BS9" s="20">
        <v>27883986</v>
      </c>
      <c r="BT9" s="20">
        <v>27742064</v>
      </c>
      <c r="BU9" s="20">
        <v>7913399</v>
      </c>
      <c r="BV9" s="20">
        <v>7875816</v>
      </c>
      <c r="BW9" s="66"/>
      <c r="BX9" s="20">
        <v>11211</v>
      </c>
      <c r="BY9" s="20">
        <v>10703</v>
      </c>
      <c r="BZ9" s="30"/>
      <c r="CA9" s="18">
        <v>5</v>
      </c>
      <c r="CB9" s="19" t="str">
        <f t="shared" si="14"/>
        <v>名 護 市</v>
      </c>
      <c r="CC9" s="66"/>
      <c r="CD9" s="20">
        <v>2156772</v>
      </c>
      <c r="CE9" s="20">
        <v>2153709</v>
      </c>
      <c r="CF9" s="20">
        <v>38206470</v>
      </c>
      <c r="CG9" s="20">
        <v>38195472</v>
      </c>
      <c r="CH9" s="20">
        <v>23911965</v>
      </c>
      <c r="CI9" s="20">
        <v>23904885</v>
      </c>
      <c r="CJ9" s="66"/>
      <c r="CK9" s="20">
        <v>3925</v>
      </c>
      <c r="CL9" s="20">
        <v>3874</v>
      </c>
      <c r="CM9" s="30"/>
      <c r="CN9" s="18">
        <v>5</v>
      </c>
      <c r="CO9" s="19" t="str">
        <f t="shared" si="15"/>
        <v>名 護 市</v>
      </c>
      <c r="CP9" s="20">
        <v>1164994</v>
      </c>
      <c r="CQ9" s="20">
        <v>7403745</v>
      </c>
      <c r="CR9" s="20">
        <v>7228618</v>
      </c>
      <c r="CS9" s="20">
        <v>127079256</v>
      </c>
      <c r="CT9" s="20">
        <v>125978004</v>
      </c>
      <c r="CU9" s="20">
        <v>40762335</v>
      </c>
      <c r="CV9" s="20">
        <v>40591057</v>
      </c>
      <c r="CW9" s="20">
        <v>1498</v>
      </c>
      <c r="CX9" s="20">
        <v>31314</v>
      </c>
      <c r="CY9" s="20">
        <v>29761</v>
      </c>
      <c r="CZ9" s="50"/>
      <c r="DA9" s="18">
        <v>5</v>
      </c>
      <c r="DB9" s="19" t="str">
        <f t="shared" si="16"/>
        <v>名 護 市</v>
      </c>
      <c r="DC9" s="20">
        <v>0</v>
      </c>
      <c r="DD9" s="66"/>
      <c r="DE9" s="66"/>
      <c r="DF9" s="66"/>
      <c r="DG9" s="66"/>
      <c r="DH9" s="66"/>
      <c r="DI9" s="66"/>
      <c r="DJ9" s="20">
        <v>0</v>
      </c>
      <c r="DK9" s="66"/>
      <c r="DL9" s="66"/>
      <c r="DM9" s="16"/>
      <c r="DN9" s="18">
        <v>5</v>
      </c>
      <c r="DO9" s="19" t="str">
        <f t="shared" si="17"/>
        <v>名 護 市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  <c r="DV9" s="20">
        <v>0</v>
      </c>
      <c r="DW9" s="20">
        <v>0</v>
      </c>
      <c r="DX9" s="20">
        <v>0</v>
      </c>
      <c r="DY9" s="20">
        <v>0</v>
      </c>
      <c r="DZ9" s="16"/>
      <c r="EA9" s="18">
        <v>5</v>
      </c>
      <c r="EB9" s="19" t="str">
        <f t="shared" si="18"/>
        <v>名 護 市</v>
      </c>
      <c r="EC9" s="20">
        <v>1090550</v>
      </c>
      <c r="ED9" s="20">
        <v>280485</v>
      </c>
      <c r="EE9" s="20">
        <v>249304</v>
      </c>
      <c r="EF9" s="20">
        <v>4575</v>
      </c>
      <c r="EG9" s="20">
        <v>3941</v>
      </c>
      <c r="EH9" s="20">
        <v>4575</v>
      </c>
      <c r="EI9" s="20">
        <v>3941</v>
      </c>
      <c r="EJ9" s="20">
        <v>483</v>
      </c>
      <c r="EK9" s="20">
        <v>203</v>
      </c>
      <c r="EL9" s="20">
        <v>157</v>
      </c>
      <c r="EM9" s="16"/>
      <c r="EN9" s="18">
        <v>5</v>
      </c>
      <c r="EO9" s="19" t="str">
        <f t="shared" si="19"/>
        <v>名 護 市</v>
      </c>
      <c r="EP9" s="20">
        <v>85277948</v>
      </c>
      <c r="EQ9" s="20">
        <v>29118594</v>
      </c>
      <c r="ER9" s="20">
        <v>20493188</v>
      </c>
      <c r="ES9" s="20">
        <v>152349</v>
      </c>
      <c r="ET9" s="20">
        <v>112595</v>
      </c>
      <c r="EU9" s="20">
        <v>152348</v>
      </c>
      <c r="EV9" s="20">
        <v>112594</v>
      </c>
      <c r="EW9" s="20">
        <v>1107</v>
      </c>
      <c r="EX9" s="20">
        <v>6182</v>
      </c>
      <c r="EY9" s="20">
        <v>3621</v>
      </c>
      <c r="FA9" s="18">
        <v>5</v>
      </c>
      <c r="FB9" s="19" t="str">
        <f t="shared" si="20"/>
        <v>名 護 市</v>
      </c>
      <c r="FC9" s="20">
        <v>0</v>
      </c>
      <c r="FD9" s="20">
        <v>642</v>
      </c>
      <c r="FE9" s="20">
        <v>642</v>
      </c>
      <c r="FF9" s="20">
        <v>3776</v>
      </c>
      <c r="FG9" s="20">
        <v>3776</v>
      </c>
      <c r="FH9" s="20">
        <v>2348</v>
      </c>
      <c r="FI9" s="20">
        <v>2348</v>
      </c>
      <c r="FJ9" s="20">
        <v>0</v>
      </c>
      <c r="FK9" s="20">
        <v>2</v>
      </c>
      <c r="FL9" s="20">
        <v>2</v>
      </c>
      <c r="FN9" s="18">
        <v>5</v>
      </c>
      <c r="FO9" s="19" t="str">
        <f t="shared" si="21"/>
        <v>名 護 市</v>
      </c>
      <c r="FP9" s="20">
        <v>0</v>
      </c>
      <c r="FQ9" s="20">
        <v>0</v>
      </c>
      <c r="FR9" s="20">
        <v>0</v>
      </c>
      <c r="FS9" s="20">
        <v>0</v>
      </c>
      <c r="FT9" s="20">
        <v>0</v>
      </c>
      <c r="FU9" s="20">
        <v>0</v>
      </c>
      <c r="FV9" s="20">
        <v>0</v>
      </c>
      <c r="FW9" s="20">
        <v>0</v>
      </c>
      <c r="FX9" s="20">
        <v>0</v>
      </c>
      <c r="FY9" s="20">
        <v>0</v>
      </c>
      <c r="GA9" s="18">
        <v>5</v>
      </c>
      <c r="GB9" s="19" t="str">
        <f t="shared" si="22"/>
        <v>名 護 市</v>
      </c>
      <c r="GC9" s="20">
        <v>1830291</v>
      </c>
      <c r="GD9" s="20">
        <v>15616818</v>
      </c>
      <c r="GE9" s="20">
        <v>11594958</v>
      </c>
      <c r="GF9" s="20">
        <v>113955</v>
      </c>
      <c r="GG9" s="20">
        <v>86070</v>
      </c>
      <c r="GH9" s="20">
        <v>113952</v>
      </c>
      <c r="GI9" s="20">
        <v>86070</v>
      </c>
      <c r="GJ9" s="20">
        <v>1336</v>
      </c>
      <c r="GK9" s="20">
        <v>9910</v>
      </c>
      <c r="GL9" s="20">
        <v>6455</v>
      </c>
      <c r="GN9" s="18">
        <v>5</v>
      </c>
      <c r="GO9" s="19" t="str">
        <f t="shared" si="23"/>
        <v>名 護 市</v>
      </c>
      <c r="GP9" s="20">
        <v>2635029</v>
      </c>
      <c r="GQ9" s="20">
        <v>1311942</v>
      </c>
      <c r="GR9" s="20">
        <v>1311942</v>
      </c>
      <c r="GS9" s="20">
        <v>2426719</v>
      </c>
      <c r="GT9" s="20">
        <v>2426719</v>
      </c>
      <c r="GU9" s="20">
        <v>1620101</v>
      </c>
      <c r="GV9" s="20">
        <v>1620101</v>
      </c>
      <c r="GW9" s="20">
        <v>33</v>
      </c>
      <c r="GX9" s="20">
        <v>250</v>
      </c>
      <c r="GY9" s="20">
        <v>250</v>
      </c>
      <c r="HA9" s="18">
        <v>5</v>
      </c>
      <c r="HB9" s="19" t="str">
        <f t="shared" si="24"/>
        <v>名 護 市</v>
      </c>
      <c r="HC9" s="20">
        <v>0</v>
      </c>
      <c r="HD9" s="20">
        <v>0</v>
      </c>
      <c r="HE9" s="20">
        <v>0</v>
      </c>
      <c r="HF9" s="20">
        <v>0</v>
      </c>
      <c r="HG9" s="20">
        <v>0</v>
      </c>
      <c r="HH9" s="20">
        <v>0</v>
      </c>
      <c r="HI9" s="20">
        <v>0</v>
      </c>
      <c r="HJ9" s="20">
        <v>0</v>
      </c>
      <c r="HK9" s="20">
        <v>0</v>
      </c>
      <c r="HL9" s="20">
        <v>0</v>
      </c>
      <c r="HN9" s="18">
        <v>5</v>
      </c>
      <c r="HO9" s="19" t="str">
        <f t="shared" si="25"/>
        <v>名 護 市</v>
      </c>
      <c r="HP9" s="20">
        <v>0</v>
      </c>
      <c r="HQ9" s="20">
        <v>0</v>
      </c>
      <c r="HR9" s="20">
        <v>0</v>
      </c>
      <c r="HS9" s="20">
        <v>0</v>
      </c>
      <c r="HT9" s="20">
        <v>0</v>
      </c>
      <c r="HU9" s="20">
        <v>0</v>
      </c>
      <c r="HV9" s="20">
        <v>0</v>
      </c>
      <c r="HW9" s="20">
        <v>0</v>
      </c>
      <c r="HX9" s="20">
        <v>0</v>
      </c>
      <c r="HY9" s="20">
        <v>0</v>
      </c>
      <c r="IA9" s="18">
        <v>5</v>
      </c>
      <c r="IB9" s="19" t="str">
        <f t="shared" si="26"/>
        <v>名 護 市</v>
      </c>
      <c r="IC9" s="20">
        <v>0</v>
      </c>
      <c r="ID9" s="20">
        <v>0</v>
      </c>
      <c r="IE9" s="20">
        <v>0</v>
      </c>
      <c r="IF9" s="20">
        <v>0</v>
      </c>
      <c r="IG9" s="20">
        <v>0</v>
      </c>
      <c r="IH9" s="20">
        <v>0</v>
      </c>
      <c r="II9" s="20">
        <v>0</v>
      </c>
      <c r="IJ9" s="20">
        <v>0</v>
      </c>
      <c r="IK9" s="20">
        <v>0</v>
      </c>
      <c r="IL9" s="20">
        <v>0</v>
      </c>
      <c r="IN9" s="17">
        <f t="shared" si="0"/>
        <v>92892684</v>
      </c>
      <c r="IO9" s="7">
        <f t="shared" si="1"/>
        <v>77609897</v>
      </c>
      <c r="IP9" s="7">
        <f t="shared" si="2"/>
        <v>58697427</v>
      </c>
      <c r="IQ9" s="7">
        <f t="shared" si="3"/>
        <v>130963160</v>
      </c>
      <c r="IR9" s="7">
        <f t="shared" si="4"/>
        <v>129622498</v>
      </c>
      <c r="IS9" s="7">
        <f t="shared" si="5"/>
        <v>43251714</v>
      </c>
      <c r="IT9" s="7">
        <f t="shared" si="6"/>
        <v>6588</v>
      </c>
      <c r="IU9" s="7">
        <f t="shared" si="7"/>
        <v>70053</v>
      </c>
      <c r="IV9" s="7">
        <f t="shared" si="8"/>
        <v>55654</v>
      </c>
    </row>
    <row r="10" spans="1:256" s="7" customFormat="1" ht="15" customHeight="1">
      <c r="A10" s="18">
        <v>6</v>
      </c>
      <c r="B10" s="19" t="s">
        <v>59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6"/>
      <c r="N10" s="18">
        <v>6</v>
      </c>
      <c r="O10" s="19" t="str">
        <f t="shared" si="9"/>
        <v>糸 満 市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30"/>
      <c r="AA10" s="18">
        <v>6</v>
      </c>
      <c r="AB10" s="19" t="str">
        <f t="shared" si="10"/>
        <v>糸 満 市</v>
      </c>
      <c r="AC10" s="20">
        <v>610714</v>
      </c>
      <c r="AD10" s="20">
        <v>17985712</v>
      </c>
      <c r="AE10" s="20">
        <v>14085379</v>
      </c>
      <c r="AF10" s="20">
        <v>800429</v>
      </c>
      <c r="AG10" s="20">
        <v>621468</v>
      </c>
      <c r="AH10" s="20">
        <v>789947</v>
      </c>
      <c r="AI10" s="20">
        <v>613382</v>
      </c>
      <c r="AJ10" s="20">
        <v>496</v>
      </c>
      <c r="AK10" s="20">
        <v>17700</v>
      </c>
      <c r="AL10" s="20">
        <v>13584</v>
      </c>
      <c r="AM10" s="50"/>
      <c r="AN10" s="18">
        <v>6</v>
      </c>
      <c r="AO10" s="19" t="str">
        <f t="shared" si="11"/>
        <v>糸 満 市</v>
      </c>
      <c r="AP10" s="20">
        <v>1656</v>
      </c>
      <c r="AQ10" s="20">
        <v>347371</v>
      </c>
      <c r="AR10" s="20">
        <v>346285</v>
      </c>
      <c r="AS10" s="20">
        <v>2430385</v>
      </c>
      <c r="AT10" s="20">
        <v>2423119</v>
      </c>
      <c r="AU10" s="20">
        <v>753354</v>
      </c>
      <c r="AV10" s="20">
        <v>751197</v>
      </c>
      <c r="AW10" s="20">
        <v>11</v>
      </c>
      <c r="AX10" s="20">
        <v>725</v>
      </c>
      <c r="AY10" s="20">
        <v>710</v>
      </c>
      <c r="AZ10" s="30"/>
      <c r="BA10" s="18">
        <v>6</v>
      </c>
      <c r="BB10" s="19" t="str">
        <f t="shared" si="12"/>
        <v>糸 満 市</v>
      </c>
      <c r="BC10" s="66"/>
      <c r="BD10" s="20">
        <v>2596125</v>
      </c>
      <c r="BE10" s="20">
        <v>2587819</v>
      </c>
      <c r="BF10" s="20">
        <v>71876213</v>
      </c>
      <c r="BG10" s="20">
        <v>71718157</v>
      </c>
      <c r="BH10" s="20">
        <v>11389997</v>
      </c>
      <c r="BI10" s="20">
        <v>11365196</v>
      </c>
      <c r="BJ10" s="66"/>
      <c r="BK10" s="20">
        <v>14149</v>
      </c>
      <c r="BL10" s="20">
        <v>13965</v>
      </c>
      <c r="BM10" s="30"/>
      <c r="BN10" s="18">
        <v>6</v>
      </c>
      <c r="BO10" s="19" t="str">
        <f t="shared" si="13"/>
        <v>糸 満 市</v>
      </c>
      <c r="BP10" s="66"/>
      <c r="BQ10" s="20">
        <v>1459723</v>
      </c>
      <c r="BR10" s="20">
        <v>1459195</v>
      </c>
      <c r="BS10" s="20">
        <v>28419632</v>
      </c>
      <c r="BT10" s="20">
        <v>28409952</v>
      </c>
      <c r="BU10" s="20">
        <v>8534595</v>
      </c>
      <c r="BV10" s="20">
        <v>8531693</v>
      </c>
      <c r="BW10" s="66"/>
      <c r="BX10" s="20">
        <v>8764</v>
      </c>
      <c r="BY10" s="20">
        <v>8700</v>
      </c>
      <c r="BZ10" s="30"/>
      <c r="CA10" s="18">
        <v>6</v>
      </c>
      <c r="CB10" s="19" t="str">
        <f t="shared" si="14"/>
        <v>糸 満 市</v>
      </c>
      <c r="CC10" s="66"/>
      <c r="CD10" s="20">
        <v>2051603</v>
      </c>
      <c r="CE10" s="20">
        <v>2051289</v>
      </c>
      <c r="CF10" s="20">
        <v>47876734</v>
      </c>
      <c r="CG10" s="20">
        <v>47874471</v>
      </c>
      <c r="CH10" s="20">
        <v>30784043</v>
      </c>
      <c r="CI10" s="20">
        <v>30782638</v>
      </c>
      <c r="CJ10" s="66"/>
      <c r="CK10" s="20">
        <v>3033</v>
      </c>
      <c r="CL10" s="20">
        <v>3019</v>
      </c>
      <c r="CM10" s="30"/>
      <c r="CN10" s="18">
        <v>6</v>
      </c>
      <c r="CO10" s="19" t="str">
        <f t="shared" si="15"/>
        <v>糸 満 市</v>
      </c>
      <c r="CP10" s="20">
        <v>831257</v>
      </c>
      <c r="CQ10" s="20">
        <v>6107451</v>
      </c>
      <c r="CR10" s="20">
        <v>6098303</v>
      </c>
      <c r="CS10" s="20">
        <v>148172579</v>
      </c>
      <c r="CT10" s="20">
        <v>148002580</v>
      </c>
      <c r="CU10" s="20">
        <v>50708635</v>
      </c>
      <c r="CV10" s="20">
        <v>50679527</v>
      </c>
      <c r="CW10" s="20">
        <v>1050</v>
      </c>
      <c r="CX10" s="20">
        <v>25946</v>
      </c>
      <c r="CY10" s="20">
        <v>25684</v>
      </c>
      <c r="CZ10" s="50"/>
      <c r="DA10" s="18">
        <v>6</v>
      </c>
      <c r="DB10" s="19" t="str">
        <f t="shared" si="16"/>
        <v>糸 満 市</v>
      </c>
      <c r="DC10" s="20">
        <v>0</v>
      </c>
      <c r="DD10" s="66"/>
      <c r="DE10" s="66"/>
      <c r="DF10" s="66"/>
      <c r="DG10" s="66"/>
      <c r="DH10" s="66"/>
      <c r="DI10" s="66"/>
      <c r="DJ10" s="20">
        <v>0</v>
      </c>
      <c r="DK10" s="66"/>
      <c r="DL10" s="66"/>
      <c r="DM10" s="16"/>
      <c r="DN10" s="18">
        <v>6</v>
      </c>
      <c r="DO10" s="19" t="str">
        <f t="shared" si="17"/>
        <v>糸 満 市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16"/>
      <c r="EA10" s="18">
        <v>6</v>
      </c>
      <c r="EB10" s="19" t="str">
        <f t="shared" si="18"/>
        <v>糸 満 市</v>
      </c>
      <c r="EC10" s="20">
        <v>31005</v>
      </c>
      <c r="ED10" s="20">
        <v>503</v>
      </c>
      <c r="EE10" s="20">
        <v>503</v>
      </c>
      <c r="EF10" s="20">
        <v>21</v>
      </c>
      <c r="EG10" s="20">
        <v>21</v>
      </c>
      <c r="EH10" s="20">
        <v>21</v>
      </c>
      <c r="EI10" s="20">
        <v>21</v>
      </c>
      <c r="EJ10" s="20">
        <v>108</v>
      </c>
      <c r="EK10" s="20">
        <v>3</v>
      </c>
      <c r="EL10" s="20">
        <v>3</v>
      </c>
      <c r="EM10" s="16"/>
      <c r="EN10" s="18">
        <v>6</v>
      </c>
      <c r="EO10" s="19" t="str">
        <f t="shared" si="19"/>
        <v>糸 満 市</v>
      </c>
      <c r="EP10" s="20">
        <v>0</v>
      </c>
      <c r="EQ10" s="20">
        <v>0</v>
      </c>
      <c r="ER10" s="20">
        <v>0</v>
      </c>
      <c r="ES10" s="20">
        <v>0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FA10" s="18">
        <v>6</v>
      </c>
      <c r="FB10" s="19" t="str">
        <f t="shared" si="20"/>
        <v>糸 満 市</v>
      </c>
      <c r="FC10" s="20">
        <v>0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N10" s="18">
        <v>6</v>
      </c>
      <c r="FO10" s="19" t="str">
        <f t="shared" si="21"/>
        <v>糸 満 市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20">
        <v>0</v>
      </c>
      <c r="GA10" s="18">
        <v>6</v>
      </c>
      <c r="GB10" s="19" t="str">
        <f t="shared" si="22"/>
        <v>糸 満 市</v>
      </c>
      <c r="GC10" s="20">
        <v>745446</v>
      </c>
      <c r="GD10" s="20">
        <v>5463704</v>
      </c>
      <c r="GE10" s="20">
        <v>4052374</v>
      </c>
      <c r="GF10" s="20">
        <v>109745</v>
      </c>
      <c r="GG10" s="20">
        <v>81517</v>
      </c>
      <c r="GH10" s="20">
        <v>109683</v>
      </c>
      <c r="GI10" s="20">
        <v>81456</v>
      </c>
      <c r="GJ10" s="20">
        <v>600</v>
      </c>
      <c r="GK10" s="20">
        <v>6398</v>
      </c>
      <c r="GL10" s="20">
        <v>4553</v>
      </c>
      <c r="GN10" s="18">
        <v>6</v>
      </c>
      <c r="GO10" s="19" t="str">
        <f t="shared" si="23"/>
        <v>糸 満 市</v>
      </c>
      <c r="GP10" s="20">
        <v>1078</v>
      </c>
      <c r="GQ10" s="20">
        <v>824515</v>
      </c>
      <c r="GR10" s="20">
        <v>822631</v>
      </c>
      <c r="GS10" s="20">
        <v>1205784</v>
      </c>
      <c r="GT10" s="20">
        <v>1203522</v>
      </c>
      <c r="GU10" s="20">
        <v>1091308</v>
      </c>
      <c r="GV10" s="20">
        <v>1089356</v>
      </c>
      <c r="GW10" s="20">
        <v>1</v>
      </c>
      <c r="GX10" s="20">
        <v>350</v>
      </c>
      <c r="GY10" s="20">
        <v>336</v>
      </c>
      <c r="HA10" s="18">
        <v>6</v>
      </c>
      <c r="HB10" s="19" t="str">
        <f t="shared" si="24"/>
        <v>糸 満 市</v>
      </c>
      <c r="HC10" s="20">
        <v>0</v>
      </c>
      <c r="HD10" s="20">
        <v>0</v>
      </c>
      <c r="HE10" s="20">
        <v>0</v>
      </c>
      <c r="HF10" s="20">
        <v>0</v>
      </c>
      <c r="HG10" s="20">
        <v>0</v>
      </c>
      <c r="HH10" s="20">
        <v>0</v>
      </c>
      <c r="HI10" s="20">
        <v>0</v>
      </c>
      <c r="HJ10" s="20">
        <v>0</v>
      </c>
      <c r="HK10" s="20">
        <v>0</v>
      </c>
      <c r="HL10" s="20">
        <v>0</v>
      </c>
      <c r="HN10" s="18">
        <v>6</v>
      </c>
      <c r="HO10" s="19" t="str">
        <f t="shared" si="25"/>
        <v>糸 満 市</v>
      </c>
      <c r="HP10" s="20">
        <v>0</v>
      </c>
      <c r="HQ10" s="20">
        <v>0</v>
      </c>
      <c r="HR10" s="20">
        <v>0</v>
      </c>
      <c r="HS10" s="20">
        <v>0</v>
      </c>
      <c r="HT10" s="20">
        <v>0</v>
      </c>
      <c r="HU10" s="20">
        <v>0</v>
      </c>
      <c r="HV10" s="20">
        <v>0</v>
      </c>
      <c r="HW10" s="20">
        <v>0</v>
      </c>
      <c r="HX10" s="20">
        <v>0</v>
      </c>
      <c r="HY10" s="20">
        <v>0</v>
      </c>
      <c r="IA10" s="18">
        <v>6</v>
      </c>
      <c r="IB10" s="19" t="str">
        <f t="shared" si="26"/>
        <v>糸 満 市</v>
      </c>
      <c r="IC10" s="20">
        <v>0</v>
      </c>
      <c r="ID10" s="20">
        <v>0</v>
      </c>
      <c r="IE10" s="20">
        <v>0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N10" s="17">
        <f t="shared" si="0"/>
        <v>2221156</v>
      </c>
      <c r="IO10" s="7">
        <f t="shared" si="1"/>
        <v>30729256</v>
      </c>
      <c r="IP10" s="7">
        <f t="shared" si="2"/>
        <v>25405475</v>
      </c>
      <c r="IQ10" s="7">
        <f t="shared" si="3"/>
        <v>152718943</v>
      </c>
      <c r="IR10" s="7">
        <f t="shared" si="4"/>
        <v>152332227</v>
      </c>
      <c r="IS10" s="7">
        <f t="shared" si="5"/>
        <v>53214939</v>
      </c>
      <c r="IT10" s="7">
        <f t="shared" si="6"/>
        <v>2266</v>
      </c>
      <c r="IU10" s="7">
        <f t="shared" si="7"/>
        <v>51122</v>
      </c>
      <c r="IV10" s="7">
        <f t="shared" si="8"/>
        <v>44870</v>
      </c>
    </row>
    <row r="11" spans="1:256" s="7" customFormat="1" ht="15" customHeight="1">
      <c r="A11" s="18">
        <v>7</v>
      </c>
      <c r="B11" s="19" t="s">
        <v>60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6"/>
      <c r="N11" s="18">
        <v>7</v>
      </c>
      <c r="O11" s="19" t="str">
        <f t="shared" si="9"/>
        <v>沖 縄 市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30"/>
      <c r="AA11" s="18">
        <v>7</v>
      </c>
      <c r="AB11" s="19" t="str">
        <f t="shared" si="10"/>
        <v>沖 縄 市</v>
      </c>
      <c r="AC11" s="20">
        <v>508</v>
      </c>
      <c r="AD11" s="20">
        <v>3292820</v>
      </c>
      <c r="AE11" s="20">
        <v>2547086</v>
      </c>
      <c r="AF11" s="20">
        <v>115237</v>
      </c>
      <c r="AG11" s="20">
        <v>87856</v>
      </c>
      <c r="AH11" s="20">
        <v>115237</v>
      </c>
      <c r="AI11" s="20">
        <v>87856</v>
      </c>
      <c r="AJ11" s="20">
        <v>2</v>
      </c>
      <c r="AK11" s="20">
        <v>4682</v>
      </c>
      <c r="AL11" s="20">
        <v>3552</v>
      </c>
      <c r="AM11" s="50"/>
      <c r="AN11" s="18">
        <v>7</v>
      </c>
      <c r="AO11" s="19" t="str">
        <f t="shared" si="11"/>
        <v>沖 縄 市</v>
      </c>
      <c r="AP11" s="20">
        <v>351</v>
      </c>
      <c r="AQ11" s="20">
        <v>114577</v>
      </c>
      <c r="AR11" s="20">
        <v>114553</v>
      </c>
      <c r="AS11" s="20">
        <v>1733923</v>
      </c>
      <c r="AT11" s="20">
        <v>1733517</v>
      </c>
      <c r="AU11" s="20">
        <v>1080399</v>
      </c>
      <c r="AV11" s="20">
        <v>1080138</v>
      </c>
      <c r="AW11" s="20">
        <v>1</v>
      </c>
      <c r="AX11" s="20">
        <v>278</v>
      </c>
      <c r="AY11" s="20">
        <v>277</v>
      </c>
      <c r="AZ11" s="30"/>
      <c r="BA11" s="18">
        <v>7</v>
      </c>
      <c r="BB11" s="19" t="str">
        <f t="shared" si="12"/>
        <v>沖 縄 市</v>
      </c>
      <c r="BC11" s="66"/>
      <c r="BD11" s="20">
        <v>6634749</v>
      </c>
      <c r="BE11" s="20">
        <v>6628450</v>
      </c>
      <c r="BF11" s="20">
        <v>225440834</v>
      </c>
      <c r="BG11" s="20">
        <v>225268976</v>
      </c>
      <c r="BH11" s="20">
        <v>36241530</v>
      </c>
      <c r="BI11" s="20">
        <v>36213990</v>
      </c>
      <c r="BJ11" s="66"/>
      <c r="BK11" s="20">
        <v>28203</v>
      </c>
      <c r="BL11" s="20">
        <v>27940</v>
      </c>
      <c r="BM11" s="30"/>
      <c r="BN11" s="18">
        <v>7</v>
      </c>
      <c r="BO11" s="19" t="str">
        <f t="shared" si="13"/>
        <v>沖 縄 市</v>
      </c>
      <c r="BP11" s="66"/>
      <c r="BQ11" s="20">
        <v>2003185</v>
      </c>
      <c r="BR11" s="20">
        <v>2002369</v>
      </c>
      <c r="BS11" s="20">
        <v>61188506</v>
      </c>
      <c r="BT11" s="20">
        <v>61168583</v>
      </c>
      <c r="BU11" s="20">
        <v>19511058</v>
      </c>
      <c r="BV11" s="20">
        <v>19504860</v>
      </c>
      <c r="BW11" s="66"/>
      <c r="BX11" s="20">
        <v>13233</v>
      </c>
      <c r="BY11" s="20">
        <v>13139</v>
      </c>
      <c r="BZ11" s="30"/>
      <c r="CA11" s="18">
        <v>7</v>
      </c>
      <c r="CB11" s="19" t="str">
        <f t="shared" si="14"/>
        <v>沖 縄 市</v>
      </c>
      <c r="CC11" s="66"/>
      <c r="CD11" s="20">
        <v>3965668</v>
      </c>
      <c r="CE11" s="20">
        <v>3965014</v>
      </c>
      <c r="CF11" s="20">
        <v>114589696</v>
      </c>
      <c r="CG11" s="20">
        <v>114581293</v>
      </c>
      <c r="CH11" s="20">
        <v>73340345</v>
      </c>
      <c r="CI11" s="20">
        <v>73334967</v>
      </c>
      <c r="CJ11" s="66"/>
      <c r="CK11" s="20">
        <v>7490</v>
      </c>
      <c r="CL11" s="20">
        <v>7448</v>
      </c>
      <c r="CM11" s="30"/>
      <c r="CN11" s="18">
        <v>7</v>
      </c>
      <c r="CO11" s="19" t="str">
        <f t="shared" si="15"/>
        <v>沖 縄 市</v>
      </c>
      <c r="CP11" s="20">
        <v>85252</v>
      </c>
      <c r="CQ11" s="20">
        <v>12603602</v>
      </c>
      <c r="CR11" s="20">
        <v>12595833</v>
      </c>
      <c r="CS11" s="20">
        <v>401219036</v>
      </c>
      <c r="CT11" s="20">
        <v>401018852</v>
      </c>
      <c r="CU11" s="20">
        <v>129092933</v>
      </c>
      <c r="CV11" s="20">
        <v>129053817</v>
      </c>
      <c r="CW11" s="20">
        <v>139</v>
      </c>
      <c r="CX11" s="20">
        <v>48926</v>
      </c>
      <c r="CY11" s="20">
        <v>48527</v>
      </c>
      <c r="CZ11" s="50"/>
      <c r="DA11" s="18">
        <v>7</v>
      </c>
      <c r="DB11" s="19" t="str">
        <f t="shared" si="16"/>
        <v>沖 縄 市</v>
      </c>
      <c r="DC11" s="20">
        <v>0</v>
      </c>
      <c r="DD11" s="66"/>
      <c r="DE11" s="66"/>
      <c r="DF11" s="66"/>
      <c r="DG11" s="66"/>
      <c r="DH11" s="66"/>
      <c r="DI11" s="66"/>
      <c r="DJ11" s="20">
        <v>0</v>
      </c>
      <c r="DK11" s="66"/>
      <c r="DL11" s="66"/>
      <c r="DM11" s="16"/>
      <c r="DN11" s="18">
        <v>7</v>
      </c>
      <c r="DO11" s="19" t="str">
        <f t="shared" si="17"/>
        <v>沖 縄 市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16"/>
      <c r="EA11" s="18">
        <v>7</v>
      </c>
      <c r="EB11" s="19" t="str">
        <f t="shared" si="18"/>
        <v>沖 縄 市</v>
      </c>
      <c r="EC11" s="20">
        <v>5323</v>
      </c>
      <c r="ED11" s="20">
        <v>0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80</v>
      </c>
      <c r="EK11" s="20">
        <v>0</v>
      </c>
      <c r="EL11" s="20">
        <v>0</v>
      </c>
      <c r="EM11" s="16"/>
      <c r="EN11" s="18">
        <v>7</v>
      </c>
      <c r="EO11" s="19" t="str">
        <f t="shared" si="19"/>
        <v>沖 縄 市</v>
      </c>
      <c r="EP11" s="20">
        <v>0</v>
      </c>
      <c r="EQ11" s="20">
        <v>0</v>
      </c>
      <c r="ER11" s="20">
        <v>0</v>
      </c>
      <c r="ES11" s="20">
        <v>0</v>
      </c>
      <c r="ET11" s="20">
        <v>0</v>
      </c>
      <c r="EU11" s="20">
        <v>0</v>
      </c>
      <c r="EV11" s="20">
        <v>0</v>
      </c>
      <c r="EW11" s="20">
        <v>0</v>
      </c>
      <c r="EX11" s="20">
        <v>0</v>
      </c>
      <c r="EY11" s="20">
        <v>0</v>
      </c>
      <c r="FA11" s="18">
        <v>7</v>
      </c>
      <c r="FB11" s="19" t="str">
        <f t="shared" si="20"/>
        <v>沖 縄 市</v>
      </c>
      <c r="FC11" s="20">
        <v>0</v>
      </c>
      <c r="FD11" s="20">
        <v>0</v>
      </c>
      <c r="FE11" s="20">
        <v>0</v>
      </c>
      <c r="FF11" s="20">
        <v>0</v>
      </c>
      <c r="FG11" s="20">
        <v>0</v>
      </c>
      <c r="FH11" s="20">
        <v>0</v>
      </c>
      <c r="FI11" s="20">
        <v>0</v>
      </c>
      <c r="FJ11" s="20">
        <v>0</v>
      </c>
      <c r="FK11" s="20">
        <v>0</v>
      </c>
      <c r="FL11" s="20">
        <v>0</v>
      </c>
      <c r="FN11" s="18">
        <v>7</v>
      </c>
      <c r="FO11" s="19" t="str">
        <f t="shared" si="21"/>
        <v>沖 縄 市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GA11" s="18">
        <v>7</v>
      </c>
      <c r="GB11" s="19" t="str">
        <f t="shared" si="22"/>
        <v>沖 縄 市</v>
      </c>
      <c r="GC11" s="20">
        <v>17834</v>
      </c>
      <c r="GD11" s="20">
        <v>1858992</v>
      </c>
      <c r="GE11" s="20">
        <v>1481351</v>
      </c>
      <c r="GF11" s="20">
        <v>51197</v>
      </c>
      <c r="GG11" s="20">
        <v>40647</v>
      </c>
      <c r="GH11" s="20">
        <v>50732</v>
      </c>
      <c r="GI11" s="20">
        <v>40190</v>
      </c>
      <c r="GJ11" s="20">
        <v>21</v>
      </c>
      <c r="GK11" s="20">
        <v>3104</v>
      </c>
      <c r="GL11" s="20">
        <v>2286</v>
      </c>
      <c r="GN11" s="18">
        <v>7</v>
      </c>
      <c r="GO11" s="19" t="str">
        <f t="shared" si="23"/>
        <v>沖 縄 市</v>
      </c>
      <c r="GP11" s="20">
        <v>0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20">
        <v>0</v>
      </c>
      <c r="GX11" s="20">
        <v>0</v>
      </c>
      <c r="GY11" s="20">
        <v>0</v>
      </c>
      <c r="HA11" s="18">
        <v>7</v>
      </c>
      <c r="HB11" s="19" t="str">
        <f t="shared" si="24"/>
        <v>沖 縄 市</v>
      </c>
      <c r="HC11" s="20">
        <v>0</v>
      </c>
      <c r="HD11" s="20">
        <v>0</v>
      </c>
      <c r="HE11" s="20">
        <v>0</v>
      </c>
      <c r="HF11" s="20">
        <v>0</v>
      </c>
      <c r="HG11" s="20">
        <v>0</v>
      </c>
      <c r="HH11" s="20">
        <v>0</v>
      </c>
      <c r="HI11" s="20">
        <v>0</v>
      </c>
      <c r="HJ11" s="20">
        <v>0</v>
      </c>
      <c r="HK11" s="20">
        <v>0</v>
      </c>
      <c r="HL11" s="20">
        <v>0</v>
      </c>
      <c r="HN11" s="18">
        <v>7</v>
      </c>
      <c r="HO11" s="19" t="str">
        <f t="shared" si="25"/>
        <v>沖 縄 市</v>
      </c>
      <c r="HP11" s="20">
        <v>0</v>
      </c>
      <c r="HQ11" s="20">
        <v>0</v>
      </c>
      <c r="HR11" s="20">
        <v>0</v>
      </c>
      <c r="HS11" s="20">
        <v>0</v>
      </c>
      <c r="HT11" s="20">
        <v>0</v>
      </c>
      <c r="HU11" s="20">
        <v>0</v>
      </c>
      <c r="HV11" s="20">
        <v>0</v>
      </c>
      <c r="HW11" s="20">
        <v>0</v>
      </c>
      <c r="HX11" s="20">
        <v>0</v>
      </c>
      <c r="HY11" s="20">
        <v>0</v>
      </c>
      <c r="IA11" s="18">
        <v>7</v>
      </c>
      <c r="IB11" s="19" t="str">
        <f t="shared" si="26"/>
        <v>沖 縄 市</v>
      </c>
      <c r="IC11" s="20">
        <v>0</v>
      </c>
      <c r="ID11" s="20">
        <v>0</v>
      </c>
      <c r="IE11" s="20">
        <v>0</v>
      </c>
      <c r="IF11" s="20">
        <v>0</v>
      </c>
      <c r="IG11" s="20">
        <v>0</v>
      </c>
      <c r="IH11" s="20">
        <v>0</v>
      </c>
      <c r="II11" s="20">
        <v>0</v>
      </c>
      <c r="IJ11" s="20">
        <v>0</v>
      </c>
      <c r="IK11" s="20">
        <v>0</v>
      </c>
      <c r="IL11" s="20">
        <v>0</v>
      </c>
      <c r="IN11" s="17">
        <f t="shared" si="0"/>
        <v>109268</v>
      </c>
      <c r="IO11" s="7">
        <f t="shared" si="1"/>
        <v>17869991</v>
      </c>
      <c r="IP11" s="7">
        <f t="shared" si="2"/>
        <v>16738823</v>
      </c>
      <c r="IQ11" s="7">
        <f t="shared" si="3"/>
        <v>403119393</v>
      </c>
      <c r="IR11" s="7">
        <f t="shared" si="4"/>
        <v>402880872</v>
      </c>
      <c r="IS11" s="7">
        <f t="shared" si="5"/>
        <v>130262001</v>
      </c>
      <c r="IT11" s="7">
        <f t="shared" si="6"/>
        <v>243</v>
      </c>
      <c r="IU11" s="7">
        <f t="shared" si="7"/>
        <v>56990</v>
      </c>
      <c r="IV11" s="7">
        <f t="shared" si="8"/>
        <v>54642</v>
      </c>
    </row>
    <row r="12" spans="1:256" s="7" customFormat="1" ht="15" customHeight="1">
      <c r="A12" s="18">
        <v>8</v>
      </c>
      <c r="B12" s="19" t="s">
        <v>61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6"/>
      <c r="N12" s="18">
        <v>8</v>
      </c>
      <c r="O12" s="19" t="str">
        <f t="shared" si="9"/>
        <v>豊見城市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30"/>
      <c r="AA12" s="18">
        <v>8</v>
      </c>
      <c r="AB12" s="19" t="str">
        <f t="shared" si="10"/>
        <v>豊見城市</v>
      </c>
      <c r="AC12" s="20">
        <v>37461</v>
      </c>
      <c r="AD12" s="20">
        <v>4413448</v>
      </c>
      <c r="AE12" s="20">
        <v>2993988</v>
      </c>
      <c r="AF12" s="20">
        <v>194008</v>
      </c>
      <c r="AG12" s="20">
        <v>133255</v>
      </c>
      <c r="AH12" s="20">
        <v>193930</v>
      </c>
      <c r="AI12" s="20">
        <v>133177</v>
      </c>
      <c r="AJ12" s="20">
        <v>94</v>
      </c>
      <c r="AK12" s="20">
        <v>5074</v>
      </c>
      <c r="AL12" s="20">
        <v>3286</v>
      </c>
      <c r="AM12" s="50"/>
      <c r="AN12" s="18">
        <v>8</v>
      </c>
      <c r="AO12" s="19" t="str">
        <f t="shared" si="11"/>
        <v>豊見城市</v>
      </c>
      <c r="AP12" s="20">
        <v>8205</v>
      </c>
      <c r="AQ12" s="20">
        <v>363898</v>
      </c>
      <c r="AR12" s="20">
        <v>347986</v>
      </c>
      <c r="AS12" s="20">
        <v>977783</v>
      </c>
      <c r="AT12" s="20">
        <v>936770</v>
      </c>
      <c r="AU12" s="20">
        <v>312248</v>
      </c>
      <c r="AV12" s="20">
        <v>298854</v>
      </c>
      <c r="AW12" s="20">
        <v>31</v>
      </c>
      <c r="AX12" s="20">
        <v>850</v>
      </c>
      <c r="AY12" s="20">
        <v>726</v>
      </c>
      <c r="AZ12" s="30"/>
      <c r="BA12" s="18">
        <v>8</v>
      </c>
      <c r="BB12" s="19" t="str">
        <f t="shared" si="12"/>
        <v>豊見城市</v>
      </c>
      <c r="BC12" s="66"/>
      <c r="BD12" s="20">
        <v>2453561</v>
      </c>
      <c r="BE12" s="20">
        <v>2451567</v>
      </c>
      <c r="BF12" s="20">
        <v>107607500</v>
      </c>
      <c r="BG12" s="20">
        <v>107533126</v>
      </c>
      <c r="BH12" s="20">
        <v>16909634</v>
      </c>
      <c r="BI12" s="20">
        <v>16897780</v>
      </c>
      <c r="BJ12" s="66"/>
      <c r="BK12" s="20">
        <v>13943</v>
      </c>
      <c r="BL12" s="20">
        <v>13804</v>
      </c>
      <c r="BM12" s="30"/>
      <c r="BN12" s="18">
        <v>8</v>
      </c>
      <c r="BO12" s="19" t="str">
        <f t="shared" si="13"/>
        <v>豊見城市</v>
      </c>
      <c r="BP12" s="66"/>
      <c r="BQ12" s="20">
        <v>855257</v>
      </c>
      <c r="BR12" s="20">
        <v>855028</v>
      </c>
      <c r="BS12" s="20">
        <v>31717003</v>
      </c>
      <c r="BT12" s="20">
        <v>31709587</v>
      </c>
      <c r="BU12" s="20">
        <v>10045895</v>
      </c>
      <c r="BV12" s="20">
        <v>10043574</v>
      </c>
      <c r="BW12" s="66"/>
      <c r="BX12" s="20">
        <v>6037</v>
      </c>
      <c r="BY12" s="20">
        <v>6005</v>
      </c>
      <c r="BZ12" s="30"/>
      <c r="CA12" s="18">
        <v>8</v>
      </c>
      <c r="CB12" s="19" t="str">
        <f t="shared" si="14"/>
        <v>豊見城市</v>
      </c>
      <c r="CC12" s="66"/>
      <c r="CD12" s="20">
        <v>986704</v>
      </c>
      <c r="CE12" s="20">
        <v>986629</v>
      </c>
      <c r="CF12" s="20">
        <v>34448824</v>
      </c>
      <c r="CG12" s="20">
        <v>34447404</v>
      </c>
      <c r="CH12" s="20">
        <v>22143421</v>
      </c>
      <c r="CI12" s="20">
        <v>22142510</v>
      </c>
      <c r="CJ12" s="66"/>
      <c r="CK12" s="20">
        <v>1182</v>
      </c>
      <c r="CL12" s="20">
        <v>1174</v>
      </c>
      <c r="CM12" s="30"/>
      <c r="CN12" s="18">
        <v>8</v>
      </c>
      <c r="CO12" s="19" t="str">
        <f t="shared" si="15"/>
        <v>豊見城市</v>
      </c>
      <c r="CP12" s="20">
        <v>441397</v>
      </c>
      <c r="CQ12" s="20">
        <v>4295522</v>
      </c>
      <c r="CR12" s="20">
        <v>4293224</v>
      </c>
      <c r="CS12" s="20">
        <v>173773327</v>
      </c>
      <c r="CT12" s="20">
        <v>173690117</v>
      </c>
      <c r="CU12" s="20">
        <v>49098950</v>
      </c>
      <c r="CV12" s="20">
        <v>49083864</v>
      </c>
      <c r="CW12" s="20">
        <v>548</v>
      </c>
      <c r="CX12" s="20">
        <v>21162</v>
      </c>
      <c r="CY12" s="20">
        <v>20983</v>
      </c>
      <c r="CZ12" s="50"/>
      <c r="DA12" s="18">
        <v>8</v>
      </c>
      <c r="DB12" s="19" t="str">
        <f t="shared" si="16"/>
        <v>豊見城市</v>
      </c>
      <c r="DC12" s="20">
        <v>0</v>
      </c>
      <c r="DD12" s="66"/>
      <c r="DE12" s="66"/>
      <c r="DF12" s="66"/>
      <c r="DG12" s="66"/>
      <c r="DH12" s="66"/>
      <c r="DI12" s="66"/>
      <c r="DJ12" s="20">
        <v>0</v>
      </c>
      <c r="DK12" s="66"/>
      <c r="DL12" s="66"/>
      <c r="DM12" s="16"/>
      <c r="DN12" s="18">
        <v>8</v>
      </c>
      <c r="DO12" s="19" t="str">
        <f t="shared" si="17"/>
        <v>豊見城市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16"/>
      <c r="EA12" s="18">
        <v>8</v>
      </c>
      <c r="EB12" s="19" t="str">
        <f t="shared" si="18"/>
        <v>豊見城市</v>
      </c>
      <c r="EC12" s="20">
        <v>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16"/>
      <c r="EN12" s="18">
        <v>8</v>
      </c>
      <c r="EO12" s="19" t="str">
        <f t="shared" si="19"/>
        <v>豊見城市</v>
      </c>
      <c r="EP12" s="20">
        <v>0</v>
      </c>
      <c r="EQ12" s="20">
        <v>0</v>
      </c>
      <c r="ER12" s="20">
        <v>0</v>
      </c>
      <c r="ES12" s="20">
        <v>0</v>
      </c>
      <c r="ET12" s="20">
        <v>0</v>
      </c>
      <c r="EU12" s="20">
        <v>0</v>
      </c>
      <c r="EV12" s="20">
        <v>0</v>
      </c>
      <c r="EW12" s="20">
        <v>0</v>
      </c>
      <c r="EX12" s="20">
        <v>0</v>
      </c>
      <c r="EY12" s="20">
        <v>0</v>
      </c>
      <c r="FA12" s="18">
        <v>8</v>
      </c>
      <c r="FB12" s="19" t="str">
        <f t="shared" si="20"/>
        <v>豊見城市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N12" s="18">
        <v>8</v>
      </c>
      <c r="FO12" s="19" t="str">
        <f t="shared" si="21"/>
        <v>豊見城市</v>
      </c>
      <c r="FP12" s="20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GA12" s="18">
        <v>8</v>
      </c>
      <c r="GB12" s="19" t="str">
        <f t="shared" si="22"/>
        <v>豊見城市</v>
      </c>
      <c r="GC12" s="20">
        <v>101996</v>
      </c>
      <c r="GD12" s="20">
        <v>1595553</v>
      </c>
      <c r="GE12" s="20">
        <v>1143248</v>
      </c>
      <c r="GF12" s="20">
        <v>509765</v>
      </c>
      <c r="GG12" s="20">
        <v>469730</v>
      </c>
      <c r="GH12" s="20">
        <v>366190</v>
      </c>
      <c r="GI12" s="20">
        <v>330726</v>
      </c>
      <c r="GJ12" s="20">
        <v>232</v>
      </c>
      <c r="GK12" s="20">
        <v>2790</v>
      </c>
      <c r="GL12" s="20">
        <v>1962</v>
      </c>
      <c r="GN12" s="18">
        <v>8</v>
      </c>
      <c r="GO12" s="19" t="str">
        <f t="shared" si="23"/>
        <v>豊見城市</v>
      </c>
      <c r="GP12" s="20">
        <v>0</v>
      </c>
      <c r="GQ12" s="20">
        <v>281190</v>
      </c>
      <c r="GR12" s="20">
        <v>281190</v>
      </c>
      <c r="GS12" s="20">
        <v>3135269</v>
      </c>
      <c r="GT12" s="20">
        <v>3135269</v>
      </c>
      <c r="GU12" s="20">
        <v>2635370</v>
      </c>
      <c r="GV12" s="20">
        <v>2635370</v>
      </c>
      <c r="GW12" s="20">
        <v>0</v>
      </c>
      <c r="GX12" s="20">
        <v>53</v>
      </c>
      <c r="GY12" s="20">
        <v>53</v>
      </c>
      <c r="HA12" s="18">
        <v>8</v>
      </c>
      <c r="HB12" s="19" t="str">
        <f t="shared" si="24"/>
        <v>豊見城市</v>
      </c>
      <c r="HC12" s="20">
        <v>0</v>
      </c>
      <c r="HD12" s="20">
        <v>0</v>
      </c>
      <c r="HE12" s="20">
        <v>0</v>
      </c>
      <c r="HF12" s="20">
        <v>0</v>
      </c>
      <c r="HG12" s="20">
        <v>0</v>
      </c>
      <c r="HH12" s="20">
        <v>0</v>
      </c>
      <c r="HI12" s="20">
        <v>0</v>
      </c>
      <c r="HJ12" s="20">
        <v>0</v>
      </c>
      <c r="HK12" s="20">
        <v>0</v>
      </c>
      <c r="HL12" s="20">
        <v>0</v>
      </c>
      <c r="HN12" s="18">
        <v>8</v>
      </c>
      <c r="HO12" s="19" t="str">
        <f t="shared" si="25"/>
        <v>豊見城市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IA12" s="18">
        <v>8</v>
      </c>
      <c r="IB12" s="19" t="str">
        <f t="shared" si="26"/>
        <v>豊見城市</v>
      </c>
      <c r="IC12" s="20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N12" s="17">
        <f t="shared" si="0"/>
        <v>589059</v>
      </c>
      <c r="IO12" s="7">
        <f t="shared" si="1"/>
        <v>10949611</v>
      </c>
      <c r="IP12" s="7">
        <f t="shared" si="2"/>
        <v>9059636</v>
      </c>
      <c r="IQ12" s="7">
        <f t="shared" si="3"/>
        <v>178590152</v>
      </c>
      <c r="IR12" s="7">
        <f t="shared" si="4"/>
        <v>178365141</v>
      </c>
      <c r="IS12" s="7">
        <f t="shared" si="5"/>
        <v>52481991</v>
      </c>
      <c r="IT12" s="7">
        <f t="shared" si="6"/>
        <v>905</v>
      </c>
      <c r="IU12" s="7">
        <f t="shared" si="7"/>
        <v>29929</v>
      </c>
      <c r="IV12" s="7">
        <f t="shared" si="8"/>
        <v>27010</v>
      </c>
    </row>
    <row r="13" spans="1:256" s="7" customFormat="1" ht="15" customHeight="1">
      <c r="A13" s="18">
        <v>9</v>
      </c>
      <c r="B13" s="19" t="s">
        <v>62</v>
      </c>
      <c r="C13" s="20">
        <v>4181</v>
      </c>
      <c r="D13" s="20">
        <v>277291</v>
      </c>
      <c r="E13" s="20">
        <v>230837</v>
      </c>
      <c r="F13" s="20">
        <v>14156</v>
      </c>
      <c r="G13" s="20">
        <v>11817</v>
      </c>
      <c r="H13" s="20">
        <v>14156</v>
      </c>
      <c r="I13" s="20">
        <v>11817</v>
      </c>
      <c r="J13" s="20">
        <v>18</v>
      </c>
      <c r="K13" s="20">
        <v>468</v>
      </c>
      <c r="L13" s="20">
        <v>364</v>
      </c>
      <c r="M13" s="16"/>
      <c r="N13" s="18">
        <v>9</v>
      </c>
      <c r="O13" s="19" t="str">
        <f t="shared" si="9"/>
        <v>うるま市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30"/>
      <c r="AA13" s="18">
        <v>9</v>
      </c>
      <c r="AB13" s="19" t="str">
        <f t="shared" si="10"/>
        <v>うるま市</v>
      </c>
      <c r="AC13" s="20">
        <v>1083999</v>
      </c>
      <c r="AD13" s="20">
        <v>23247636</v>
      </c>
      <c r="AE13" s="20">
        <v>16784786</v>
      </c>
      <c r="AF13" s="20">
        <v>979771</v>
      </c>
      <c r="AG13" s="20">
        <v>720809</v>
      </c>
      <c r="AH13" s="20">
        <v>979514</v>
      </c>
      <c r="AI13" s="20">
        <v>720733</v>
      </c>
      <c r="AJ13" s="20">
        <v>3359</v>
      </c>
      <c r="AK13" s="20">
        <v>41070</v>
      </c>
      <c r="AL13" s="20">
        <v>27099</v>
      </c>
      <c r="AM13" s="50"/>
      <c r="AN13" s="18">
        <v>9</v>
      </c>
      <c r="AO13" s="19" t="str">
        <f t="shared" si="11"/>
        <v>うるま市</v>
      </c>
      <c r="AP13" s="20">
        <v>0</v>
      </c>
      <c r="AQ13" s="20">
        <v>23177</v>
      </c>
      <c r="AR13" s="20">
        <v>23177</v>
      </c>
      <c r="AS13" s="20">
        <v>186592</v>
      </c>
      <c r="AT13" s="20">
        <v>186592</v>
      </c>
      <c r="AU13" s="20">
        <v>115398</v>
      </c>
      <c r="AV13" s="20">
        <v>115398</v>
      </c>
      <c r="AW13" s="20">
        <v>0</v>
      </c>
      <c r="AX13" s="20">
        <v>49</v>
      </c>
      <c r="AY13" s="20">
        <v>49</v>
      </c>
      <c r="AZ13" s="30"/>
      <c r="BA13" s="18">
        <v>9</v>
      </c>
      <c r="BB13" s="19" t="str">
        <f t="shared" si="12"/>
        <v>うるま市</v>
      </c>
      <c r="BC13" s="66"/>
      <c r="BD13" s="20">
        <v>6609063</v>
      </c>
      <c r="BE13" s="20">
        <v>6365049</v>
      </c>
      <c r="BF13" s="20">
        <v>130807975</v>
      </c>
      <c r="BG13" s="20">
        <v>129543540</v>
      </c>
      <c r="BH13" s="20">
        <v>21282924</v>
      </c>
      <c r="BI13" s="20">
        <v>21083220</v>
      </c>
      <c r="BJ13" s="66"/>
      <c r="BK13" s="20">
        <v>33717</v>
      </c>
      <c r="BL13" s="20">
        <v>31842</v>
      </c>
      <c r="BM13" s="30"/>
      <c r="BN13" s="18">
        <v>9</v>
      </c>
      <c r="BO13" s="19" t="str">
        <f t="shared" si="13"/>
        <v>うるま市</v>
      </c>
      <c r="BP13" s="66"/>
      <c r="BQ13" s="20">
        <v>3797042</v>
      </c>
      <c r="BR13" s="20">
        <v>3743395</v>
      </c>
      <c r="BS13" s="20">
        <v>70204117</v>
      </c>
      <c r="BT13" s="20">
        <v>70057126</v>
      </c>
      <c r="BU13" s="20">
        <v>22705869</v>
      </c>
      <c r="BV13" s="20">
        <v>22660720</v>
      </c>
      <c r="BW13" s="66"/>
      <c r="BX13" s="20">
        <v>23385</v>
      </c>
      <c r="BY13" s="20">
        <v>22620</v>
      </c>
      <c r="BZ13" s="30"/>
      <c r="CA13" s="18">
        <v>9</v>
      </c>
      <c r="CB13" s="19" t="str">
        <f t="shared" si="14"/>
        <v>うるま市</v>
      </c>
      <c r="CC13" s="66"/>
      <c r="CD13" s="20">
        <v>7416509</v>
      </c>
      <c r="CE13" s="20">
        <v>7402495</v>
      </c>
      <c r="CF13" s="20">
        <v>73755018</v>
      </c>
      <c r="CG13" s="20">
        <v>73687229</v>
      </c>
      <c r="CH13" s="20">
        <v>47580818</v>
      </c>
      <c r="CI13" s="20">
        <v>47567406</v>
      </c>
      <c r="CJ13" s="66"/>
      <c r="CK13" s="20">
        <v>12238</v>
      </c>
      <c r="CL13" s="20">
        <v>12136</v>
      </c>
      <c r="CM13" s="30"/>
      <c r="CN13" s="18">
        <v>9</v>
      </c>
      <c r="CO13" s="19" t="str">
        <f t="shared" si="15"/>
        <v>うるま市</v>
      </c>
      <c r="CP13" s="20">
        <v>1684729</v>
      </c>
      <c r="CQ13" s="20">
        <v>17822614</v>
      </c>
      <c r="CR13" s="20">
        <v>17510939</v>
      </c>
      <c r="CS13" s="20">
        <v>274767110</v>
      </c>
      <c r="CT13" s="20">
        <v>273287895</v>
      </c>
      <c r="CU13" s="20">
        <v>91569611</v>
      </c>
      <c r="CV13" s="20">
        <v>91311346</v>
      </c>
      <c r="CW13" s="20">
        <v>2757</v>
      </c>
      <c r="CX13" s="20">
        <v>69340</v>
      </c>
      <c r="CY13" s="20">
        <v>66598</v>
      </c>
      <c r="CZ13" s="50"/>
      <c r="DA13" s="18">
        <v>9</v>
      </c>
      <c r="DB13" s="19" t="str">
        <f t="shared" si="16"/>
        <v>うるま市</v>
      </c>
      <c r="DC13" s="20">
        <v>0</v>
      </c>
      <c r="DD13" s="66"/>
      <c r="DE13" s="66"/>
      <c r="DF13" s="66"/>
      <c r="DG13" s="66"/>
      <c r="DH13" s="66"/>
      <c r="DI13" s="66"/>
      <c r="DJ13" s="20">
        <v>0</v>
      </c>
      <c r="DK13" s="66"/>
      <c r="DL13" s="66"/>
      <c r="DM13" s="16"/>
      <c r="DN13" s="18">
        <v>9</v>
      </c>
      <c r="DO13" s="19" t="str">
        <f t="shared" si="17"/>
        <v>うるま市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16"/>
      <c r="EA13" s="18">
        <v>9</v>
      </c>
      <c r="EB13" s="19" t="str">
        <f t="shared" si="18"/>
        <v>うるま市</v>
      </c>
      <c r="EC13" s="20">
        <v>141618</v>
      </c>
      <c r="ED13" s="20">
        <v>27126</v>
      </c>
      <c r="EE13" s="20">
        <v>23917</v>
      </c>
      <c r="EF13" s="20">
        <v>1968</v>
      </c>
      <c r="EG13" s="20">
        <v>1761</v>
      </c>
      <c r="EH13" s="20">
        <v>1968</v>
      </c>
      <c r="EI13" s="20">
        <v>1761</v>
      </c>
      <c r="EJ13" s="20">
        <v>307</v>
      </c>
      <c r="EK13" s="20">
        <v>71</v>
      </c>
      <c r="EL13" s="20">
        <v>52</v>
      </c>
      <c r="EM13" s="16"/>
      <c r="EN13" s="18">
        <v>9</v>
      </c>
      <c r="EO13" s="19" t="str">
        <f t="shared" si="19"/>
        <v>うるま市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0</v>
      </c>
      <c r="FA13" s="18">
        <v>9</v>
      </c>
      <c r="FB13" s="19" t="str">
        <f t="shared" si="20"/>
        <v>うるま市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N13" s="18">
        <v>9</v>
      </c>
      <c r="FO13" s="19" t="str">
        <f t="shared" si="21"/>
        <v>うるま市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20">
        <v>0</v>
      </c>
      <c r="GA13" s="18">
        <v>9</v>
      </c>
      <c r="GB13" s="19" t="str">
        <f t="shared" si="22"/>
        <v>うるま市</v>
      </c>
      <c r="GC13" s="20">
        <v>3832977</v>
      </c>
      <c r="GD13" s="20">
        <v>7523853</v>
      </c>
      <c r="GE13" s="20">
        <v>5305471</v>
      </c>
      <c r="GF13" s="20">
        <v>151243</v>
      </c>
      <c r="GG13" s="20">
        <v>109963</v>
      </c>
      <c r="GH13" s="20">
        <v>151230</v>
      </c>
      <c r="GI13" s="20">
        <v>109953</v>
      </c>
      <c r="GJ13" s="20">
        <v>2640</v>
      </c>
      <c r="GK13" s="20">
        <v>14049</v>
      </c>
      <c r="GL13" s="20">
        <v>8663</v>
      </c>
      <c r="GN13" s="18">
        <v>9</v>
      </c>
      <c r="GO13" s="19" t="str">
        <f t="shared" si="23"/>
        <v>うるま市</v>
      </c>
      <c r="GP13" s="20">
        <v>1346561</v>
      </c>
      <c r="GQ13" s="20">
        <v>544459</v>
      </c>
      <c r="GR13" s="20">
        <v>544177</v>
      </c>
      <c r="GS13" s="20">
        <v>927007</v>
      </c>
      <c r="GT13" s="20">
        <v>926527</v>
      </c>
      <c r="GU13" s="20">
        <v>927007</v>
      </c>
      <c r="GV13" s="20">
        <v>926527</v>
      </c>
      <c r="GW13" s="20">
        <v>135</v>
      </c>
      <c r="GX13" s="20">
        <v>321</v>
      </c>
      <c r="GY13" s="20">
        <v>318</v>
      </c>
      <c r="HA13" s="18">
        <v>9</v>
      </c>
      <c r="HB13" s="19" t="str">
        <f t="shared" si="24"/>
        <v>うるま市</v>
      </c>
      <c r="HC13" s="20">
        <v>0</v>
      </c>
      <c r="HD13" s="20">
        <v>0</v>
      </c>
      <c r="HE13" s="20">
        <v>0</v>
      </c>
      <c r="HF13" s="20">
        <v>0</v>
      </c>
      <c r="HG13" s="20">
        <v>0</v>
      </c>
      <c r="HH13" s="20">
        <v>0</v>
      </c>
      <c r="HI13" s="20">
        <v>0</v>
      </c>
      <c r="HJ13" s="20">
        <v>0</v>
      </c>
      <c r="HK13" s="20">
        <v>0</v>
      </c>
      <c r="HL13" s="20">
        <v>0</v>
      </c>
      <c r="HN13" s="18">
        <v>9</v>
      </c>
      <c r="HO13" s="19" t="str">
        <f t="shared" si="25"/>
        <v>うるま市</v>
      </c>
      <c r="HP13" s="20">
        <v>0</v>
      </c>
      <c r="HQ13" s="20">
        <v>0</v>
      </c>
      <c r="HR13" s="20">
        <v>0</v>
      </c>
      <c r="HS13" s="20">
        <v>0</v>
      </c>
      <c r="HT13" s="20">
        <v>0</v>
      </c>
      <c r="HU13" s="20">
        <v>0</v>
      </c>
      <c r="HV13" s="20">
        <v>0</v>
      </c>
      <c r="HW13" s="20">
        <v>0</v>
      </c>
      <c r="HX13" s="20">
        <v>0</v>
      </c>
      <c r="HY13" s="20">
        <v>0</v>
      </c>
      <c r="IA13" s="18">
        <v>9</v>
      </c>
      <c r="IB13" s="19" t="str">
        <f t="shared" si="26"/>
        <v>うるま市</v>
      </c>
      <c r="IC13" s="20">
        <v>0</v>
      </c>
      <c r="ID13" s="20">
        <v>0</v>
      </c>
      <c r="IE13" s="20">
        <v>0</v>
      </c>
      <c r="IF13" s="20">
        <v>0</v>
      </c>
      <c r="IG13" s="20">
        <v>0</v>
      </c>
      <c r="IH13" s="20">
        <v>0</v>
      </c>
      <c r="II13" s="20">
        <v>0</v>
      </c>
      <c r="IJ13" s="20">
        <v>0</v>
      </c>
      <c r="IK13" s="20">
        <v>0</v>
      </c>
      <c r="IL13" s="20">
        <v>0</v>
      </c>
      <c r="IN13" s="17">
        <f t="shared" si="0"/>
        <v>8094065</v>
      </c>
      <c r="IO13" s="7">
        <f t="shared" si="1"/>
        <v>49466156</v>
      </c>
      <c r="IP13" s="7">
        <f t="shared" si="2"/>
        <v>40423304</v>
      </c>
      <c r="IQ13" s="7">
        <f t="shared" si="3"/>
        <v>277027847</v>
      </c>
      <c r="IR13" s="7">
        <f t="shared" si="4"/>
        <v>275245364</v>
      </c>
      <c r="IS13" s="7">
        <f t="shared" si="5"/>
        <v>93197535</v>
      </c>
      <c r="IT13" s="7">
        <f t="shared" si="6"/>
        <v>9216</v>
      </c>
      <c r="IU13" s="7">
        <f t="shared" si="7"/>
        <v>125368</v>
      </c>
      <c r="IV13" s="7">
        <f t="shared" si="8"/>
        <v>103143</v>
      </c>
    </row>
    <row r="14" spans="1:256" s="7" customFormat="1" ht="15" customHeight="1">
      <c r="A14" s="18">
        <v>10</v>
      </c>
      <c r="B14" s="19" t="s">
        <v>63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6"/>
      <c r="N14" s="18">
        <v>10</v>
      </c>
      <c r="O14" s="19" t="str">
        <f t="shared" si="9"/>
        <v>宮古島市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30"/>
      <c r="AA14" s="18">
        <v>10</v>
      </c>
      <c r="AB14" s="19" t="str">
        <f t="shared" si="10"/>
        <v>宮古島市</v>
      </c>
      <c r="AC14" s="20">
        <v>4168414</v>
      </c>
      <c r="AD14" s="20">
        <v>109437925</v>
      </c>
      <c r="AE14" s="20">
        <v>86951697</v>
      </c>
      <c r="AF14" s="20">
        <v>3345817</v>
      </c>
      <c r="AG14" s="20">
        <v>2713924</v>
      </c>
      <c r="AH14" s="20">
        <v>3345613</v>
      </c>
      <c r="AI14" s="20">
        <v>2713753</v>
      </c>
      <c r="AJ14" s="20">
        <v>6871</v>
      </c>
      <c r="AK14" s="20">
        <v>62307</v>
      </c>
      <c r="AL14" s="20">
        <v>44373</v>
      </c>
      <c r="AM14" s="50"/>
      <c r="AN14" s="18">
        <v>10</v>
      </c>
      <c r="AO14" s="19" t="str">
        <f t="shared" si="11"/>
        <v>宮古島市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30"/>
      <c r="BA14" s="18">
        <v>10</v>
      </c>
      <c r="BB14" s="19" t="str">
        <f t="shared" si="12"/>
        <v>宮古島市</v>
      </c>
      <c r="BC14" s="66"/>
      <c r="BD14" s="20">
        <v>3557116</v>
      </c>
      <c r="BE14" s="20">
        <v>3112951</v>
      </c>
      <c r="BF14" s="20">
        <v>36280319</v>
      </c>
      <c r="BG14" s="20">
        <v>34303708</v>
      </c>
      <c r="BH14" s="20">
        <v>5875696</v>
      </c>
      <c r="BI14" s="20">
        <v>5569013</v>
      </c>
      <c r="BJ14" s="66"/>
      <c r="BK14" s="20">
        <v>20042</v>
      </c>
      <c r="BL14" s="20">
        <v>16797</v>
      </c>
      <c r="BM14" s="30"/>
      <c r="BN14" s="18">
        <v>10</v>
      </c>
      <c r="BO14" s="19" t="str">
        <f t="shared" si="13"/>
        <v>宮古島市</v>
      </c>
      <c r="BP14" s="66"/>
      <c r="BQ14" s="20">
        <v>3037100</v>
      </c>
      <c r="BR14" s="20">
        <v>2923192</v>
      </c>
      <c r="BS14" s="20">
        <v>20615182</v>
      </c>
      <c r="BT14" s="20">
        <v>20263198</v>
      </c>
      <c r="BU14" s="20">
        <v>6582759</v>
      </c>
      <c r="BV14" s="20">
        <v>6473029</v>
      </c>
      <c r="BW14" s="66"/>
      <c r="BX14" s="20">
        <v>14820</v>
      </c>
      <c r="BY14" s="20">
        <v>13422</v>
      </c>
      <c r="BZ14" s="30"/>
      <c r="CA14" s="18">
        <v>10</v>
      </c>
      <c r="CB14" s="19" t="str">
        <f t="shared" si="14"/>
        <v>宮古島市</v>
      </c>
      <c r="CC14" s="66"/>
      <c r="CD14" s="20">
        <v>2248706</v>
      </c>
      <c r="CE14" s="20">
        <v>2244067</v>
      </c>
      <c r="CF14" s="20">
        <v>22674780</v>
      </c>
      <c r="CG14" s="20">
        <v>22659286</v>
      </c>
      <c r="CH14" s="20">
        <v>14767484</v>
      </c>
      <c r="CI14" s="20">
        <v>14757532</v>
      </c>
      <c r="CJ14" s="66"/>
      <c r="CK14" s="20">
        <v>3828</v>
      </c>
      <c r="CL14" s="20">
        <v>3717</v>
      </c>
      <c r="CM14" s="30"/>
      <c r="CN14" s="18">
        <v>10</v>
      </c>
      <c r="CO14" s="19" t="str">
        <f t="shared" si="15"/>
        <v>宮古島市</v>
      </c>
      <c r="CP14" s="20">
        <v>1604199</v>
      </c>
      <c r="CQ14" s="20">
        <v>8842922</v>
      </c>
      <c r="CR14" s="20">
        <v>8280210</v>
      </c>
      <c r="CS14" s="20">
        <v>79570281</v>
      </c>
      <c r="CT14" s="20">
        <v>77226192</v>
      </c>
      <c r="CU14" s="20">
        <v>27225939</v>
      </c>
      <c r="CV14" s="20">
        <v>26799574</v>
      </c>
      <c r="CW14" s="20">
        <v>1883</v>
      </c>
      <c r="CX14" s="20">
        <v>38690</v>
      </c>
      <c r="CY14" s="20">
        <v>33936</v>
      </c>
      <c r="CZ14" s="50"/>
      <c r="DA14" s="18">
        <v>10</v>
      </c>
      <c r="DB14" s="19" t="str">
        <f t="shared" si="16"/>
        <v>宮古島市</v>
      </c>
      <c r="DC14" s="20">
        <v>0</v>
      </c>
      <c r="DD14" s="66"/>
      <c r="DE14" s="66"/>
      <c r="DF14" s="66"/>
      <c r="DG14" s="66"/>
      <c r="DH14" s="66"/>
      <c r="DI14" s="66"/>
      <c r="DJ14" s="20">
        <v>0</v>
      </c>
      <c r="DK14" s="66"/>
      <c r="DL14" s="66"/>
      <c r="DM14" s="16"/>
      <c r="DN14" s="18">
        <v>10</v>
      </c>
      <c r="DO14" s="19" t="str">
        <f t="shared" si="17"/>
        <v>宮古島市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16"/>
      <c r="EA14" s="18">
        <v>10</v>
      </c>
      <c r="EB14" s="19" t="str">
        <f t="shared" si="18"/>
        <v>宮古島市</v>
      </c>
      <c r="EC14" s="20">
        <v>29515</v>
      </c>
      <c r="ED14" s="20">
        <v>0</v>
      </c>
      <c r="EE14" s="20">
        <v>0</v>
      </c>
      <c r="EF14" s="20">
        <v>0</v>
      </c>
      <c r="EG14" s="20">
        <v>0</v>
      </c>
      <c r="EH14" s="20">
        <v>0</v>
      </c>
      <c r="EI14" s="20">
        <v>0</v>
      </c>
      <c r="EJ14" s="20">
        <v>108</v>
      </c>
      <c r="EK14" s="20">
        <v>0</v>
      </c>
      <c r="EL14" s="20">
        <v>0</v>
      </c>
      <c r="EM14" s="16"/>
      <c r="EN14" s="18">
        <v>10</v>
      </c>
      <c r="EO14" s="19" t="str">
        <f t="shared" si="19"/>
        <v>宮古島市</v>
      </c>
      <c r="EP14" s="20">
        <v>0</v>
      </c>
      <c r="EQ14" s="20">
        <v>0</v>
      </c>
      <c r="ER14" s="20">
        <v>0</v>
      </c>
      <c r="ES14" s="20">
        <v>0</v>
      </c>
      <c r="ET14" s="20">
        <v>0</v>
      </c>
      <c r="EU14" s="20">
        <v>0</v>
      </c>
      <c r="EV14" s="20">
        <v>0</v>
      </c>
      <c r="EW14" s="20">
        <v>0</v>
      </c>
      <c r="EX14" s="20">
        <v>0</v>
      </c>
      <c r="EY14" s="20">
        <v>0</v>
      </c>
      <c r="FA14" s="18">
        <v>10</v>
      </c>
      <c r="FB14" s="19" t="str">
        <f t="shared" si="20"/>
        <v>宮古島市</v>
      </c>
      <c r="FC14" s="20">
        <v>0</v>
      </c>
      <c r="FD14" s="20">
        <v>0</v>
      </c>
      <c r="FE14" s="20">
        <v>0</v>
      </c>
      <c r="FF14" s="20">
        <v>0</v>
      </c>
      <c r="FG14" s="20">
        <v>0</v>
      </c>
      <c r="FH14" s="20">
        <v>0</v>
      </c>
      <c r="FI14" s="20">
        <v>0</v>
      </c>
      <c r="FJ14" s="20">
        <v>0</v>
      </c>
      <c r="FK14" s="20">
        <v>0</v>
      </c>
      <c r="FL14" s="20">
        <v>0</v>
      </c>
      <c r="FN14" s="18">
        <v>10</v>
      </c>
      <c r="FO14" s="19" t="str">
        <f t="shared" si="21"/>
        <v>宮古島市</v>
      </c>
      <c r="FP14" s="20">
        <v>0</v>
      </c>
      <c r="FQ14" s="20">
        <v>0</v>
      </c>
      <c r="FR14" s="20">
        <v>0</v>
      </c>
      <c r="FS14" s="20">
        <v>0</v>
      </c>
      <c r="FT14" s="20">
        <v>0</v>
      </c>
      <c r="FU14" s="20">
        <v>0</v>
      </c>
      <c r="FV14" s="20">
        <v>0</v>
      </c>
      <c r="FW14" s="20">
        <v>0</v>
      </c>
      <c r="FX14" s="20">
        <v>0</v>
      </c>
      <c r="FY14" s="20">
        <v>0</v>
      </c>
      <c r="GA14" s="18">
        <v>10</v>
      </c>
      <c r="GB14" s="19" t="str">
        <f t="shared" si="22"/>
        <v>宮古島市</v>
      </c>
      <c r="GC14" s="20">
        <v>18148568</v>
      </c>
      <c r="GD14" s="20">
        <v>16076604</v>
      </c>
      <c r="GE14" s="20">
        <v>12167327</v>
      </c>
      <c r="GF14" s="20">
        <v>121397</v>
      </c>
      <c r="GG14" s="20">
        <v>91963</v>
      </c>
      <c r="GH14" s="20">
        <v>121277</v>
      </c>
      <c r="GI14" s="20">
        <v>91878</v>
      </c>
      <c r="GJ14" s="20">
        <v>4347</v>
      </c>
      <c r="GK14" s="20">
        <v>10900</v>
      </c>
      <c r="GL14" s="20">
        <v>6814</v>
      </c>
      <c r="GN14" s="18">
        <v>10</v>
      </c>
      <c r="GO14" s="19" t="str">
        <f t="shared" si="23"/>
        <v>宮古島市</v>
      </c>
      <c r="GP14" s="20">
        <v>322577</v>
      </c>
      <c r="GQ14" s="20">
        <v>2140931</v>
      </c>
      <c r="GR14" s="20">
        <v>2140922</v>
      </c>
      <c r="GS14" s="20">
        <v>4592090</v>
      </c>
      <c r="GT14" s="20">
        <v>4592069</v>
      </c>
      <c r="GU14" s="20">
        <v>4032624</v>
      </c>
      <c r="GV14" s="20">
        <v>4032604</v>
      </c>
      <c r="GW14" s="20">
        <v>22</v>
      </c>
      <c r="GX14" s="20">
        <v>350</v>
      </c>
      <c r="GY14" s="20">
        <v>348</v>
      </c>
      <c r="HA14" s="18">
        <v>10</v>
      </c>
      <c r="HB14" s="19" t="str">
        <f t="shared" si="24"/>
        <v>宮古島市</v>
      </c>
      <c r="HC14" s="20">
        <v>0</v>
      </c>
      <c r="HD14" s="20">
        <v>0</v>
      </c>
      <c r="HE14" s="20">
        <v>0</v>
      </c>
      <c r="HF14" s="20">
        <v>0</v>
      </c>
      <c r="HG14" s="20">
        <v>0</v>
      </c>
      <c r="HH14" s="20">
        <v>0</v>
      </c>
      <c r="HI14" s="20">
        <v>0</v>
      </c>
      <c r="HJ14" s="20">
        <v>0</v>
      </c>
      <c r="HK14" s="20">
        <v>0</v>
      </c>
      <c r="HL14" s="20">
        <v>0</v>
      </c>
      <c r="HN14" s="18">
        <v>10</v>
      </c>
      <c r="HO14" s="19" t="str">
        <f t="shared" si="25"/>
        <v>宮古島市</v>
      </c>
      <c r="HP14" s="20">
        <v>0</v>
      </c>
      <c r="HQ14" s="20">
        <v>0</v>
      </c>
      <c r="HR14" s="20">
        <v>0</v>
      </c>
      <c r="HS14" s="20">
        <v>0</v>
      </c>
      <c r="HT14" s="20">
        <v>0</v>
      </c>
      <c r="HU14" s="20">
        <v>0</v>
      </c>
      <c r="HV14" s="20">
        <v>0</v>
      </c>
      <c r="HW14" s="20">
        <v>0</v>
      </c>
      <c r="HX14" s="20">
        <v>0</v>
      </c>
      <c r="HY14" s="20">
        <v>0</v>
      </c>
      <c r="IA14" s="18">
        <v>10</v>
      </c>
      <c r="IB14" s="19" t="str">
        <f t="shared" si="26"/>
        <v>宮古島市</v>
      </c>
      <c r="IC14" s="20">
        <v>0</v>
      </c>
      <c r="ID14" s="20">
        <v>0</v>
      </c>
      <c r="IE14" s="20">
        <v>0</v>
      </c>
      <c r="IF14" s="20">
        <v>0</v>
      </c>
      <c r="IG14" s="20">
        <v>0</v>
      </c>
      <c r="IH14" s="20">
        <v>0</v>
      </c>
      <c r="II14" s="20">
        <v>0</v>
      </c>
      <c r="IJ14" s="20">
        <v>0</v>
      </c>
      <c r="IK14" s="20">
        <v>0</v>
      </c>
      <c r="IL14" s="20">
        <v>0</v>
      </c>
      <c r="IN14" s="17">
        <f t="shared" si="0"/>
        <v>24273273</v>
      </c>
      <c r="IO14" s="7">
        <f t="shared" si="1"/>
        <v>136498382</v>
      </c>
      <c r="IP14" s="7">
        <f t="shared" si="2"/>
        <v>109540156</v>
      </c>
      <c r="IQ14" s="7">
        <f t="shared" si="3"/>
        <v>87629585</v>
      </c>
      <c r="IR14" s="7">
        <f t="shared" si="4"/>
        <v>84624148</v>
      </c>
      <c r="IS14" s="7">
        <f t="shared" si="5"/>
        <v>33637809</v>
      </c>
      <c r="IT14" s="7">
        <f t="shared" si="6"/>
        <v>13231</v>
      </c>
      <c r="IU14" s="7">
        <f t="shared" si="7"/>
        <v>112247</v>
      </c>
      <c r="IV14" s="7">
        <f t="shared" si="8"/>
        <v>85471</v>
      </c>
    </row>
    <row r="15" spans="1:256" s="7" customFormat="1" ht="15" customHeight="1">
      <c r="A15" s="22">
        <v>11</v>
      </c>
      <c r="B15" s="23" t="s">
        <v>64</v>
      </c>
      <c r="C15" s="24">
        <v>188</v>
      </c>
      <c r="D15" s="24">
        <v>60053</v>
      </c>
      <c r="E15" s="24">
        <v>47090</v>
      </c>
      <c r="F15" s="24">
        <v>3125</v>
      </c>
      <c r="G15" s="24">
        <v>2446</v>
      </c>
      <c r="H15" s="24">
        <v>3125</v>
      </c>
      <c r="I15" s="24">
        <v>2446</v>
      </c>
      <c r="J15" s="24">
        <v>2</v>
      </c>
      <c r="K15" s="24">
        <v>157</v>
      </c>
      <c r="L15" s="24">
        <v>129</v>
      </c>
      <c r="M15" s="16"/>
      <c r="N15" s="22">
        <v>11</v>
      </c>
      <c r="O15" s="23" t="str">
        <f t="shared" si="9"/>
        <v>南城市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30"/>
      <c r="AA15" s="18">
        <v>11</v>
      </c>
      <c r="AB15" s="19" t="str">
        <f t="shared" si="10"/>
        <v>南城市</v>
      </c>
      <c r="AC15" s="20">
        <v>204785</v>
      </c>
      <c r="AD15" s="20">
        <v>18452044</v>
      </c>
      <c r="AE15" s="20">
        <v>14081577</v>
      </c>
      <c r="AF15" s="20">
        <v>906012</v>
      </c>
      <c r="AG15" s="20">
        <v>691602</v>
      </c>
      <c r="AH15" s="20">
        <v>905986</v>
      </c>
      <c r="AI15" s="20">
        <v>691576</v>
      </c>
      <c r="AJ15" s="20">
        <v>1055</v>
      </c>
      <c r="AK15" s="20">
        <v>25347</v>
      </c>
      <c r="AL15" s="20">
        <v>18829</v>
      </c>
      <c r="AM15" s="50"/>
      <c r="AN15" s="18">
        <v>11</v>
      </c>
      <c r="AO15" s="19" t="str">
        <f t="shared" si="11"/>
        <v>南城市</v>
      </c>
      <c r="AP15" s="20">
        <v>16</v>
      </c>
      <c r="AQ15" s="20">
        <v>75599</v>
      </c>
      <c r="AR15" s="20">
        <v>75182</v>
      </c>
      <c r="AS15" s="20">
        <v>447806</v>
      </c>
      <c r="AT15" s="20">
        <v>446070</v>
      </c>
      <c r="AU15" s="20">
        <v>278515</v>
      </c>
      <c r="AV15" s="20">
        <v>277449</v>
      </c>
      <c r="AW15" s="20">
        <v>2</v>
      </c>
      <c r="AX15" s="20">
        <v>183</v>
      </c>
      <c r="AY15" s="20">
        <v>176</v>
      </c>
      <c r="AZ15" s="30"/>
      <c r="BA15" s="18">
        <v>11</v>
      </c>
      <c r="BB15" s="19" t="str">
        <f t="shared" si="12"/>
        <v>南城市</v>
      </c>
      <c r="BC15" s="66"/>
      <c r="BD15" s="20">
        <v>2376245</v>
      </c>
      <c r="BE15" s="20">
        <v>2314284</v>
      </c>
      <c r="BF15" s="20">
        <v>42631002</v>
      </c>
      <c r="BG15" s="20">
        <v>42208926</v>
      </c>
      <c r="BH15" s="20">
        <v>6765628</v>
      </c>
      <c r="BI15" s="20">
        <v>6696966</v>
      </c>
      <c r="BJ15" s="66"/>
      <c r="BK15" s="20">
        <v>14165</v>
      </c>
      <c r="BL15" s="20">
        <v>13622</v>
      </c>
      <c r="BM15" s="30"/>
      <c r="BN15" s="18">
        <v>11</v>
      </c>
      <c r="BO15" s="19" t="str">
        <f t="shared" si="13"/>
        <v>南城市</v>
      </c>
      <c r="BP15" s="66"/>
      <c r="BQ15" s="20">
        <v>1964118</v>
      </c>
      <c r="BR15" s="20">
        <v>1954425</v>
      </c>
      <c r="BS15" s="20">
        <v>31155155</v>
      </c>
      <c r="BT15" s="20">
        <v>31126368</v>
      </c>
      <c r="BU15" s="20">
        <v>9788172</v>
      </c>
      <c r="BV15" s="20">
        <v>9778898</v>
      </c>
      <c r="BW15" s="66"/>
      <c r="BX15" s="20">
        <v>11402</v>
      </c>
      <c r="BY15" s="20">
        <v>11201</v>
      </c>
      <c r="BZ15" s="30"/>
      <c r="CA15" s="18">
        <v>11</v>
      </c>
      <c r="CB15" s="19" t="str">
        <f t="shared" si="14"/>
        <v>南城市</v>
      </c>
      <c r="CC15" s="66"/>
      <c r="CD15" s="20">
        <v>981616</v>
      </c>
      <c r="CE15" s="20">
        <v>979876</v>
      </c>
      <c r="CF15" s="20">
        <v>14915652</v>
      </c>
      <c r="CG15" s="20">
        <v>14911732</v>
      </c>
      <c r="CH15" s="20">
        <v>9609571</v>
      </c>
      <c r="CI15" s="20">
        <v>9607078</v>
      </c>
      <c r="CJ15" s="66"/>
      <c r="CK15" s="20">
        <v>2152</v>
      </c>
      <c r="CL15" s="20">
        <v>2135</v>
      </c>
      <c r="CM15" s="30"/>
      <c r="CN15" s="18">
        <v>11</v>
      </c>
      <c r="CO15" s="19" t="str">
        <f t="shared" si="15"/>
        <v>南城市</v>
      </c>
      <c r="CP15" s="20">
        <v>335584</v>
      </c>
      <c r="CQ15" s="20">
        <v>5321979</v>
      </c>
      <c r="CR15" s="20">
        <v>5248585</v>
      </c>
      <c r="CS15" s="20">
        <v>88701809</v>
      </c>
      <c r="CT15" s="20">
        <v>88247026</v>
      </c>
      <c r="CU15" s="20">
        <v>26163371</v>
      </c>
      <c r="CV15" s="20">
        <v>26082942</v>
      </c>
      <c r="CW15" s="20">
        <v>505</v>
      </c>
      <c r="CX15" s="20">
        <v>27719</v>
      </c>
      <c r="CY15" s="20">
        <v>26958</v>
      </c>
      <c r="CZ15" s="50"/>
      <c r="DA15" s="18">
        <v>11</v>
      </c>
      <c r="DB15" s="19" t="str">
        <f t="shared" si="16"/>
        <v>南城市</v>
      </c>
      <c r="DC15" s="20">
        <v>0</v>
      </c>
      <c r="DD15" s="66"/>
      <c r="DE15" s="66"/>
      <c r="DF15" s="66"/>
      <c r="DG15" s="66"/>
      <c r="DH15" s="66"/>
      <c r="DI15" s="66"/>
      <c r="DJ15" s="20">
        <v>0</v>
      </c>
      <c r="DK15" s="66"/>
      <c r="DL15" s="66"/>
      <c r="DM15" s="16"/>
      <c r="DN15" s="18">
        <v>11</v>
      </c>
      <c r="DO15" s="19" t="str">
        <f t="shared" si="17"/>
        <v>南城市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16"/>
      <c r="EA15" s="18">
        <v>11</v>
      </c>
      <c r="EB15" s="19" t="str">
        <f t="shared" si="18"/>
        <v>南城市</v>
      </c>
      <c r="EC15" s="20">
        <v>10924</v>
      </c>
      <c r="ED15" s="20">
        <v>3792</v>
      </c>
      <c r="EE15" s="20">
        <v>1276</v>
      </c>
      <c r="EF15" s="20">
        <v>130</v>
      </c>
      <c r="EG15" s="20">
        <v>47</v>
      </c>
      <c r="EH15" s="20">
        <v>130</v>
      </c>
      <c r="EI15" s="20">
        <v>47</v>
      </c>
      <c r="EJ15" s="20">
        <v>95</v>
      </c>
      <c r="EK15" s="20">
        <v>44</v>
      </c>
      <c r="EL15" s="20">
        <v>13</v>
      </c>
      <c r="EM15" s="16"/>
      <c r="EN15" s="18">
        <v>11</v>
      </c>
      <c r="EO15" s="19" t="str">
        <f t="shared" si="19"/>
        <v>南城市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FA15" s="18">
        <v>11</v>
      </c>
      <c r="FB15" s="19" t="str">
        <f t="shared" si="20"/>
        <v>南城市</v>
      </c>
      <c r="FC15" s="20">
        <v>0</v>
      </c>
      <c r="FD15" s="20">
        <v>0</v>
      </c>
      <c r="FE15" s="20"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v>0</v>
      </c>
      <c r="FN15" s="18">
        <v>11</v>
      </c>
      <c r="FO15" s="19" t="str">
        <f t="shared" si="21"/>
        <v>南城市</v>
      </c>
      <c r="FP15" s="20">
        <v>0</v>
      </c>
      <c r="FQ15" s="20">
        <v>0</v>
      </c>
      <c r="FR15" s="20">
        <v>0</v>
      </c>
      <c r="FS15" s="20">
        <v>0</v>
      </c>
      <c r="FT15" s="20">
        <v>0</v>
      </c>
      <c r="FU15" s="20">
        <v>0</v>
      </c>
      <c r="FV15" s="20">
        <v>0</v>
      </c>
      <c r="FW15" s="20">
        <v>0</v>
      </c>
      <c r="FX15" s="20">
        <v>0</v>
      </c>
      <c r="FY15" s="20">
        <v>0</v>
      </c>
      <c r="GA15" s="18">
        <v>11</v>
      </c>
      <c r="GB15" s="19" t="str">
        <f t="shared" si="22"/>
        <v>南城市</v>
      </c>
      <c r="GC15" s="20">
        <v>799593</v>
      </c>
      <c r="GD15" s="20">
        <v>11103108</v>
      </c>
      <c r="GE15" s="20">
        <v>8228070</v>
      </c>
      <c r="GF15" s="20">
        <v>168750</v>
      </c>
      <c r="GG15" s="20">
        <v>124221</v>
      </c>
      <c r="GH15" s="20">
        <v>165683</v>
      </c>
      <c r="GI15" s="20">
        <v>122221</v>
      </c>
      <c r="GJ15" s="20">
        <v>1596</v>
      </c>
      <c r="GK15" s="20">
        <v>14054</v>
      </c>
      <c r="GL15" s="20">
        <v>9958</v>
      </c>
      <c r="GN15" s="18">
        <v>11</v>
      </c>
      <c r="GO15" s="19" t="str">
        <f t="shared" si="23"/>
        <v>南城市</v>
      </c>
      <c r="GP15" s="20">
        <v>33796</v>
      </c>
      <c r="GQ15" s="20">
        <v>1704954</v>
      </c>
      <c r="GR15" s="20">
        <v>1702994</v>
      </c>
      <c r="GS15" s="20">
        <v>2768661</v>
      </c>
      <c r="GT15" s="20">
        <v>2766337</v>
      </c>
      <c r="GU15" s="20">
        <v>2118764</v>
      </c>
      <c r="GV15" s="20">
        <v>2116974</v>
      </c>
      <c r="GW15" s="20">
        <v>12</v>
      </c>
      <c r="GX15" s="20">
        <v>1447</v>
      </c>
      <c r="GY15" s="20">
        <v>1436</v>
      </c>
      <c r="HA15" s="18">
        <v>11</v>
      </c>
      <c r="HB15" s="19" t="str">
        <f t="shared" si="24"/>
        <v>南城市</v>
      </c>
      <c r="HC15" s="20">
        <v>4231</v>
      </c>
      <c r="HD15" s="20">
        <v>0</v>
      </c>
      <c r="HE15" s="20">
        <v>0</v>
      </c>
      <c r="HF15" s="20">
        <v>0</v>
      </c>
      <c r="HG15" s="20">
        <v>0</v>
      </c>
      <c r="HH15" s="20">
        <v>0</v>
      </c>
      <c r="HI15" s="20">
        <v>0</v>
      </c>
      <c r="HJ15" s="20">
        <v>8</v>
      </c>
      <c r="HK15" s="20">
        <v>0</v>
      </c>
      <c r="HL15" s="20">
        <v>0</v>
      </c>
      <c r="HN15" s="18">
        <v>11</v>
      </c>
      <c r="HO15" s="19" t="str">
        <f t="shared" si="25"/>
        <v>南城市</v>
      </c>
      <c r="HP15" s="20">
        <v>0</v>
      </c>
      <c r="HQ15" s="20">
        <v>0</v>
      </c>
      <c r="HR15" s="20">
        <v>0</v>
      </c>
      <c r="HS15" s="20">
        <v>0</v>
      </c>
      <c r="HT15" s="20">
        <v>0</v>
      </c>
      <c r="HU15" s="20">
        <v>0</v>
      </c>
      <c r="HV15" s="20">
        <v>0</v>
      </c>
      <c r="HW15" s="20">
        <v>0</v>
      </c>
      <c r="HX15" s="20">
        <v>0</v>
      </c>
      <c r="HY15" s="20">
        <v>0</v>
      </c>
      <c r="IA15" s="18">
        <v>11</v>
      </c>
      <c r="IB15" s="19" t="str">
        <f t="shared" si="26"/>
        <v>南城市</v>
      </c>
      <c r="IC15" s="20">
        <v>0</v>
      </c>
      <c r="ID15" s="20">
        <v>0</v>
      </c>
      <c r="IE15" s="20">
        <v>0</v>
      </c>
      <c r="IF15" s="20">
        <v>0</v>
      </c>
      <c r="IG15" s="20">
        <v>0</v>
      </c>
      <c r="IH15" s="20">
        <v>0</v>
      </c>
      <c r="II15" s="20">
        <v>0</v>
      </c>
      <c r="IJ15" s="20">
        <v>0</v>
      </c>
      <c r="IK15" s="20">
        <v>0</v>
      </c>
      <c r="IL15" s="20">
        <v>0</v>
      </c>
      <c r="IN15" s="17">
        <f t="shared" si="0"/>
        <v>1389117</v>
      </c>
      <c r="IO15" s="7">
        <f t="shared" si="1"/>
        <v>36721529</v>
      </c>
      <c r="IP15" s="7">
        <f t="shared" si="2"/>
        <v>29384774</v>
      </c>
      <c r="IQ15" s="7">
        <f t="shared" si="3"/>
        <v>92996293</v>
      </c>
      <c r="IR15" s="7">
        <f t="shared" si="4"/>
        <v>92277749</v>
      </c>
      <c r="IS15" s="7">
        <f t="shared" si="5"/>
        <v>29293655</v>
      </c>
      <c r="IT15" s="7">
        <f t="shared" si="6"/>
        <v>3275</v>
      </c>
      <c r="IU15" s="7">
        <f t="shared" si="7"/>
        <v>68951</v>
      </c>
      <c r="IV15" s="7">
        <f t="shared" si="8"/>
        <v>57499</v>
      </c>
    </row>
    <row r="16" spans="1:256" s="7" customFormat="1" ht="15" customHeight="1">
      <c r="A16" s="35"/>
      <c r="B16" s="36" t="s">
        <v>117</v>
      </c>
      <c r="C16" s="34">
        <f>SUM(C5:C15)</f>
        <v>266211</v>
      </c>
      <c r="D16" s="34">
        <f aca="true" t="shared" si="27" ref="D16:L16">SUM(D5:D15)</f>
        <v>6617959</v>
      </c>
      <c r="E16" s="34">
        <f t="shared" si="27"/>
        <v>5647302</v>
      </c>
      <c r="F16" s="34">
        <f t="shared" si="27"/>
        <v>273569</v>
      </c>
      <c r="G16" s="34">
        <f t="shared" si="27"/>
        <v>232073</v>
      </c>
      <c r="H16" s="34">
        <f t="shared" si="27"/>
        <v>273569</v>
      </c>
      <c r="I16" s="34">
        <f t="shared" si="27"/>
        <v>232073</v>
      </c>
      <c r="J16" s="34">
        <f t="shared" si="27"/>
        <v>735</v>
      </c>
      <c r="K16" s="34">
        <f t="shared" si="27"/>
        <v>5568</v>
      </c>
      <c r="L16" s="34">
        <f t="shared" si="27"/>
        <v>4493</v>
      </c>
      <c r="M16" s="16"/>
      <c r="N16" s="35"/>
      <c r="O16" s="36" t="s">
        <v>117</v>
      </c>
      <c r="P16" s="34">
        <f aca="true" t="shared" si="28" ref="P16:Y16">SUM(P5:P15)</f>
        <v>24929</v>
      </c>
      <c r="Q16" s="34">
        <f t="shared" si="28"/>
        <v>240361</v>
      </c>
      <c r="R16" s="34">
        <f t="shared" si="28"/>
        <v>239661</v>
      </c>
      <c r="S16" s="34">
        <f t="shared" si="28"/>
        <v>1882896</v>
      </c>
      <c r="T16" s="34">
        <f t="shared" si="28"/>
        <v>1879328</v>
      </c>
      <c r="U16" s="34">
        <f t="shared" si="28"/>
        <v>578228</v>
      </c>
      <c r="V16" s="34">
        <f t="shared" si="28"/>
        <v>577102</v>
      </c>
      <c r="W16" s="34">
        <f t="shared" si="28"/>
        <v>80</v>
      </c>
      <c r="X16" s="34">
        <f t="shared" si="28"/>
        <v>521</v>
      </c>
      <c r="Y16" s="34">
        <f t="shared" si="28"/>
        <v>516</v>
      </c>
      <c r="Z16" s="30"/>
      <c r="AA16" s="35"/>
      <c r="AB16" s="36" t="s">
        <v>117</v>
      </c>
      <c r="AC16" s="34">
        <f aca="true" t="shared" si="29" ref="AC16:AL16">SUM(AC5:AC15)</f>
        <v>10115798</v>
      </c>
      <c r="AD16" s="34">
        <f t="shared" si="29"/>
        <v>260228130</v>
      </c>
      <c r="AE16" s="34">
        <f t="shared" si="29"/>
        <v>210635265</v>
      </c>
      <c r="AF16" s="34">
        <f t="shared" si="29"/>
        <v>9113350</v>
      </c>
      <c r="AG16" s="34">
        <f t="shared" si="29"/>
        <v>7429152</v>
      </c>
      <c r="AH16" s="34">
        <f t="shared" si="29"/>
        <v>9102240</v>
      </c>
      <c r="AI16" s="34">
        <f t="shared" si="29"/>
        <v>7420654</v>
      </c>
      <c r="AJ16" s="34">
        <f t="shared" si="29"/>
        <v>15730</v>
      </c>
      <c r="AK16" s="34">
        <f t="shared" si="29"/>
        <v>197160</v>
      </c>
      <c r="AL16" s="34">
        <f t="shared" si="29"/>
        <v>142276</v>
      </c>
      <c r="AM16" s="50"/>
      <c r="AN16" s="35"/>
      <c r="AO16" s="36" t="s">
        <v>117</v>
      </c>
      <c r="AP16" s="34">
        <f aca="true" t="shared" si="30" ref="AP16:AY16">SUM(AP5:AP15)</f>
        <v>101588</v>
      </c>
      <c r="AQ16" s="34">
        <f t="shared" si="30"/>
        <v>2349261</v>
      </c>
      <c r="AR16" s="34">
        <f t="shared" si="30"/>
        <v>2314434</v>
      </c>
      <c r="AS16" s="34">
        <f t="shared" si="30"/>
        <v>33046140</v>
      </c>
      <c r="AT16" s="34">
        <f t="shared" si="30"/>
        <v>32841311</v>
      </c>
      <c r="AU16" s="34">
        <f t="shared" si="30"/>
        <v>8494420</v>
      </c>
      <c r="AV16" s="34">
        <f t="shared" si="30"/>
        <v>8462456</v>
      </c>
      <c r="AW16" s="34">
        <f t="shared" si="30"/>
        <v>271</v>
      </c>
      <c r="AX16" s="34">
        <f t="shared" si="30"/>
        <v>5355</v>
      </c>
      <c r="AY16" s="34">
        <f t="shared" si="30"/>
        <v>5104</v>
      </c>
      <c r="AZ16" s="30"/>
      <c r="BA16" s="35"/>
      <c r="BB16" s="36" t="s">
        <v>117</v>
      </c>
      <c r="BC16" s="34">
        <f aca="true" t="shared" si="31" ref="BC16:BL16">SUM(BC5:BC15)</f>
        <v>0</v>
      </c>
      <c r="BD16" s="34">
        <f t="shared" si="31"/>
        <v>48386718</v>
      </c>
      <c r="BE16" s="34">
        <f t="shared" si="31"/>
        <v>47445874</v>
      </c>
      <c r="BF16" s="34">
        <f t="shared" si="31"/>
        <v>1944874426</v>
      </c>
      <c r="BG16" s="34">
        <f t="shared" si="31"/>
        <v>1938906966</v>
      </c>
      <c r="BH16" s="34">
        <f t="shared" si="31"/>
        <v>310651792</v>
      </c>
      <c r="BI16" s="34">
        <f t="shared" si="31"/>
        <v>309737551</v>
      </c>
      <c r="BJ16" s="34">
        <f t="shared" si="31"/>
        <v>0</v>
      </c>
      <c r="BK16" s="34">
        <f t="shared" si="31"/>
        <v>247157</v>
      </c>
      <c r="BL16" s="34">
        <f t="shared" si="31"/>
        <v>238498</v>
      </c>
      <c r="BM16" s="30"/>
      <c r="BN16" s="35"/>
      <c r="BO16" s="36" t="s">
        <v>117</v>
      </c>
      <c r="BP16" s="34">
        <f aca="true" t="shared" si="32" ref="BP16:BY16">SUM(BP5:BP15)</f>
        <v>0</v>
      </c>
      <c r="BQ16" s="34">
        <f t="shared" si="32"/>
        <v>19838267</v>
      </c>
      <c r="BR16" s="34">
        <f t="shared" si="32"/>
        <v>19622982</v>
      </c>
      <c r="BS16" s="34">
        <f t="shared" si="32"/>
        <v>465745017</v>
      </c>
      <c r="BT16" s="34">
        <f t="shared" si="32"/>
        <v>464952562</v>
      </c>
      <c r="BU16" s="34">
        <f t="shared" si="32"/>
        <v>146912124</v>
      </c>
      <c r="BV16" s="34">
        <f t="shared" si="32"/>
        <v>146672961</v>
      </c>
      <c r="BW16" s="34">
        <f t="shared" si="32"/>
        <v>0</v>
      </c>
      <c r="BX16" s="34">
        <f t="shared" si="32"/>
        <v>125591</v>
      </c>
      <c r="BY16" s="34">
        <f t="shared" si="32"/>
        <v>122116</v>
      </c>
      <c r="BZ16" s="30"/>
      <c r="CA16" s="35"/>
      <c r="CB16" s="36" t="s">
        <v>117</v>
      </c>
      <c r="CC16" s="34">
        <f aca="true" t="shared" si="33" ref="CC16:CL16">SUM(CC5:CC15)</f>
        <v>0</v>
      </c>
      <c r="CD16" s="34">
        <f t="shared" si="33"/>
        <v>30723486</v>
      </c>
      <c r="CE16" s="34">
        <f t="shared" si="33"/>
        <v>30697820</v>
      </c>
      <c r="CF16" s="34">
        <f t="shared" si="33"/>
        <v>1046864669</v>
      </c>
      <c r="CG16" s="34">
        <f t="shared" si="33"/>
        <v>1046713336</v>
      </c>
      <c r="CH16" s="34">
        <f t="shared" si="33"/>
        <v>664948456</v>
      </c>
      <c r="CI16" s="34">
        <f t="shared" si="33"/>
        <v>664881657</v>
      </c>
      <c r="CJ16" s="34">
        <f t="shared" si="33"/>
        <v>0</v>
      </c>
      <c r="CK16" s="34">
        <f t="shared" si="33"/>
        <v>61355</v>
      </c>
      <c r="CL16" s="34">
        <f t="shared" si="33"/>
        <v>60842</v>
      </c>
      <c r="CM16" s="30"/>
      <c r="CN16" s="35"/>
      <c r="CO16" s="36" t="s">
        <v>117</v>
      </c>
      <c r="CP16" s="34">
        <f aca="true" t="shared" si="34" ref="CP16:CY16">SUM(CP5:CP15)</f>
        <v>11967790</v>
      </c>
      <c r="CQ16" s="34">
        <f t="shared" si="34"/>
        <v>98948471</v>
      </c>
      <c r="CR16" s="34">
        <f t="shared" si="34"/>
        <v>97766676</v>
      </c>
      <c r="CS16" s="34">
        <f t="shared" si="34"/>
        <v>3457484112</v>
      </c>
      <c r="CT16" s="34">
        <f t="shared" si="34"/>
        <v>3450572864</v>
      </c>
      <c r="CU16" s="34">
        <f t="shared" si="34"/>
        <v>1122512372</v>
      </c>
      <c r="CV16" s="34">
        <f t="shared" si="34"/>
        <v>1121292169</v>
      </c>
      <c r="CW16" s="34">
        <f t="shared" si="34"/>
        <v>16862</v>
      </c>
      <c r="CX16" s="34">
        <f t="shared" si="34"/>
        <v>434103</v>
      </c>
      <c r="CY16" s="34">
        <f t="shared" si="34"/>
        <v>421456</v>
      </c>
      <c r="CZ16" s="50"/>
      <c r="DA16" s="35"/>
      <c r="DB16" s="36" t="s">
        <v>117</v>
      </c>
      <c r="DC16" s="34">
        <f aca="true" t="shared" si="35" ref="DC16:DL16">SUM(DC5:DC15)</f>
        <v>0</v>
      </c>
      <c r="DD16" s="34">
        <f t="shared" si="35"/>
        <v>0</v>
      </c>
      <c r="DE16" s="34">
        <f t="shared" si="35"/>
        <v>0</v>
      </c>
      <c r="DF16" s="34">
        <f t="shared" si="35"/>
        <v>0</v>
      </c>
      <c r="DG16" s="34">
        <f t="shared" si="35"/>
        <v>0</v>
      </c>
      <c r="DH16" s="34">
        <f t="shared" si="35"/>
        <v>0</v>
      </c>
      <c r="DI16" s="34">
        <f t="shared" si="35"/>
        <v>0</v>
      </c>
      <c r="DJ16" s="34">
        <f t="shared" si="35"/>
        <v>0</v>
      </c>
      <c r="DK16" s="34">
        <f t="shared" si="35"/>
        <v>0</v>
      </c>
      <c r="DL16" s="34">
        <f t="shared" si="35"/>
        <v>0</v>
      </c>
      <c r="DM16" s="16"/>
      <c r="DN16" s="35"/>
      <c r="DO16" s="36" t="s">
        <v>117</v>
      </c>
      <c r="DP16" s="34">
        <f aca="true" t="shared" si="36" ref="DP16:DY16">SUM(DP5:DP15)</f>
        <v>0</v>
      </c>
      <c r="DQ16" s="34">
        <f t="shared" si="36"/>
        <v>0</v>
      </c>
      <c r="DR16" s="34">
        <f t="shared" si="36"/>
        <v>0</v>
      </c>
      <c r="DS16" s="34">
        <f t="shared" si="36"/>
        <v>0</v>
      </c>
      <c r="DT16" s="34">
        <f t="shared" si="36"/>
        <v>0</v>
      </c>
      <c r="DU16" s="34">
        <f t="shared" si="36"/>
        <v>0</v>
      </c>
      <c r="DV16" s="34">
        <f t="shared" si="36"/>
        <v>0</v>
      </c>
      <c r="DW16" s="34">
        <f t="shared" si="36"/>
        <v>0</v>
      </c>
      <c r="DX16" s="34">
        <f t="shared" si="36"/>
        <v>0</v>
      </c>
      <c r="DY16" s="34">
        <f t="shared" si="36"/>
        <v>0</v>
      </c>
      <c r="DZ16" s="16"/>
      <c r="EA16" s="35"/>
      <c r="EB16" s="36" t="s">
        <v>117</v>
      </c>
      <c r="EC16" s="34">
        <f aca="true" t="shared" si="37" ref="EC16:EL16">SUM(EC5:EC15)</f>
        <v>1354339</v>
      </c>
      <c r="ED16" s="34">
        <f t="shared" si="37"/>
        <v>426585</v>
      </c>
      <c r="EE16" s="34">
        <f t="shared" si="37"/>
        <v>389612</v>
      </c>
      <c r="EF16" s="34">
        <f t="shared" si="37"/>
        <v>166217</v>
      </c>
      <c r="EG16" s="34">
        <f t="shared" si="37"/>
        <v>165292</v>
      </c>
      <c r="EH16" s="34">
        <f t="shared" si="37"/>
        <v>108367</v>
      </c>
      <c r="EI16" s="34">
        <f t="shared" si="37"/>
        <v>107442</v>
      </c>
      <c r="EJ16" s="34">
        <f t="shared" si="37"/>
        <v>1258</v>
      </c>
      <c r="EK16" s="34">
        <f t="shared" si="37"/>
        <v>402</v>
      </c>
      <c r="EL16" s="34">
        <f t="shared" si="37"/>
        <v>303</v>
      </c>
      <c r="EM16" s="16"/>
      <c r="EN16" s="35"/>
      <c r="EO16" s="36" t="s">
        <v>117</v>
      </c>
      <c r="EP16" s="34">
        <f aca="true" t="shared" si="38" ref="EP16:EY16">SUM(EP5:EP15)</f>
        <v>89660654</v>
      </c>
      <c r="EQ16" s="34">
        <f t="shared" si="38"/>
        <v>29365015</v>
      </c>
      <c r="ER16" s="34">
        <f t="shared" si="38"/>
        <v>20707691</v>
      </c>
      <c r="ES16" s="34">
        <f t="shared" si="38"/>
        <v>155841</v>
      </c>
      <c r="ET16" s="34">
        <f t="shared" si="38"/>
        <v>115635</v>
      </c>
      <c r="EU16" s="34">
        <f t="shared" si="38"/>
        <v>155840</v>
      </c>
      <c r="EV16" s="34">
        <f t="shared" si="38"/>
        <v>115634</v>
      </c>
      <c r="EW16" s="34">
        <f t="shared" si="38"/>
        <v>1374</v>
      </c>
      <c r="EX16" s="34">
        <f t="shared" si="38"/>
        <v>6300</v>
      </c>
      <c r="EY16" s="34">
        <f t="shared" si="38"/>
        <v>3708</v>
      </c>
      <c r="FA16" s="35"/>
      <c r="FB16" s="36" t="s">
        <v>117</v>
      </c>
      <c r="FC16" s="34">
        <f aca="true" t="shared" si="39" ref="FC16:FL16">SUM(FC5:FC15)</f>
        <v>12598</v>
      </c>
      <c r="FD16" s="34">
        <f t="shared" si="39"/>
        <v>60877</v>
      </c>
      <c r="FE16" s="34">
        <f t="shared" si="39"/>
        <v>48606</v>
      </c>
      <c r="FF16" s="34">
        <f t="shared" si="39"/>
        <v>225686</v>
      </c>
      <c r="FG16" s="34">
        <f t="shared" si="39"/>
        <v>224243</v>
      </c>
      <c r="FH16" s="34">
        <f t="shared" si="39"/>
        <v>142285</v>
      </c>
      <c r="FI16" s="34">
        <f t="shared" si="39"/>
        <v>141359</v>
      </c>
      <c r="FJ16" s="34">
        <f t="shared" si="39"/>
        <v>40</v>
      </c>
      <c r="FK16" s="34">
        <f t="shared" si="39"/>
        <v>100</v>
      </c>
      <c r="FL16" s="34">
        <f t="shared" si="39"/>
        <v>65</v>
      </c>
      <c r="FN16" s="35"/>
      <c r="FO16" s="36" t="s">
        <v>117</v>
      </c>
      <c r="FP16" s="34">
        <f aca="true" t="shared" si="40" ref="FP16:FY16">SUM(FP5:FP15)</f>
        <v>24830139</v>
      </c>
      <c r="FQ16" s="34">
        <f t="shared" si="40"/>
        <v>3404933</v>
      </c>
      <c r="FR16" s="34">
        <f t="shared" si="40"/>
        <v>3276080</v>
      </c>
      <c r="FS16" s="34">
        <f t="shared" si="40"/>
        <v>67096</v>
      </c>
      <c r="FT16" s="34">
        <f t="shared" si="40"/>
        <v>65341</v>
      </c>
      <c r="FU16" s="34">
        <f t="shared" si="40"/>
        <v>67096</v>
      </c>
      <c r="FV16" s="34">
        <f t="shared" si="40"/>
        <v>65341</v>
      </c>
      <c r="FW16" s="34">
        <f t="shared" si="40"/>
        <v>500</v>
      </c>
      <c r="FX16" s="34">
        <f t="shared" si="40"/>
        <v>667</v>
      </c>
      <c r="FY16" s="34">
        <f t="shared" si="40"/>
        <v>603</v>
      </c>
      <c r="GA16" s="35"/>
      <c r="GB16" s="36" t="s">
        <v>117</v>
      </c>
      <c r="GC16" s="34">
        <f aca="true" t="shared" si="41" ref="GC16:GL16">SUM(GC5:GC15)</f>
        <v>92748671</v>
      </c>
      <c r="GD16" s="34">
        <f t="shared" si="41"/>
        <v>82768275</v>
      </c>
      <c r="GE16" s="34">
        <f t="shared" si="41"/>
        <v>64335113</v>
      </c>
      <c r="GF16" s="34">
        <f t="shared" si="41"/>
        <v>7651257</v>
      </c>
      <c r="GG16" s="34">
        <f t="shared" si="41"/>
        <v>7331591</v>
      </c>
      <c r="GH16" s="34">
        <f t="shared" si="41"/>
        <v>5130959</v>
      </c>
      <c r="GI16" s="34">
        <f t="shared" si="41"/>
        <v>4837824</v>
      </c>
      <c r="GJ16" s="34">
        <f t="shared" si="41"/>
        <v>15636</v>
      </c>
      <c r="GK16" s="34">
        <f t="shared" si="41"/>
        <v>72902</v>
      </c>
      <c r="GL16" s="34">
        <f t="shared" si="41"/>
        <v>50014</v>
      </c>
      <c r="GN16" s="35"/>
      <c r="GO16" s="36" t="s">
        <v>117</v>
      </c>
      <c r="GP16" s="34">
        <f aca="true" t="shared" si="42" ref="GP16:GY16">SUM(GP5:GP15)</f>
        <v>4339041</v>
      </c>
      <c r="GQ16" s="34">
        <f t="shared" si="42"/>
        <v>7046834</v>
      </c>
      <c r="GR16" s="34">
        <f t="shared" si="42"/>
        <v>7042699</v>
      </c>
      <c r="GS16" s="34">
        <f t="shared" si="42"/>
        <v>16776997</v>
      </c>
      <c r="GT16" s="34">
        <f t="shared" si="42"/>
        <v>16771910</v>
      </c>
      <c r="GU16" s="34">
        <f t="shared" si="42"/>
        <v>13433505</v>
      </c>
      <c r="GV16" s="34">
        <f t="shared" si="42"/>
        <v>13429263</v>
      </c>
      <c r="GW16" s="34">
        <f t="shared" si="42"/>
        <v>203</v>
      </c>
      <c r="GX16" s="34">
        <f t="shared" si="42"/>
        <v>2927</v>
      </c>
      <c r="GY16" s="34">
        <f t="shared" si="42"/>
        <v>2897</v>
      </c>
      <c r="HA16" s="35"/>
      <c r="HB16" s="36" t="s">
        <v>117</v>
      </c>
      <c r="HC16" s="34">
        <f aca="true" t="shared" si="43" ref="HC16:HL16">SUM(HC5:HC15)</f>
        <v>4231</v>
      </c>
      <c r="HD16" s="34">
        <f t="shared" si="43"/>
        <v>0</v>
      </c>
      <c r="HE16" s="34">
        <f t="shared" si="43"/>
        <v>0</v>
      </c>
      <c r="HF16" s="34">
        <f t="shared" si="43"/>
        <v>0</v>
      </c>
      <c r="HG16" s="34">
        <f t="shared" si="43"/>
        <v>0</v>
      </c>
      <c r="HH16" s="34">
        <f t="shared" si="43"/>
        <v>0</v>
      </c>
      <c r="HI16" s="34">
        <f t="shared" si="43"/>
        <v>0</v>
      </c>
      <c r="HJ16" s="34">
        <f t="shared" si="43"/>
        <v>8</v>
      </c>
      <c r="HK16" s="34">
        <f t="shared" si="43"/>
        <v>0</v>
      </c>
      <c r="HL16" s="34">
        <f t="shared" si="43"/>
        <v>0</v>
      </c>
      <c r="HN16" s="35"/>
      <c r="HO16" s="36" t="s">
        <v>117</v>
      </c>
      <c r="HP16" s="34">
        <f aca="true" t="shared" si="44" ref="HP16:HY16">SUM(HP5:HP15)</f>
        <v>0</v>
      </c>
      <c r="HQ16" s="34">
        <f t="shared" si="44"/>
        <v>31971</v>
      </c>
      <c r="HR16" s="34">
        <f t="shared" si="44"/>
        <v>31971</v>
      </c>
      <c r="HS16" s="34">
        <f t="shared" si="44"/>
        <v>437299</v>
      </c>
      <c r="HT16" s="34">
        <f t="shared" si="44"/>
        <v>437299</v>
      </c>
      <c r="HU16" s="34">
        <f t="shared" si="44"/>
        <v>262706</v>
      </c>
      <c r="HV16" s="34">
        <f t="shared" si="44"/>
        <v>262706</v>
      </c>
      <c r="HW16" s="34">
        <f t="shared" si="44"/>
        <v>0</v>
      </c>
      <c r="HX16" s="34">
        <f t="shared" si="44"/>
        <v>21</v>
      </c>
      <c r="HY16" s="34">
        <f t="shared" si="44"/>
        <v>21</v>
      </c>
      <c r="IA16" s="35"/>
      <c r="IB16" s="36" t="s">
        <v>117</v>
      </c>
      <c r="IC16" s="34">
        <f aca="true" t="shared" si="45" ref="IC16:IL16">SUM(IC5:IC15)</f>
        <v>0</v>
      </c>
      <c r="ID16" s="34">
        <f t="shared" si="45"/>
        <v>0</v>
      </c>
      <c r="IE16" s="34">
        <f t="shared" si="45"/>
        <v>0</v>
      </c>
      <c r="IF16" s="34">
        <f t="shared" si="45"/>
        <v>0</v>
      </c>
      <c r="IG16" s="34">
        <f t="shared" si="45"/>
        <v>0</v>
      </c>
      <c r="IH16" s="34">
        <f t="shared" si="45"/>
        <v>0</v>
      </c>
      <c r="II16" s="34">
        <f t="shared" si="45"/>
        <v>0</v>
      </c>
      <c r="IJ16" s="34">
        <f t="shared" si="45"/>
        <v>0</v>
      </c>
      <c r="IK16" s="34">
        <f t="shared" si="45"/>
        <v>0</v>
      </c>
      <c r="IL16" s="34">
        <f t="shared" si="45"/>
        <v>0</v>
      </c>
      <c r="IN16" s="17">
        <f>SUM(C16,P16,AC16,AP16,CP16,DC16,DP16,EC16,EP16,FC16,FP16,GC16,GP16,HC16,HP16,IC16)</f>
        <v>235425989</v>
      </c>
      <c r="IO16" s="7">
        <f>SUM(D16,Q16,AD16,AQ16,CQ16,DD16,DQ16,ED16,EQ16,FD16,FQ16,GD16,GQ16,HD16,HQ16,ID16)</f>
        <v>491488672</v>
      </c>
      <c r="IP16" s="7">
        <f>SUM(E16,R16,AE16,AR16,CR16,DE16,DR16,EE16,ER16,FE16,FR16,GE16,GR16,HE16,HR16,IE16)</f>
        <v>412435110</v>
      </c>
      <c r="IQ16" s="7">
        <f>SUM(F16,S16,AF16,AS16,CS16,DF16,DS16,EF16,ES16,FF16,FS16,GF16,GS16,HF16,HS16,IF16)</f>
        <v>3527280460</v>
      </c>
      <c r="IR16" s="7">
        <f>SUM(G16,T16,AG16,AT16,CT16,DG16,DT16,EG16,ET16,FG16,FT16,GG16,GT16,HG16,HT16,IG16)</f>
        <v>3518066039</v>
      </c>
      <c r="IS16" s="7">
        <f>SUM(I16,V16,AI16,AV16,CV16,DI16,DV16,EI16,EV16,FI16,FV16,GI16,GV16,HI16,HV16,II16)</f>
        <v>1156944023</v>
      </c>
      <c r="IT16" s="7">
        <f>SUM(J16,W16,AJ16,AW16,CW16,DJ16,DW16,EJ16,EW16,FJ16,FW16,GJ16,GW16,HJ16,HW16,IJ16)</f>
        <v>52697</v>
      </c>
      <c r="IU16" s="7">
        <f>SUM(K16,X16,AK16,AX16,CX16,DK16,DX16,EK16,EX16,FK16,FX16,GK16,GX16,HK16,HX16,IK16)</f>
        <v>726026</v>
      </c>
      <c r="IV16" s="7">
        <f>SUM(L16,Y16,AL16,AY16,CY16,DL16,DY16,EL16,EY16,FL16,FY16,GL16,GY16,HL16,HY16,IL16)</f>
        <v>631456</v>
      </c>
    </row>
    <row r="17" spans="1:256" s="7" customFormat="1" ht="15" customHeight="1">
      <c r="A17" s="25">
        <v>12</v>
      </c>
      <c r="B17" s="26" t="s">
        <v>65</v>
      </c>
      <c r="C17" s="27">
        <v>0</v>
      </c>
      <c r="D17" s="27">
        <v>17948</v>
      </c>
      <c r="E17" s="27">
        <v>13822</v>
      </c>
      <c r="F17" s="27">
        <v>762</v>
      </c>
      <c r="G17" s="27">
        <v>588</v>
      </c>
      <c r="H17" s="27">
        <v>762</v>
      </c>
      <c r="I17" s="27">
        <v>588</v>
      </c>
      <c r="J17" s="27">
        <v>0</v>
      </c>
      <c r="K17" s="27">
        <v>25</v>
      </c>
      <c r="L17" s="27">
        <v>19</v>
      </c>
      <c r="M17" s="16"/>
      <c r="N17" s="25">
        <v>12</v>
      </c>
      <c r="O17" s="26" t="str">
        <f t="shared" si="9"/>
        <v>国 頭 村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30"/>
      <c r="AA17" s="18">
        <v>12</v>
      </c>
      <c r="AB17" s="19" t="str">
        <f t="shared" si="10"/>
        <v>国 頭 村</v>
      </c>
      <c r="AC17" s="20">
        <v>19909</v>
      </c>
      <c r="AD17" s="20">
        <v>8847118</v>
      </c>
      <c r="AE17" s="20">
        <v>6068537</v>
      </c>
      <c r="AF17" s="20">
        <v>289638</v>
      </c>
      <c r="AG17" s="20">
        <v>198567</v>
      </c>
      <c r="AH17" s="20">
        <v>284382</v>
      </c>
      <c r="AI17" s="20">
        <v>193462</v>
      </c>
      <c r="AJ17" s="20">
        <v>98</v>
      </c>
      <c r="AK17" s="20">
        <v>11533</v>
      </c>
      <c r="AL17" s="20">
        <v>4797</v>
      </c>
      <c r="AM17" s="50"/>
      <c r="AN17" s="18">
        <v>12</v>
      </c>
      <c r="AO17" s="19" t="str">
        <f t="shared" si="11"/>
        <v>国 頭 村</v>
      </c>
      <c r="AP17" s="20">
        <v>481</v>
      </c>
      <c r="AQ17" s="20">
        <v>118313</v>
      </c>
      <c r="AR17" s="20">
        <v>29693</v>
      </c>
      <c r="AS17" s="20">
        <v>15027</v>
      </c>
      <c r="AT17" s="20">
        <v>5057</v>
      </c>
      <c r="AU17" s="20">
        <v>10153</v>
      </c>
      <c r="AV17" s="20">
        <v>3357</v>
      </c>
      <c r="AW17" s="20">
        <v>12</v>
      </c>
      <c r="AX17" s="20">
        <v>686</v>
      </c>
      <c r="AY17" s="20">
        <v>175</v>
      </c>
      <c r="AZ17" s="30"/>
      <c r="BA17" s="18">
        <v>12</v>
      </c>
      <c r="BB17" s="19" t="str">
        <f t="shared" si="12"/>
        <v>国 頭 村</v>
      </c>
      <c r="BC17" s="66"/>
      <c r="BD17" s="20">
        <v>427959</v>
      </c>
      <c r="BE17" s="20">
        <v>292536</v>
      </c>
      <c r="BF17" s="20">
        <v>2439987</v>
      </c>
      <c r="BG17" s="20">
        <v>2064666</v>
      </c>
      <c r="BH17" s="20">
        <v>371091</v>
      </c>
      <c r="BI17" s="20">
        <v>312452</v>
      </c>
      <c r="BJ17" s="66"/>
      <c r="BK17" s="20">
        <v>2325</v>
      </c>
      <c r="BL17" s="20">
        <v>1507</v>
      </c>
      <c r="BM17" s="30"/>
      <c r="BN17" s="18">
        <v>12</v>
      </c>
      <c r="BO17" s="19" t="str">
        <f t="shared" si="13"/>
        <v>国 頭 村</v>
      </c>
      <c r="BP17" s="66"/>
      <c r="BQ17" s="20">
        <v>327292</v>
      </c>
      <c r="BR17" s="20">
        <v>284376</v>
      </c>
      <c r="BS17" s="20">
        <v>1915283</v>
      </c>
      <c r="BT17" s="20">
        <v>1831633</v>
      </c>
      <c r="BU17" s="20">
        <v>572964</v>
      </c>
      <c r="BV17" s="20">
        <v>545868</v>
      </c>
      <c r="BW17" s="66"/>
      <c r="BX17" s="20">
        <v>1793</v>
      </c>
      <c r="BY17" s="20">
        <v>1357</v>
      </c>
      <c r="BZ17" s="30"/>
      <c r="CA17" s="18">
        <v>12</v>
      </c>
      <c r="CB17" s="19" t="str">
        <f t="shared" si="14"/>
        <v>国 頭 村</v>
      </c>
      <c r="CC17" s="66"/>
      <c r="CD17" s="20">
        <v>164815</v>
      </c>
      <c r="CE17" s="20">
        <v>157203</v>
      </c>
      <c r="CF17" s="20">
        <v>963652</v>
      </c>
      <c r="CG17" s="20">
        <v>950137</v>
      </c>
      <c r="CH17" s="20">
        <v>594433</v>
      </c>
      <c r="CI17" s="20">
        <v>586220</v>
      </c>
      <c r="CJ17" s="66"/>
      <c r="CK17" s="20">
        <v>584</v>
      </c>
      <c r="CL17" s="20">
        <v>521</v>
      </c>
      <c r="CM17" s="30"/>
      <c r="CN17" s="18">
        <v>12</v>
      </c>
      <c r="CO17" s="19" t="str">
        <f t="shared" si="15"/>
        <v>国 頭 村</v>
      </c>
      <c r="CP17" s="20">
        <v>73369</v>
      </c>
      <c r="CQ17" s="20">
        <v>920066</v>
      </c>
      <c r="CR17" s="20">
        <v>734115</v>
      </c>
      <c r="CS17" s="20">
        <v>5318922</v>
      </c>
      <c r="CT17" s="20">
        <v>4846436</v>
      </c>
      <c r="CU17" s="20">
        <v>1538488</v>
      </c>
      <c r="CV17" s="20">
        <v>1444540</v>
      </c>
      <c r="CW17" s="20">
        <v>184</v>
      </c>
      <c r="CX17" s="20">
        <v>4702</v>
      </c>
      <c r="CY17" s="20">
        <v>3385</v>
      </c>
      <c r="CZ17" s="50"/>
      <c r="DA17" s="18">
        <v>12</v>
      </c>
      <c r="DB17" s="19" t="str">
        <f t="shared" si="16"/>
        <v>国 頭 村</v>
      </c>
      <c r="DC17" s="20">
        <v>0</v>
      </c>
      <c r="DD17" s="66"/>
      <c r="DE17" s="66"/>
      <c r="DF17" s="66"/>
      <c r="DG17" s="66"/>
      <c r="DH17" s="66"/>
      <c r="DI17" s="66"/>
      <c r="DJ17" s="20">
        <v>0</v>
      </c>
      <c r="DK17" s="66"/>
      <c r="DL17" s="66"/>
      <c r="DM17" s="16"/>
      <c r="DN17" s="18">
        <v>12</v>
      </c>
      <c r="DO17" s="19" t="str">
        <f t="shared" si="17"/>
        <v>国 頭 村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  <c r="DZ17" s="16"/>
      <c r="EA17" s="18">
        <v>12</v>
      </c>
      <c r="EB17" s="19" t="str">
        <f t="shared" si="18"/>
        <v>国 頭 村</v>
      </c>
      <c r="EC17" s="20">
        <v>12677</v>
      </c>
      <c r="ED17" s="20">
        <v>11547</v>
      </c>
      <c r="EE17" s="20">
        <v>7039</v>
      </c>
      <c r="EF17" s="20">
        <v>365</v>
      </c>
      <c r="EG17" s="20">
        <v>233</v>
      </c>
      <c r="EH17" s="20">
        <v>365</v>
      </c>
      <c r="EI17" s="20">
        <v>233</v>
      </c>
      <c r="EJ17" s="20">
        <v>44</v>
      </c>
      <c r="EK17" s="20">
        <v>58</v>
      </c>
      <c r="EL17" s="20">
        <v>35</v>
      </c>
      <c r="EM17" s="16"/>
      <c r="EN17" s="18">
        <v>12</v>
      </c>
      <c r="EO17" s="19" t="str">
        <f t="shared" si="19"/>
        <v>国 頭 村</v>
      </c>
      <c r="EP17" s="20">
        <v>133040436</v>
      </c>
      <c r="EQ17" s="20">
        <v>21188783</v>
      </c>
      <c r="ER17" s="20">
        <v>16764919</v>
      </c>
      <c r="ES17" s="20">
        <v>195184</v>
      </c>
      <c r="ET17" s="20">
        <v>155442</v>
      </c>
      <c r="EU17" s="20">
        <v>194000</v>
      </c>
      <c r="EV17" s="20">
        <v>154308</v>
      </c>
      <c r="EW17" s="20">
        <v>814</v>
      </c>
      <c r="EX17" s="20">
        <v>3812</v>
      </c>
      <c r="EY17" s="20">
        <v>1628</v>
      </c>
      <c r="FA17" s="18">
        <v>12</v>
      </c>
      <c r="FB17" s="19" t="str">
        <f t="shared" si="20"/>
        <v>国 頭 村</v>
      </c>
      <c r="FC17" s="20">
        <v>0</v>
      </c>
      <c r="FD17" s="20">
        <v>0</v>
      </c>
      <c r="FE17" s="20">
        <v>0</v>
      </c>
      <c r="FF17" s="20">
        <v>0</v>
      </c>
      <c r="FG17" s="20">
        <v>0</v>
      </c>
      <c r="FH17" s="20">
        <v>0</v>
      </c>
      <c r="FI17" s="20">
        <v>0</v>
      </c>
      <c r="FJ17" s="20">
        <v>0</v>
      </c>
      <c r="FK17" s="20">
        <v>0</v>
      </c>
      <c r="FL17" s="20">
        <v>0</v>
      </c>
      <c r="FN17" s="18">
        <v>12</v>
      </c>
      <c r="FO17" s="19" t="str">
        <f t="shared" si="21"/>
        <v>国 頭 村</v>
      </c>
      <c r="FP17" s="20">
        <v>15338</v>
      </c>
      <c r="FQ17" s="20">
        <v>2343097</v>
      </c>
      <c r="FR17" s="20">
        <v>2298492</v>
      </c>
      <c r="FS17" s="20">
        <v>15743</v>
      </c>
      <c r="FT17" s="20">
        <v>15354</v>
      </c>
      <c r="FU17" s="20">
        <v>15743</v>
      </c>
      <c r="FV17" s="20">
        <v>15354</v>
      </c>
      <c r="FW17" s="20">
        <v>20</v>
      </c>
      <c r="FX17" s="20">
        <v>123</v>
      </c>
      <c r="FY17" s="20">
        <v>116</v>
      </c>
      <c r="GA17" s="18">
        <v>12</v>
      </c>
      <c r="GB17" s="19" t="str">
        <f t="shared" si="22"/>
        <v>国 頭 村</v>
      </c>
      <c r="GC17" s="20">
        <v>4113902</v>
      </c>
      <c r="GD17" s="20">
        <v>15908660</v>
      </c>
      <c r="GE17" s="20">
        <v>11202564</v>
      </c>
      <c r="GF17" s="20">
        <v>136123</v>
      </c>
      <c r="GG17" s="20">
        <v>97445</v>
      </c>
      <c r="GH17" s="20">
        <v>136119</v>
      </c>
      <c r="GI17" s="20">
        <v>97445</v>
      </c>
      <c r="GJ17" s="20">
        <v>740</v>
      </c>
      <c r="GK17" s="20">
        <v>7706</v>
      </c>
      <c r="GL17" s="20">
        <v>2720</v>
      </c>
      <c r="GN17" s="18">
        <v>12</v>
      </c>
      <c r="GO17" s="19" t="str">
        <f t="shared" si="23"/>
        <v>国 頭 村</v>
      </c>
      <c r="GP17" s="20">
        <v>0</v>
      </c>
      <c r="GQ17" s="20">
        <v>0</v>
      </c>
      <c r="GR17" s="20">
        <v>0</v>
      </c>
      <c r="GS17" s="20">
        <v>0</v>
      </c>
      <c r="GT17" s="20">
        <v>0</v>
      </c>
      <c r="GU17" s="20">
        <v>0</v>
      </c>
      <c r="GV17" s="20">
        <v>0</v>
      </c>
      <c r="GW17" s="20">
        <v>0</v>
      </c>
      <c r="GX17" s="20">
        <v>0</v>
      </c>
      <c r="GY17" s="20">
        <v>0</v>
      </c>
      <c r="HA17" s="18">
        <v>12</v>
      </c>
      <c r="HB17" s="19" t="str">
        <f t="shared" si="24"/>
        <v>国 頭 村</v>
      </c>
      <c r="HC17" s="20">
        <v>0</v>
      </c>
      <c r="HD17" s="20">
        <v>0</v>
      </c>
      <c r="HE17" s="20">
        <v>0</v>
      </c>
      <c r="HF17" s="20">
        <v>0</v>
      </c>
      <c r="HG17" s="20">
        <v>0</v>
      </c>
      <c r="HH17" s="20">
        <v>0</v>
      </c>
      <c r="HI17" s="20">
        <v>0</v>
      </c>
      <c r="HJ17" s="20">
        <v>0</v>
      </c>
      <c r="HK17" s="20">
        <v>0</v>
      </c>
      <c r="HL17" s="20">
        <v>0</v>
      </c>
      <c r="HN17" s="18">
        <v>12</v>
      </c>
      <c r="HO17" s="19" t="str">
        <f t="shared" si="25"/>
        <v>国 頭 村</v>
      </c>
      <c r="HP17" s="20">
        <v>0</v>
      </c>
      <c r="HQ17" s="20">
        <v>0</v>
      </c>
      <c r="HR17" s="20">
        <v>0</v>
      </c>
      <c r="HS17" s="20">
        <v>0</v>
      </c>
      <c r="HT17" s="20">
        <v>0</v>
      </c>
      <c r="HU17" s="20">
        <v>0</v>
      </c>
      <c r="HV17" s="20">
        <v>0</v>
      </c>
      <c r="HW17" s="20">
        <v>0</v>
      </c>
      <c r="HX17" s="20">
        <v>0</v>
      </c>
      <c r="HY17" s="20">
        <v>0</v>
      </c>
      <c r="IA17" s="18">
        <v>12</v>
      </c>
      <c r="IB17" s="19" t="str">
        <f t="shared" si="26"/>
        <v>国 頭 村</v>
      </c>
      <c r="IC17" s="20">
        <v>0</v>
      </c>
      <c r="ID17" s="20">
        <v>0</v>
      </c>
      <c r="IE17" s="20">
        <v>0</v>
      </c>
      <c r="IF17" s="20">
        <v>0</v>
      </c>
      <c r="IG17" s="20">
        <v>0</v>
      </c>
      <c r="IH17" s="20">
        <v>0</v>
      </c>
      <c r="II17" s="20">
        <v>0</v>
      </c>
      <c r="IJ17" s="20">
        <v>0</v>
      </c>
      <c r="IK17" s="20">
        <v>0</v>
      </c>
      <c r="IL17" s="20">
        <v>0</v>
      </c>
      <c r="IN17" s="17">
        <f t="shared" si="0"/>
        <v>137276112</v>
      </c>
      <c r="IO17" s="7">
        <f t="shared" si="1"/>
        <v>49355532</v>
      </c>
      <c r="IP17" s="7">
        <f t="shared" si="2"/>
        <v>37119181</v>
      </c>
      <c r="IQ17" s="7">
        <f t="shared" si="3"/>
        <v>5971764</v>
      </c>
      <c r="IR17" s="7">
        <f t="shared" si="4"/>
        <v>5319122</v>
      </c>
      <c r="IS17" s="7">
        <f t="shared" si="5"/>
        <v>1909287</v>
      </c>
      <c r="IT17" s="7">
        <f t="shared" si="6"/>
        <v>1912</v>
      </c>
      <c r="IU17" s="7">
        <f t="shared" si="7"/>
        <v>28645</v>
      </c>
      <c r="IV17" s="7">
        <f t="shared" si="8"/>
        <v>12875</v>
      </c>
    </row>
    <row r="18" spans="1:256" s="7" customFormat="1" ht="15" customHeight="1">
      <c r="A18" s="18">
        <v>13</v>
      </c>
      <c r="B18" s="19" t="s">
        <v>66</v>
      </c>
      <c r="C18" s="20">
        <v>13429</v>
      </c>
      <c r="D18" s="20">
        <v>707826</v>
      </c>
      <c r="E18" s="20">
        <v>438972</v>
      </c>
      <c r="F18" s="20">
        <v>35431</v>
      </c>
      <c r="G18" s="20">
        <v>22317</v>
      </c>
      <c r="H18" s="20">
        <v>35430</v>
      </c>
      <c r="I18" s="20">
        <v>22315</v>
      </c>
      <c r="J18" s="20">
        <v>97</v>
      </c>
      <c r="K18" s="20">
        <v>1870</v>
      </c>
      <c r="L18" s="20">
        <v>1045</v>
      </c>
      <c r="M18" s="16"/>
      <c r="N18" s="18">
        <v>13</v>
      </c>
      <c r="O18" s="19" t="str">
        <f t="shared" si="9"/>
        <v>大宜味村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30"/>
      <c r="AA18" s="18">
        <v>13</v>
      </c>
      <c r="AB18" s="19" t="str">
        <f t="shared" si="10"/>
        <v>大宜味村</v>
      </c>
      <c r="AC18" s="20">
        <v>162056</v>
      </c>
      <c r="AD18" s="20">
        <v>5303638</v>
      </c>
      <c r="AE18" s="20">
        <v>3627756</v>
      </c>
      <c r="AF18" s="20">
        <v>161692</v>
      </c>
      <c r="AG18" s="20">
        <v>111823</v>
      </c>
      <c r="AH18" s="20">
        <v>161448</v>
      </c>
      <c r="AI18" s="20">
        <v>111676</v>
      </c>
      <c r="AJ18" s="20">
        <v>637</v>
      </c>
      <c r="AK18" s="20">
        <v>8608</v>
      </c>
      <c r="AL18" s="20">
        <v>4795</v>
      </c>
      <c r="AM18" s="50"/>
      <c r="AN18" s="18">
        <v>13</v>
      </c>
      <c r="AO18" s="19" t="str">
        <f t="shared" si="11"/>
        <v>大宜味村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30"/>
      <c r="BA18" s="18">
        <v>13</v>
      </c>
      <c r="BB18" s="19" t="str">
        <f t="shared" si="12"/>
        <v>大宜味村</v>
      </c>
      <c r="BC18" s="66"/>
      <c r="BD18" s="20">
        <v>319358</v>
      </c>
      <c r="BE18" s="20">
        <v>225753</v>
      </c>
      <c r="BF18" s="20">
        <v>1440468</v>
      </c>
      <c r="BG18" s="20">
        <v>1029154</v>
      </c>
      <c r="BH18" s="20">
        <v>238404</v>
      </c>
      <c r="BI18" s="20">
        <v>170345</v>
      </c>
      <c r="BJ18" s="66"/>
      <c r="BK18" s="20">
        <v>1772</v>
      </c>
      <c r="BL18" s="20">
        <v>1203</v>
      </c>
      <c r="BM18" s="30"/>
      <c r="BN18" s="18">
        <v>13</v>
      </c>
      <c r="BO18" s="19" t="str">
        <f t="shared" si="13"/>
        <v>大宜味村</v>
      </c>
      <c r="BP18" s="66"/>
      <c r="BQ18" s="20">
        <v>213762</v>
      </c>
      <c r="BR18" s="20">
        <v>198520</v>
      </c>
      <c r="BS18" s="20">
        <v>833512</v>
      </c>
      <c r="BT18" s="20">
        <v>784577</v>
      </c>
      <c r="BU18" s="20">
        <v>274038</v>
      </c>
      <c r="BV18" s="20">
        <v>257913</v>
      </c>
      <c r="BW18" s="66"/>
      <c r="BX18" s="20">
        <v>1253</v>
      </c>
      <c r="BY18" s="20">
        <v>1016</v>
      </c>
      <c r="BZ18" s="30"/>
      <c r="CA18" s="18">
        <v>13</v>
      </c>
      <c r="CB18" s="19" t="str">
        <f t="shared" si="14"/>
        <v>大宜味村</v>
      </c>
      <c r="CC18" s="66"/>
      <c r="CD18" s="20">
        <v>58539</v>
      </c>
      <c r="CE18" s="20">
        <v>58003</v>
      </c>
      <c r="CF18" s="20">
        <v>213929</v>
      </c>
      <c r="CG18" s="20">
        <v>212180</v>
      </c>
      <c r="CH18" s="20">
        <v>135128</v>
      </c>
      <c r="CI18" s="20">
        <v>134014</v>
      </c>
      <c r="CJ18" s="66"/>
      <c r="CK18" s="20">
        <v>191</v>
      </c>
      <c r="CL18" s="20">
        <v>181</v>
      </c>
      <c r="CM18" s="30"/>
      <c r="CN18" s="18">
        <v>13</v>
      </c>
      <c r="CO18" s="19" t="str">
        <f t="shared" si="15"/>
        <v>大宜味村</v>
      </c>
      <c r="CP18" s="20">
        <v>32477</v>
      </c>
      <c r="CQ18" s="20">
        <v>591659</v>
      </c>
      <c r="CR18" s="20">
        <v>482276</v>
      </c>
      <c r="CS18" s="20">
        <v>2487909</v>
      </c>
      <c r="CT18" s="20">
        <v>2025911</v>
      </c>
      <c r="CU18" s="20">
        <v>647570</v>
      </c>
      <c r="CV18" s="20">
        <v>562272</v>
      </c>
      <c r="CW18" s="20">
        <v>73</v>
      </c>
      <c r="CX18" s="20">
        <v>3216</v>
      </c>
      <c r="CY18" s="20">
        <v>2400</v>
      </c>
      <c r="CZ18" s="50"/>
      <c r="DA18" s="18">
        <v>13</v>
      </c>
      <c r="DB18" s="19" t="str">
        <f t="shared" si="16"/>
        <v>大宜味村</v>
      </c>
      <c r="DC18" s="20">
        <v>0</v>
      </c>
      <c r="DD18" s="66"/>
      <c r="DE18" s="66"/>
      <c r="DF18" s="66"/>
      <c r="DG18" s="66"/>
      <c r="DH18" s="66"/>
      <c r="DI18" s="66"/>
      <c r="DJ18" s="20">
        <v>0</v>
      </c>
      <c r="DK18" s="66"/>
      <c r="DL18" s="66"/>
      <c r="DM18" s="16"/>
      <c r="DN18" s="18">
        <v>13</v>
      </c>
      <c r="DO18" s="19" t="str">
        <f t="shared" si="17"/>
        <v>大宜味村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  <c r="DV18" s="20">
        <v>0</v>
      </c>
      <c r="DW18" s="20">
        <v>0</v>
      </c>
      <c r="DX18" s="20">
        <v>0</v>
      </c>
      <c r="DY18" s="20">
        <v>0</v>
      </c>
      <c r="DZ18" s="16"/>
      <c r="EA18" s="18">
        <v>13</v>
      </c>
      <c r="EB18" s="19" t="str">
        <f t="shared" si="18"/>
        <v>大宜味村</v>
      </c>
      <c r="EC18" s="20">
        <v>8302</v>
      </c>
      <c r="ED18" s="20">
        <v>13279</v>
      </c>
      <c r="EE18" s="20">
        <v>3097</v>
      </c>
      <c r="EF18" s="20">
        <v>195</v>
      </c>
      <c r="EG18" s="20">
        <v>50</v>
      </c>
      <c r="EH18" s="20">
        <v>195</v>
      </c>
      <c r="EI18" s="20">
        <v>49</v>
      </c>
      <c r="EJ18" s="20">
        <v>1</v>
      </c>
      <c r="EK18" s="20">
        <v>23</v>
      </c>
      <c r="EL18" s="20">
        <v>7</v>
      </c>
      <c r="EM18" s="16"/>
      <c r="EN18" s="18">
        <v>13</v>
      </c>
      <c r="EO18" s="19" t="str">
        <f t="shared" si="19"/>
        <v>大宜味村</v>
      </c>
      <c r="EP18" s="20">
        <v>10312884</v>
      </c>
      <c r="EQ18" s="20">
        <v>16145369</v>
      </c>
      <c r="ER18" s="20">
        <v>13324000</v>
      </c>
      <c r="ES18" s="20">
        <v>217648</v>
      </c>
      <c r="ET18" s="20">
        <v>181143</v>
      </c>
      <c r="EU18" s="20">
        <v>217597</v>
      </c>
      <c r="EV18" s="20">
        <v>181105</v>
      </c>
      <c r="EW18" s="20">
        <v>848</v>
      </c>
      <c r="EX18" s="20">
        <v>3507</v>
      </c>
      <c r="EY18" s="20">
        <v>2284</v>
      </c>
      <c r="FA18" s="18">
        <v>13</v>
      </c>
      <c r="FB18" s="19" t="str">
        <f t="shared" si="20"/>
        <v>大宜味村</v>
      </c>
      <c r="FC18" s="20">
        <v>0</v>
      </c>
      <c r="FD18" s="20">
        <v>0</v>
      </c>
      <c r="FE18" s="20">
        <v>0</v>
      </c>
      <c r="FF18" s="20">
        <v>0</v>
      </c>
      <c r="FG18" s="20">
        <v>0</v>
      </c>
      <c r="FH18" s="20">
        <v>0</v>
      </c>
      <c r="FI18" s="20">
        <v>0</v>
      </c>
      <c r="FJ18" s="20">
        <v>0</v>
      </c>
      <c r="FK18" s="20">
        <v>0</v>
      </c>
      <c r="FL18" s="20">
        <v>0</v>
      </c>
      <c r="FN18" s="18">
        <v>13</v>
      </c>
      <c r="FO18" s="19" t="str">
        <f t="shared" si="21"/>
        <v>大宜味村</v>
      </c>
      <c r="FP18" s="20">
        <v>20</v>
      </c>
      <c r="FQ18" s="20">
        <v>277829</v>
      </c>
      <c r="FR18" s="20">
        <v>277829</v>
      </c>
      <c r="FS18" s="20">
        <v>6903</v>
      </c>
      <c r="FT18" s="20">
        <v>6903</v>
      </c>
      <c r="FU18" s="20">
        <v>6903</v>
      </c>
      <c r="FV18" s="20">
        <v>6903</v>
      </c>
      <c r="FW18" s="20">
        <v>2</v>
      </c>
      <c r="FX18" s="20">
        <v>23</v>
      </c>
      <c r="FY18" s="20">
        <v>23</v>
      </c>
      <c r="GA18" s="18">
        <v>13</v>
      </c>
      <c r="GB18" s="19" t="str">
        <f t="shared" si="22"/>
        <v>大宜味村</v>
      </c>
      <c r="GC18" s="20">
        <v>420516</v>
      </c>
      <c r="GD18" s="20">
        <v>8439996</v>
      </c>
      <c r="GE18" s="20">
        <v>5375071</v>
      </c>
      <c r="GF18" s="20">
        <v>106192</v>
      </c>
      <c r="GG18" s="20">
        <v>67828</v>
      </c>
      <c r="GH18" s="20">
        <v>106173</v>
      </c>
      <c r="GI18" s="20">
        <v>67820</v>
      </c>
      <c r="GJ18" s="20">
        <v>536</v>
      </c>
      <c r="GK18" s="20">
        <v>7046</v>
      </c>
      <c r="GL18" s="20">
        <v>3845</v>
      </c>
      <c r="GN18" s="18">
        <v>13</v>
      </c>
      <c r="GO18" s="19" t="str">
        <f t="shared" si="23"/>
        <v>大宜味村</v>
      </c>
      <c r="GP18" s="20">
        <v>0</v>
      </c>
      <c r="GQ18" s="20">
        <v>0</v>
      </c>
      <c r="GR18" s="20">
        <v>0</v>
      </c>
      <c r="GS18" s="20">
        <v>0</v>
      </c>
      <c r="GT18" s="20">
        <v>0</v>
      </c>
      <c r="GU18" s="20">
        <v>0</v>
      </c>
      <c r="GV18" s="20">
        <v>0</v>
      </c>
      <c r="GW18" s="20">
        <v>0</v>
      </c>
      <c r="GX18" s="20">
        <v>0</v>
      </c>
      <c r="GY18" s="20">
        <v>0</v>
      </c>
      <c r="HA18" s="18">
        <v>13</v>
      </c>
      <c r="HB18" s="19" t="str">
        <f t="shared" si="24"/>
        <v>大宜味村</v>
      </c>
      <c r="HC18" s="20">
        <v>0</v>
      </c>
      <c r="HD18" s="20">
        <v>0</v>
      </c>
      <c r="HE18" s="20">
        <v>0</v>
      </c>
      <c r="HF18" s="20">
        <v>0</v>
      </c>
      <c r="HG18" s="20">
        <v>0</v>
      </c>
      <c r="HH18" s="20">
        <v>0</v>
      </c>
      <c r="HI18" s="20">
        <v>0</v>
      </c>
      <c r="HJ18" s="20">
        <v>0</v>
      </c>
      <c r="HK18" s="20">
        <v>0</v>
      </c>
      <c r="HL18" s="20">
        <v>0</v>
      </c>
      <c r="HN18" s="18">
        <v>13</v>
      </c>
      <c r="HO18" s="19" t="str">
        <f t="shared" si="25"/>
        <v>大宜味村</v>
      </c>
      <c r="HP18" s="20">
        <v>0</v>
      </c>
      <c r="HQ18" s="20">
        <v>0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20">
        <v>0</v>
      </c>
      <c r="HY18" s="20">
        <v>0</v>
      </c>
      <c r="IA18" s="18">
        <v>13</v>
      </c>
      <c r="IB18" s="19" t="str">
        <f t="shared" si="26"/>
        <v>大宜味村</v>
      </c>
      <c r="IC18" s="20">
        <v>0</v>
      </c>
      <c r="ID18" s="20">
        <v>0</v>
      </c>
      <c r="IE18" s="20">
        <v>0</v>
      </c>
      <c r="IF18" s="20">
        <v>0</v>
      </c>
      <c r="IG18" s="20">
        <v>0</v>
      </c>
      <c r="IH18" s="20">
        <v>0</v>
      </c>
      <c r="II18" s="20">
        <v>0</v>
      </c>
      <c r="IJ18" s="20">
        <v>0</v>
      </c>
      <c r="IK18" s="20">
        <v>0</v>
      </c>
      <c r="IL18" s="20">
        <v>0</v>
      </c>
      <c r="IN18" s="17">
        <f t="shared" si="0"/>
        <v>10949684</v>
      </c>
      <c r="IO18" s="7">
        <f t="shared" si="1"/>
        <v>31479596</v>
      </c>
      <c r="IP18" s="7">
        <f t="shared" si="2"/>
        <v>23529001</v>
      </c>
      <c r="IQ18" s="7">
        <f t="shared" si="3"/>
        <v>3015970</v>
      </c>
      <c r="IR18" s="7">
        <f t="shared" si="4"/>
        <v>2415975</v>
      </c>
      <c r="IS18" s="7">
        <f t="shared" si="5"/>
        <v>952140</v>
      </c>
      <c r="IT18" s="7">
        <f t="shared" si="6"/>
        <v>2194</v>
      </c>
      <c r="IU18" s="7">
        <f t="shared" si="7"/>
        <v>24293</v>
      </c>
      <c r="IV18" s="7">
        <f t="shared" si="8"/>
        <v>14399</v>
      </c>
    </row>
    <row r="19" spans="1:256" s="7" customFormat="1" ht="15" customHeight="1">
      <c r="A19" s="18">
        <v>14</v>
      </c>
      <c r="B19" s="19" t="s">
        <v>67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16"/>
      <c r="N19" s="18">
        <v>14</v>
      </c>
      <c r="O19" s="19" t="str">
        <f t="shared" si="9"/>
        <v>東    村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30"/>
      <c r="AA19" s="18">
        <v>14</v>
      </c>
      <c r="AB19" s="19" t="str">
        <f t="shared" si="10"/>
        <v>東    村</v>
      </c>
      <c r="AC19" s="20">
        <v>596329</v>
      </c>
      <c r="AD19" s="20">
        <v>8084568</v>
      </c>
      <c r="AE19" s="20">
        <v>6918327</v>
      </c>
      <c r="AF19" s="20">
        <v>266884</v>
      </c>
      <c r="AG19" s="20">
        <v>228625</v>
      </c>
      <c r="AH19" s="20">
        <v>266862</v>
      </c>
      <c r="AI19" s="20">
        <v>228605</v>
      </c>
      <c r="AJ19" s="20">
        <v>222</v>
      </c>
      <c r="AK19" s="20">
        <v>3177</v>
      </c>
      <c r="AL19" s="20">
        <v>2184</v>
      </c>
      <c r="AM19" s="50"/>
      <c r="AN19" s="18">
        <v>14</v>
      </c>
      <c r="AO19" s="19" t="str">
        <f t="shared" si="11"/>
        <v>東    村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30"/>
      <c r="BA19" s="18">
        <v>14</v>
      </c>
      <c r="BB19" s="19" t="str">
        <f t="shared" si="12"/>
        <v>東    村</v>
      </c>
      <c r="BC19" s="66"/>
      <c r="BD19" s="20">
        <v>157277</v>
      </c>
      <c r="BE19" s="20">
        <v>107338</v>
      </c>
      <c r="BF19" s="20">
        <v>383649</v>
      </c>
      <c r="BG19" s="20">
        <v>264182</v>
      </c>
      <c r="BH19" s="20">
        <v>63449</v>
      </c>
      <c r="BI19" s="20">
        <v>43756</v>
      </c>
      <c r="BJ19" s="66"/>
      <c r="BK19" s="20">
        <v>929</v>
      </c>
      <c r="BL19" s="20">
        <v>621</v>
      </c>
      <c r="BM19" s="30"/>
      <c r="BN19" s="18">
        <v>14</v>
      </c>
      <c r="BO19" s="19" t="str">
        <f t="shared" si="13"/>
        <v>東    村</v>
      </c>
      <c r="BP19" s="66"/>
      <c r="BQ19" s="20">
        <v>156130</v>
      </c>
      <c r="BR19" s="20">
        <v>135235</v>
      </c>
      <c r="BS19" s="20">
        <v>354875</v>
      </c>
      <c r="BT19" s="20">
        <v>312973</v>
      </c>
      <c r="BU19" s="20">
        <v>117158</v>
      </c>
      <c r="BV19" s="20">
        <v>103577</v>
      </c>
      <c r="BW19" s="66"/>
      <c r="BX19" s="20">
        <v>663</v>
      </c>
      <c r="BY19" s="20">
        <v>488</v>
      </c>
      <c r="BZ19" s="30"/>
      <c r="CA19" s="18">
        <v>14</v>
      </c>
      <c r="CB19" s="19" t="str">
        <f t="shared" si="14"/>
        <v>東    村</v>
      </c>
      <c r="CC19" s="66"/>
      <c r="CD19" s="20">
        <v>43518</v>
      </c>
      <c r="CE19" s="20">
        <v>43250</v>
      </c>
      <c r="CF19" s="20">
        <v>106743</v>
      </c>
      <c r="CG19" s="20">
        <v>106141</v>
      </c>
      <c r="CH19" s="20">
        <v>66345</v>
      </c>
      <c r="CI19" s="20">
        <v>65953</v>
      </c>
      <c r="CJ19" s="66"/>
      <c r="CK19" s="20">
        <v>70</v>
      </c>
      <c r="CL19" s="20">
        <v>67</v>
      </c>
      <c r="CM19" s="30"/>
      <c r="CN19" s="18">
        <v>14</v>
      </c>
      <c r="CO19" s="19" t="str">
        <f t="shared" si="15"/>
        <v>東    村</v>
      </c>
      <c r="CP19" s="20">
        <v>115468</v>
      </c>
      <c r="CQ19" s="20">
        <v>356925</v>
      </c>
      <c r="CR19" s="20">
        <v>285823</v>
      </c>
      <c r="CS19" s="20">
        <v>845267</v>
      </c>
      <c r="CT19" s="20">
        <v>683296</v>
      </c>
      <c r="CU19" s="20">
        <v>246952</v>
      </c>
      <c r="CV19" s="20">
        <v>213286</v>
      </c>
      <c r="CW19" s="20">
        <v>103</v>
      </c>
      <c r="CX19" s="20">
        <v>1662</v>
      </c>
      <c r="CY19" s="20">
        <v>1176</v>
      </c>
      <c r="CZ19" s="50"/>
      <c r="DA19" s="18">
        <v>14</v>
      </c>
      <c r="DB19" s="19" t="str">
        <f t="shared" si="16"/>
        <v>東    村</v>
      </c>
      <c r="DC19" s="20">
        <v>0</v>
      </c>
      <c r="DD19" s="66"/>
      <c r="DE19" s="66"/>
      <c r="DF19" s="66"/>
      <c r="DG19" s="66"/>
      <c r="DH19" s="66"/>
      <c r="DI19" s="66"/>
      <c r="DJ19" s="20">
        <v>0</v>
      </c>
      <c r="DK19" s="66"/>
      <c r="DL19" s="66"/>
      <c r="DM19" s="16"/>
      <c r="DN19" s="18">
        <v>14</v>
      </c>
      <c r="DO19" s="19" t="str">
        <f t="shared" si="17"/>
        <v>東    村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  <c r="DV19" s="20">
        <v>0</v>
      </c>
      <c r="DW19" s="20">
        <v>0</v>
      </c>
      <c r="DX19" s="20">
        <v>0</v>
      </c>
      <c r="DY19" s="20">
        <v>0</v>
      </c>
      <c r="DZ19" s="16"/>
      <c r="EA19" s="18">
        <v>14</v>
      </c>
      <c r="EB19" s="19" t="str">
        <f t="shared" si="18"/>
        <v>東    村</v>
      </c>
      <c r="EC19" s="20">
        <v>413</v>
      </c>
      <c r="ED19" s="20">
        <v>2238</v>
      </c>
      <c r="EE19" s="20">
        <v>28</v>
      </c>
      <c r="EF19" s="20">
        <v>16</v>
      </c>
      <c r="EG19" s="20">
        <v>0</v>
      </c>
      <c r="EH19" s="20">
        <v>16</v>
      </c>
      <c r="EI19" s="20">
        <v>0</v>
      </c>
      <c r="EJ19" s="20">
        <v>3</v>
      </c>
      <c r="EK19" s="20">
        <v>7</v>
      </c>
      <c r="EL19" s="20">
        <v>1</v>
      </c>
      <c r="EM19" s="16"/>
      <c r="EN19" s="18">
        <v>14</v>
      </c>
      <c r="EO19" s="19" t="str">
        <f t="shared" si="19"/>
        <v>東    村</v>
      </c>
      <c r="EP19" s="20">
        <v>6561417</v>
      </c>
      <c r="EQ19" s="20">
        <v>3177242</v>
      </c>
      <c r="ER19" s="20">
        <v>2636990</v>
      </c>
      <c r="ES19" s="20">
        <v>30816</v>
      </c>
      <c r="ET19" s="20">
        <v>26021</v>
      </c>
      <c r="EU19" s="20">
        <v>30799</v>
      </c>
      <c r="EV19" s="20">
        <v>26004</v>
      </c>
      <c r="EW19" s="20">
        <v>367</v>
      </c>
      <c r="EX19" s="20">
        <v>250</v>
      </c>
      <c r="EY19" s="20">
        <v>113</v>
      </c>
      <c r="FA19" s="18">
        <v>14</v>
      </c>
      <c r="FB19" s="19" t="str">
        <f t="shared" si="20"/>
        <v>東    村</v>
      </c>
      <c r="FC19" s="20">
        <v>0</v>
      </c>
      <c r="FD19" s="20">
        <v>0</v>
      </c>
      <c r="FE19" s="20">
        <v>0</v>
      </c>
      <c r="FF19" s="20">
        <v>0</v>
      </c>
      <c r="FG19" s="20">
        <v>0</v>
      </c>
      <c r="FH19" s="20">
        <v>0</v>
      </c>
      <c r="FI19" s="20">
        <v>0</v>
      </c>
      <c r="FJ19" s="20">
        <v>0</v>
      </c>
      <c r="FK19" s="20">
        <v>0</v>
      </c>
      <c r="FL19" s="20">
        <v>0</v>
      </c>
      <c r="FN19" s="18">
        <v>14</v>
      </c>
      <c r="FO19" s="19" t="str">
        <f t="shared" si="21"/>
        <v>東    村</v>
      </c>
      <c r="FP19" s="20">
        <v>0</v>
      </c>
      <c r="FQ19" s="20">
        <v>0</v>
      </c>
      <c r="FR19" s="20">
        <v>0</v>
      </c>
      <c r="FS19" s="20">
        <v>0</v>
      </c>
      <c r="FT19" s="20">
        <v>0</v>
      </c>
      <c r="FU19" s="20">
        <v>0</v>
      </c>
      <c r="FV19" s="20">
        <v>0</v>
      </c>
      <c r="FW19" s="20">
        <v>0</v>
      </c>
      <c r="FX19" s="20">
        <v>0</v>
      </c>
      <c r="FY19" s="20">
        <v>0</v>
      </c>
      <c r="GA19" s="18">
        <v>14</v>
      </c>
      <c r="GB19" s="19" t="str">
        <f t="shared" si="22"/>
        <v>東    村</v>
      </c>
      <c r="GC19" s="20">
        <v>7559386</v>
      </c>
      <c r="GD19" s="20">
        <v>7848794</v>
      </c>
      <c r="GE19" s="20">
        <v>5567973</v>
      </c>
      <c r="GF19" s="20">
        <v>67497</v>
      </c>
      <c r="GG19" s="20">
        <v>47686</v>
      </c>
      <c r="GH19" s="20">
        <v>67493</v>
      </c>
      <c r="GI19" s="20">
        <v>47686</v>
      </c>
      <c r="GJ19" s="20">
        <v>428</v>
      </c>
      <c r="GK19" s="20">
        <v>2730</v>
      </c>
      <c r="GL19" s="20">
        <v>1346</v>
      </c>
      <c r="GN19" s="18">
        <v>14</v>
      </c>
      <c r="GO19" s="19" t="str">
        <f t="shared" si="23"/>
        <v>東    村</v>
      </c>
      <c r="GP19" s="20">
        <v>0</v>
      </c>
      <c r="GQ19" s="20">
        <v>0</v>
      </c>
      <c r="GR19" s="20">
        <v>0</v>
      </c>
      <c r="GS19" s="20">
        <v>0</v>
      </c>
      <c r="GT19" s="20">
        <v>0</v>
      </c>
      <c r="GU19" s="20">
        <v>0</v>
      </c>
      <c r="GV19" s="20">
        <v>0</v>
      </c>
      <c r="GW19" s="20">
        <v>0</v>
      </c>
      <c r="GX19" s="20">
        <v>0</v>
      </c>
      <c r="GY19" s="20">
        <v>0</v>
      </c>
      <c r="HA19" s="18">
        <v>14</v>
      </c>
      <c r="HB19" s="19" t="str">
        <f t="shared" si="24"/>
        <v>東    村</v>
      </c>
      <c r="HC19" s="20">
        <v>0</v>
      </c>
      <c r="HD19" s="20">
        <v>0</v>
      </c>
      <c r="HE19" s="20">
        <v>0</v>
      </c>
      <c r="HF19" s="20">
        <v>0</v>
      </c>
      <c r="HG19" s="20">
        <v>0</v>
      </c>
      <c r="HH19" s="20">
        <v>0</v>
      </c>
      <c r="HI19" s="20">
        <v>0</v>
      </c>
      <c r="HJ19" s="20">
        <v>0</v>
      </c>
      <c r="HK19" s="20">
        <v>0</v>
      </c>
      <c r="HL19" s="20">
        <v>0</v>
      </c>
      <c r="HN19" s="18">
        <v>14</v>
      </c>
      <c r="HO19" s="19" t="str">
        <f t="shared" si="25"/>
        <v>東    村</v>
      </c>
      <c r="HP19" s="20">
        <v>0</v>
      </c>
      <c r="HQ19" s="20">
        <v>0</v>
      </c>
      <c r="HR19" s="20">
        <v>0</v>
      </c>
      <c r="HS19" s="20">
        <v>0</v>
      </c>
      <c r="HT19" s="20">
        <v>0</v>
      </c>
      <c r="HU19" s="20">
        <v>0</v>
      </c>
      <c r="HV19" s="20">
        <v>0</v>
      </c>
      <c r="HW19" s="20">
        <v>0</v>
      </c>
      <c r="HX19" s="20">
        <v>0</v>
      </c>
      <c r="HY19" s="20">
        <v>0</v>
      </c>
      <c r="IA19" s="18">
        <v>14</v>
      </c>
      <c r="IB19" s="19" t="str">
        <f t="shared" si="26"/>
        <v>東    村</v>
      </c>
      <c r="IC19" s="20">
        <v>0</v>
      </c>
      <c r="ID19" s="20">
        <v>0</v>
      </c>
      <c r="IE19" s="20">
        <v>0</v>
      </c>
      <c r="IF19" s="20">
        <v>0</v>
      </c>
      <c r="IG19" s="20">
        <v>0</v>
      </c>
      <c r="IH19" s="20">
        <v>0</v>
      </c>
      <c r="II19" s="20">
        <v>0</v>
      </c>
      <c r="IJ19" s="20">
        <v>0</v>
      </c>
      <c r="IK19" s="20">
        <v>0</v>
      </c>
      <c r="IL19" s="20">
        <v>0</v>
      </c>
      <c r="IN19" s="17">
        <f t="shared" si="0"/>
        <v>14833013</v>
      </c>
      <c r="IO19" s="7">
        <f t="shared" si="1"/>
        <v>19469767</v>
      </c>
      <c r="IP19" s="7">
        <f t="shared" si="2"/>
        <v>15409141</v>
      </c>
      <c r="IQ19" s="7">
        <f t="shared" si="3"/>
        <v>1210480</v>
      </c>
      <c r="IR19" s="7">
        <f t="shared" si="4"/>
        <v>985628</v>
      </c>
      <c r="IS19" s="7">
        <f t="shared" si="5"/>
        <v>515581</v>
      </c>
      <c r="IT19" s="7">
        <f t="shared" si="6"/>
        <v>1123</v>
      </c>
      <c r="IU19" s="7">
        <f t="shared" si="7"/>
        <v>7826</v>
      </c>
      <c r="IV19" s="7">
        <f t="shared" si="8"/>
        <v>4820</v>
      </c>
    </row>
    <row r="20" spans="1:256" s="7" customFormat="1" ht="15" customHeight="1">
      <c r="A20" s="18">
        <v>15</v>
      </c>
      <c r="B20" s="19" t="s">
        <v>68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6"/>
      <c r="N20" s="18">
        <v>15</v>
      </c>
      <c r="O20" s="19" t="str">
        <f t="shared" si="9"/>
        <v>今帰仁村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30"/>
      <c r="AA20" s="18">
        <v>15</v>
      </c>
      <c r="AB20" s="19" t="str">
        <f t="shared" si="10"/>
        <v>今帰仁村</v>
      </c>
      <c r="AC20" s="20">
        <v>137679</v>
      </c>
      <c r="AD20" s="20">
        <v>11388812</v>
      </c>
      <c r="AE20" s="20">
        <v>8913382</v>
      </c>
      <c r="AF20" s="20">
        <v>554686</v>
      </c>
      <c r="AG20" s="20">
        <v>436194</v>
      </c>
      <c r="AH20" s="20">
        <v>554578</v>
      </c>
      <c r="AI20" s="20">
        <v>436091</v>
      </c>
      <c r="AJ20" s="20">
        <v>57</v>
      </c>
      <c r="AK20" s="20">
        <v>13713</v>
      </c>
      <c r="AL20" s="20">
        <v>9880</v>
      </c>
      <c r="AM20" s="50"/>
      <c r="AN20" s="18">
        <v>15</v>
      </c>
      <c r="AO20" s="19" t="str">
        <f t="shared" si="11"/>
        <v>今帰仁村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30"/>
      <c r="BA20" s="18">
        <v>15</v>
      </c>
      <c r="BB20" s="19" t="str">
        <f t="shared" si="12"/>
        <v>今帰仁村</v>
      </c>
      <c r="BC20" s="66"/>
      <c r="BD20" s="20">
        <v>774931</v>
      </c>
      <c r="BE20" s="20">
        <v>691348</v>
      </c>
      <c r="BF20" s="20">
        <v>4303721</v>
      </c>
      <c r="BG20" s="20">
        <v>3878785</v>
      </c>
      <c r="BH20" s="20">
        <v>636708</v>
      </c>
      <c r="BI20" s="20">
        <v>577701</v>
      </c>
      <c r="BJ20" s="66"/>
      <c r="BK20" s="20">
        <v>3865</v>
      </c>
      <c r="BL20" s="20">
        <v>3360</v>
      </c>
      <c r="BM20" s="30"/>
      <c r="BN20" s="18">
        <v>15</v>
      </c>
      <c r="BO20" s="19" t="str">
        <f t="shared" si="13"/>
        <v>今帰仁村</v>
      </c>
      <c r="BP20" s="66"/>
      <c r="BQ20" s="20">
        <v>1069571</v>
      </c>
      <c r="BR20" s="20">
        <v>1046960</v>
      </c>
      <c r="BS20" s="20">
        <v>5541579</v>
      </c>
      <c r="BT20" s="20">
        <v>5447092</v>
      </c>
      <c r="BU20" s="20">
        <v>1634151</v>
      </c>
      <c r="BV20" s="20">
        <v>1609114</v>
      </c>
      <c r="BW20" s="66"/>
      <c r="BX20" s="20">
        <v>3706</v>
      </c>
      <c r="BY20" s="20">
        <v>3394</v>
      </c>
      <c r="BZ20" s="30"/>
      <c r="CA20" s="18">
        <v>15</v>
      </c>
      <c r="CB20" s="19" t="str">
        <f t="shared" si="14"/>
        <v>今帰仁村</v>
      </c>
      <c r="CC20" s="66"/>
      <c r="CD20" s="20">
        <v>460249</v>
      </c>
      <c r="CE20" s="20">
        <v>456226</v>
      </c>
      <c r="CF20" s="20">
        <v>1914750</v>
      </c>
      <c r="CG20" s="20">
        <v>1907670</v>
      </c>
      <c r="CH20" s="20">
        <v>1190208</v>
      </c>
      <c r="CI20" s="20">
        <v>1185842</v>
      </c>
      <c r="CJ20" s="66"/>
      <c r="CK20" s="20">
        <v>1048</v>
      </c>
      <c r="CL20" s="20">
        <v>1019</v>
      </c>
      <c r="CM20" s="30"/>
      <c r="CN20" s="18">
        <v>15</v>
      </c>
      <c r="CO20" s="19" t="str">
        <f t="shared" si="15"/>
        <v>今帰仁村</v>
      </c>
      <c r="CP20" s="20">
        <v>208890</v>
      </c>
      <c r="CQ20" s="20">
        <v>2304751</v>
      </c>
      <c r="CR20" s="20">
        <v>2194534</v>
      </c>
      <c r="CS20" s="20">
        <v>11760050</v>
      </c>
      <c r="CT20" s="20">
        <v>11233547</v>
      </c>
      <c r="CU20" s="20">
        <v>3461067</v>
      </c>
      <c r="CV20" s="20">
        <v>3372657</v>
      </c>
      <c r="CW20" s="20">
        <v>247</v>
      </c>
      <c r="CX20" s="20">
        <v>8619</v>
      </c>
      <c r="CY20" s="20">
        <v>7773</v>
      </c>
      <c r="CZ20" s="50"/>
      <c r="DA20" s="18">
        <v>15</v>
      </c>
      <c r="DB20" s="19" t="str">
        <f t="shared" si="16"/>
        <v>今帰仁村</v>
      </c>
      <c r="DC20" s="20">
        <v>0</v>
      </c>
      <c r="DD20" s="66"/>
      <c r="DE20" s="66"/>
      <c r="DF20" s="66"/>
      <c r="DG20" s="66"/>
      <c r="DH20" s="66"/>
      <c r="DI20" s="66"/>
      <c r="DJ20" s="20">
        <v>0</v>
      </c>
      <c r="DK20" s="66"/>
      <c r="DL20" s="66"/>
      <c r="DM20" s="16"/>
      <c r="DN20" s="18">
        <v>15</v>
      </c>
      <c r="DO20" s="19" t="str">
        <f t="shared" si="17"/>
        <v>今帰仁村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0</v>
      </c>
      <c r="DZ20" s="16"/>
      <c r="EA20" s="18">
        <v>15</v>
      </c>
      <c r="EB20" s="19" t="str">
        <f t="shared" si="18"/>
        <v>今帰仁村</v>
      </c>
      <c r="EC20" s="20">
        <v>16003</v>
      </c>
      <c r="ED20" s="20">
        <v>17905</v>
      </c>
      <c r="EE20" s="20">
        <v>16986</v>
      </c>
      <c r="EF20" s="20">
        <v>3127</v>
      </c>
      <c r="EG20" s="20">
        <v>3045</v>
      </c>
      <c r="EH20" s="20">
        <v>3127</v>
      </c>
      <c r="EI20" s="20">
        <v>3045</v>
      </c>
      <c r="EJ20" s="20">
        <v>103</v>
      </c>
      <c r="EK20" s="20">
        <v>5</v>
      </c>
      <c r="EL20" s="20">
        <v>4</v>
      </c>
      <c r="EM20" s="16"/>
      <c r="EN20" s="18">
        <v>15</v>
      </c>
      <c r="EO20" s="19" t="str">
        <f t="shared" si="19"/>
        <v>今帰仁村</v>
      </c>
      <c r="EP20" s="20">
        <v>0</v>
      </c>
      <c r="EQ20" s="20">
        <v>0</v>
      </c>
      <c r="ER20" s="20">
        <v>0</v>
      </c>
      <c r="ES20" s="20">
        <v>0</v>
      </c>
      <c r="ET20" s="20">
        <v>0</v>
      </c>
      <c r="EU20" s="20">
        <v>0</v>
      </c>
      <c r="EV20" s="20">
        <v>0</v>
      </c>
      <c r="EW20" s="20">
        <v>0</v>
      </c>
      <c r="EX20" s="20">
        <v>0</v>
      </c>
      <c r="EY20" s="20">
        <v>0</v>
      </c>
      <c r="FA20" s="18">
        <v>15</v>
      </c>
      <c r="FB20" s="19" t="str">
        <f t="shared" si="20"/>
        <v>今帰仁村</v>
      </c>
      <c r="FC20" s="20">
        <v>0</v>
      </c>
      <c r="FD20" s="20">
        <v>0</v>
      </c>
      <c r="FE20" s="20">
        <v>0</v>
      </c>
      <c r="FF20" s="20">
        <v>0</v>
      </c>
      <c r="FG20" s="20">
        <v>0</v>
      </c>
      <c r="FH20" s="20">
        <v>0</v>
      </c>
      <c r="FI20" s="20">
        <v>0</v>
      </c>
      <c r="FJ20" s="20">
        <v>0</v>
      </c>
      <c r="FK20" s="20">
        <v>0</v>
      </c>
      <c r="FL20" s="20">
        <v>0</v>
      </c>
      <c r="FN20" s="18">
        <v>15</v>
      </c>
      <c r="FO20" s="19" t="str">
        <f t="shared" si="21"/>
        <v>今帰仁村</v>
      </c>
      <c r="FP20" s="20">
        <v>0</v>
      </c>
      <c r="FQ20" s="20">
        <v>0</v>
      </c>
      <c r="FR20" s="20">
        <v>0</v>
      </c>
      <c r="FS20" s="20">
        <v>0</v>
      </c>
      <c r="FT20" s="20">
        <v>0</v>
      </c>
      <c r="FU20" s="20">
        <v>0</v>
      </c>
      <c r="FV20" s="20">
        <v>0</v>
      </c>
      <c r="FW20" s="20">
        <v>0</v>
      </c>
      <c r="FX20" s="20">
        <v>0</v>
      </c>
      <c r="FY20" s="20">
        <v>0</v>
      </c>
      <c r="GA20" s="18">
        <v>15</v>
      </c>
      <c r="GB20" s="19" t="str">
        <f t="shared" si="22"/>
        <v>今帰仁村</v>
      </c>
      <c r="GC20" s="20">
        <v>6211924</v>
      </c>
      <c r="GD20" s="20">
        <v>11043609</v>
      </c>
      <c r="GE20" s="20">
        <v>6771954</v>
      </c>
      <c r="GF20" s="20">
        <v>64162</v>
      </c>
      <c r="GG20" s="20">
        <v>38897</v>
      </c>
      <c r="GH20" s="20">
        <v>64161</v>
      </c>
      <c r="GI20" s="20">
        <v>38897</v>
      </c>
      <c r="GJ20" s="20">
        <v>957</v>
      </c>
      <c r="GK20" s="20">
        <v>10549</v>
      </c>
      <c r="GL20" s="20">
        <v>5275</v>
      </c>
      <c r="GN20" s="18">
        <v>15</v>
      </c>
      <c r="GO20" s="19" t="str">
        <f t="shared" si="23"/>
        <v>今帰仁村</v>
      </c>
      <c r="GP20" s="20">
        <v>0</v>
      </c>
      <c r="GQ20" s="20">
        <v>623471</v>
      </c>
      <c r="GR20" s="20">
        <v>623471</v>
      </c>
      <c r="GS20" s="20">
        <v>1210914</v>
      </c>
      <c r="GT20" s="20">
        <v>1210914</v>
      </c>
      <c r="GU20" s="20">
        <v>727472</v>
      </c>
      <c r="GV20" s="20">
        <v>727472</v>
      </c>
      <c r="GW20" s="20">
        <v>0</v>
      </c>
      <c r="GX20" s="20">
        <v>50</v>
      </c>
      <c r="GY20" s="20">
        <v>50</v>
      </c>
      <c r="HA20" s="18">
        <v>15</v>
      </c>
      <c r="HB20" s="19" t="str">
        <f t="shared" si="24"/>
        <v>今帰仁村</v>
      </c>
      <c r="HC20" s="20">
        <v>0</v>
      </c>
      <c r="HD20" s="20">
        <v>0</v>
      </c>
      <c r="HE20" s="20">
        <v>0</v>
      </c>
      <c r="HF20" s="20">
        <v>0</v>
      </c>
      <c r="HG20" s="20">
        <v>0</v>
      </c>
      <c r="HH20" s="20">
        <v>0</v>
      </c>
      <c r="HI20" s="20">
        <v>0</v>
      </c>
      <c r="HJ20" s="20">
        <v>0</v>
      </c>
      <c r="HK20" s="20">
        <v>0</v>
      </c>
      <c r="HL20" s="20">
        <v>0</v>
      </c>
      <c r="HN20" s="18">
        <v>15</v>
      </c>
      <c r="HO20" s="19" t="str">
        <f t="shared" si="25"/>
        <v>今帰仁村</v>
      </c>
      <c r="HP20" s="20">
        <v>0</v>
      </c>
      <c r="HQ20" s="20">
        <v>0</v>
      </c>
      <c r="HR20" s="20">
        <v>0</v>
      </c>
      <c r="HS20" s="20">
        <v>0</v>
      </c>
      <c r="HT20" s="20">
        <v>0</v>
      </c>
      <c r="HU20" s="20">
        <v>0</v>
      </c>
      <c r="HV20" s="20">
        <v>0</v>
      </c>
      <c r="HW20" s="20">
        <v>0</v>
      </c>
      <c r="HX20" s="20">
        <v>0</v>
      </c>
      <c r="HY20" s="20">
        <v>0</v>
      </c>
      <c r="IA20" s="18">
        <v>15</v>
      </c>
      <c r="IB20" s="19" t="str">
        <f t="shared" si="26"/>
        <v>今帰仁村</v>
      </c>
      <c r="IC20" s="20">
        <v>0</v>
      </c>
      <c r="ID20" s="20">
        <v>0</v>
      </c>
      <c r="IE20" s="20">
        <v>0</v>
      </c>
      <c r="IF20" s="20">
        <v>0</v>
      </c>
      <c r="IG20" s="20">
        <v>0</v>
      </c>
      <c r="IH20" s="20">
        <v>0</v>
      </c>
      <c r="II20" s="20">
        <v>0</v>
      </c>
      <c r="IJ20" s="20">
        <v>0</v>
      </c>
      <c r="IK20" s="20">
        <v>0</v>
      </c>
      <c r="IL20" s="20">
        <v>0</v>
      </c>
      <c r="IN20" s="17">
        <f t="shared" si="0"/>
        <v>6574496</v>
      </c>
      <c r="IO20" s="7">
        <f t="shared" si="1"/>
        <v>25378548</v>
      </c>
      <c r="IP20" s="7">
        <f t="shared" si="2"/>
        <v>18520327</v>
      </c>
      <c r="IQ20" s="7">
        <f t="shared" si="3"/>
        <v>13592939</v>
      </c>
      <c r="IR20" s="7">
        <f t="shared" si="4"/>
        <v>12922597</v>
      </c>
      <c r="IS20" s="7">
        <f t="shared" si="5"/>
        <v>4578162</v>
      </c>
      <c r="IT20" s="7">
        <f t="shared" si="6"/>
        <v>1364</v>
      </c>
      <c r="IU20" s="7">
        <f t="shared" si="7"/>
        <v>32936</v>
      </c>
      <c r="IV20" s="7">
        <f t="shared" si="8"/>
        <v>22982</v>
      </c>
    </row>
    <row r="21" spans="1:256" s="7" customFormat="1" ht="15" customHeight="1">
      <c r="A21" s="18">
        <v>16</v>
      </c>
      <c r="B21" s="19" t="s">
        <v>69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6"/>
      <c r="N21" s="18">
        <v>16</v>
      </c>
      <c r="O21" s="19" t="str">
        <f t="shared" si="9"/>
        <v>本 部 町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30"/>
      <c r="AA21" s="18">
        <v>16</v>
      </c>
      <c r="AB21" s="19" t="str">
        <f t="shared" si="10"/>
        <v>本 部 町</v>
      </c>
      <c r="AC21" s="20">
        <v>697064</v>
      </c>
      <c r="AD21" s="20">
        <v>13058508</v>
      </c>
      <c r="AE21" s="20">
        <v>9385959</v>
      </c>
      <c r="AF21" s="20">
        <v>519258</v>
      </c>
      <c r="AG21" s="20">
        <v>368420</v>
      </c>
      <c r="AH21" s="20">
        <v>519256</v>
      </c>
      <c r="AI21" s="20">
        <v>368417</v>
      </c>
      <c r="AJ21" s="20">
        <v>2735</v>
      </c>
      <c r="AK21" s="20">
        <v>19323</v>
      </c>
      <c r="AL21" s="20">
        <v>12449</v>
      </c>
      <c r="AM21" s="50"/>
      <c r="AN21" s="18">
        <v>16</v>
      </c>
      <c r="AO21" s="19" t="str">
        <f t="shared" si="11"/>
        <v>本 部 町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30"/>
      <c r="BA21" s="18">
        <v>16</v>
      </c>
      <c r="BB21" s="19" t="str">
        <f t="shared" si="12"/>
        <v>本 部 町</v>
      </c>
      <c r="BC21" s="66"/>
      <c r="BD21" s="20">
        <v>996129</v>
      </c>
      <c r="BE21" s="20">
        <v>906819</v>
      </c>
      <c r="BF21" s="20">
        <v>9545130</v>
      </c>
      <c r="BG21" s="20">
        <v>8898986</v>
      </c>
      <c r="BH21" s="20">
        <v>1399091</v>
      </c>
      <c r="BI21" s="20">
        <v>1308969</v>
      </c>
      <c r="BJ21" s="66"/>
      <c r="BK21" s="20">
        <v>5552</v>
      </c>
      <c r="BL21" s="20">
        <v>4926</v>
      </c>
      <c r="BM21" s="30"/>
      <c r="BN21" s="18">
        <v>16</v>
      </c>
      <c r="BO21" s="19" t="str">
        <f t="shared" si="13"/>
        <v>本 部 町</v>
      </c>
      <c r="BP21" s="66"/>
      <c r="BQ21" s="20">
        <v>975894</v>
      </c>
      <c r="BR21" s="20">
        <v>963829</v>
      </c>
      <c r="BS21" s="20">
        <v>7099158</v>
      </c>
      <c r="BT21" s="20">
        <v>7043381</v>
      </c>
      <c r="BU21" s="20">
        <v>1975036</v>
      </c>
      <c r="BV21" s="20">
        <v>1960198</v>
      </c>
      <c r="BW21" s="66"/>
      <c r="BX21" s="20">
        <v>4108</v>
      </c>
      <c r="BY21" s="20">
        <v>3879</v>
      </c>
      <c r="BZ21" s="30"/>
      <c r="CA21" s="18">
        <v>16</v>
      </c>
      <c r="CB21" s="19" t="str">
        <f t="shared" si="14"/>
        <v>本 部 町</v>
      </c>
      <c r="CC21" s="66"/>
      <c r="CD21" s="20">
        <v>580820</v>
      </c>
      <c r="CE21" s="20">
        <v>579162</v>
      </c>
      <c r="CF21" s="20">
        <v>5114127</v>
      </c>
      <c r="CG21" s="20">
        <v>5105552</v>
      </c>
      <c r="CH21" s="20">
        <v>3155401</v>
      </c>
      <c r="CI21" s="20">
        <v>3150061</v>
      </c>
      <c r="CJ21" s="66"/>
      <c r="CK21" s="20">
        <v>1766</v>
      </c>
      <c r="CL21" s="20">
        <v>1723</v>
      </c>
      <c r="CM21" s="30"/>
      <c r="CN21" s="18">
        <v>16</v>
      </c>
      <c r="CO21" s="19" t="str">
        <f t="shared" si="15"/>
        <v>本 部 町</v>
      </c>
      <c r="CP21" s="20">
        <v>266527</v>
      </c>
      <c r="CQ21" s="20">
        <v>2552843</v>
      </c>
      <c r="CR21" s="20">
        <v>2449810</v>
      </c>
      <c r="CS21" s="20">
        <v>21758415</v>
      </c>
      <c r="CT21" s="20">
        <v>21047919</v>
      </c>
      <c r="CU21" s="20">
        <v>6529528</v>
      </c>
      <c r="CV21" s="20">
        <v>6419228</v>
      </c>
      <c r="CW21" s="20">
        <v>524</v>
      </c>
      <c r="CX21" s="20">
        <v>11426</v>
      </c>
      <c r="CY21" s="20">
        <v>10528</v>
      </c>
      <c r="CZ21" s="50"/>
      <c r="DA21" s="18">
        <v>16</v>
      </c>
      <c r="DB21" s="19" t="str">
        <f t="shared" si="16"/>
        <v>本 部 町</v>
      </c>
      <c r="DC21" s="20">
        <v>0</v>
      </c>
      <c r="DD21" s="66"/>
      <c r="DE21" s="66"/>
      <c r="DF21" s="66"/>
      <c r="DG21" s="66"/>
      <c r="DH21" s="66"/>
      <c r="DI21" s="66"/>
      <c r="DJ21" s="20">
        <v>0</v>
      </c>
      <c r="DK21" s="66"/>
      <c r="DL21" s="66"/>
      <c r="DM21" s="16"/>
      <c r="DN21" s="18">
        <v>16</v>
      </c>
      <c r="DO21" s="19" t="str">
        <f t="shared" si="17"/>
        <v>本 部 町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20">
        <v>0</v>
      </c>
      <c r="DW21" s="20">
        <v>0</v>
      </c>
      <c r="DX21" s="20">
        <v>0</v>
      </c>
      <c r="DY21" s="20">
        <v>0</v>
      </c>
      <c r="DZ21" s="16"/>
      <c r="EA21" s="18">
        <v>16</v>
      </c>
      <c r="EB21" s="19" t="str">
        <f t="shared" si="18"/>
        <v>本 部 町</v>
      </c>
      <c r="EC21" s="20">
        <v>20803</v>
      </c>
      <c r="ED21" s="20">
        <v>0</v>
      </c>
      <c r="EE21" s="20">
        <v>0</v>
      </c>
      <c r="EF21" s="20">
        <v>0</v>
      </c>
      <c r="EG21" s="20">
        <v>0</v>
      </c>
      <c r="EH21" s="20">
        <v>0</v>
      </c>
      <c r="EI21" s="20">
        <v>0</v>
      </c>
      <c r="EJ21" s="20">
        <v>164</v>
      </c>
      <c r="EK21" s="20">
        <v>0</v>
      </c>
      <c r="EL21" s="20">
        <v>0</v>
      </c>
      <c r="EM21" s="16"/>
      <c r="EN21" s="18">
        <v>16</v>
      </c>
      <c r="EO21" s="19" t="str">
        <f t="shared" si="19"/>
        <v>本 部 町</v>
      </c>
      <c r="EP21" s="20">
        <v>0</v>
      </c>
      <c r="EQ21" s="20">
        <v>0</v>
      </c>
      <c r="ER21" s="20">
        <v>0</v>
      </c>
      <c r="ES21" s="20">
        <v>0</v>
      </c>
      <c r="ET21" s="20">
        <v>0</v>
      </c>
      <c r="EU21" s="20">
        <v>0</v>
      </c>
      <c r="EV21" s="20">
        <v>0</v>
      </c>
      <c r="EW21" s="20">
        <v>0</v>
      </c>
      <c r="EX21" s="20">
        <v>0</v>
      </c>
      <c r="EY21" s="20">
        <v>0</v>
      </c>
      <c r="FA21" s="18">
        <v>16</v>
      </c>
      <c r="FB21" s="19" t="str">
        <f t="shared" si="20"/>
        <v>本 部 町</v>
      </c>
      <c r="FC21" s="20">
        <v>0</v>
      </c>
      <c r="FD21" s="20">
        <v>0</v>
      </c>
      <c r="FE21" s="20">
        <v>0</v>
      </c>
      <c r="FF21" s="20">
        <v>0</v>
      </c>
      <c r="FG21" s="20">
        <v>0</v>
      </c>
      <c r="FH21" s="20">
        <v>0</v>
      </c>
      <c r="FI21" s="20">
        <v>0</v>
      </c>
      <c r="FJ21" s="20">
        <v>0</v>
      </c>
      <c r="FK21" s="20">
        <v>0</v>
      </c>
      <c r="FL21" s="20">
        <v>0</v>
      </c>
      <c r="FN21" s="18">
        <v>16</v>
      </c>
      <c r="FO21" s="19" t="str">
        <f t="shared" si="21"/>
        <v>本 部 町</v>
      </c>
      <c r="FP21" s="20">
        <v>0</v>
      </c>
      <c r="FQ21" s="20">
        <v>0</v>
      </c>
      <c r="FR21" s="20">
        <v>0</v>
      </c>
      <c r="FS21" s="20">
        <v>0</v>
      </c>
      <c r="FT21" s="20">
        <v>0</v>
      </c>
      <c r="FU21" s="20">
        <v>0</v>
      </c>
      <c r="FV21" s="20">
        <v>0</v>
      </c>
      <c r="FW21" s="20">
        <v>0</v>
      </c>
      <c r="FX21" s="20">
        <v>0</v>
      </c>
      <c r="FY21" s="20">
        <v>0</v>
      </c>
      <c r="GA21" s="18">
        <v>16</v>
      </c>
      <c r="GB21" s="19" t="str">
        <f t="shared" si="22"/>
        <v>本 部 町</v>
      </c>
      <c r="GC21" s="20">
        <v>4676192</v>
      </c>
      <c r="GD21" s="20">
        <v>22731551</v>
      </c>
      <c r="GE21" s="20">
        <v>15133585</v>
      </c>
      <c r="GF21" s="20">
        <v>130441</v>
      </c>
      <c r="GG21" s="20">
        <v>87221</v>
      </c>
      <c r="GH21" s="20">
        <v>130307</v>
      </c>
      <c r="GI21" s="20">
        <v>87088</v>
      </c>
      <c r="GJ21" s="20">
        <v>2603</v>
      </c>
      <c r="GK21" s="20">
        <v>16762</v>
      </c>
      <c r="GL21" s="20">
        <v>9784</v>
      </c>
      <c r="GN21" s="18">
        <v>16</v>
      </c>
      <c r="GO21" s="19" t="str">
        <f t="shared" si="23"/>
        <v>本 部 町</v>
      </c>
      <c r="GP21" s="20">
        <v>1460</v>
      </c>
      <c r="GQ21" s="20">
        <v>1140741</v>
      </c>
      <c r="GR21" s="20">
        <v>1136461</v>
      </c>
      <c r="GS21" s="20">
        <v>1022104</v>
      </c>
      <c r="GT21" s="20">
        <v>1018269</v>
      </c>
      <c r="GU21" s="20">
        <v>702693</v>
      </c>
      <c r="GV21" s="20">
        <v>700057</v>
      </c>
      <c r="GW21" s="20">
        <v>4</v>
      </c>
      <c r="GX21" s="20">
        <v>729</v>
      </c>
      <c r="GY21" s="20">
        <v>707</v>
      </c>
      <c r="HA21" s="18">
        <v>16</v>
      </c>
      <c r="HB21" s="19" t="str">
        <f t="shared" si="24"/>
        <v>本 部 町</v>
      </c>
      <c r="HC21" s="20">
        <v>0</v>
      </c>
      <c r="HD21" s="20">
        <v>0</v>
      </c>
      <c r="HE21" s="20">
        <v>0</v>
      </c>
      <c r="HF21" s="20">
        <v>0</v>
      </c>
      <c r="HG21" s="20">
        <v>0</v>
      </c>
      <c r="HH21" s="20">
        <v>0</v>
      </c>
      <c r="HI21" s="20">
        <v>0</v>
      </c>
      <c r="HJ21" s="20">
        <v>0</v>
      </c>
      <c r="HK21" s="20">
        <v>0</v>
      </c>
      <c r="HL21" s="20">
        <v>0</v>
      </c>
      <c r="HN21" s="18">
        <v>16</v>
      </c>
      <c r="HO21" s="19" t="str">
        <f t="shared" si="25"/>
        <v>本 部 町</v>
      </c>
      <c r="HP21" s="20">
        <v>0</v>
      </c>
      <c r="HQ21" s="20">
        <v>0</v>
      </c>
      <c r="HR21" s="20">
        <v>0</v>
      </c>
      <c r="HS21" s="20">
        <v>0</v>
      </c>
      <c r="HT21" s="20">
        <v>0</v>
      </c>
      <c r="HU21" s="20">
        <v>0</v>
      </c>
      <c r="HV21" s="20">
        <v>0</v>
      </c>
      <c r="HW21" s="20">
        <v>0</v>
      </c>
      <c r="HX21" s="20">
        <v>0</v>
      </c>
      <c r="HY21" s="20">
        <v>0</v>
      </c>
      <c r="IA21" s="18">
        <v>16</v>
      </c>
      <c r="IB21" s="19" t="str">
        <f t="shared" si="26"/>
        <v>本 部 町</v>
      </c>
      <c r="IC21" s="20">
        <v>0</v>
      </c>
      <c r="ID21" s="20">
        <v>0</v>
      </c>
      <c r="IE21" s="20">
        <v>0</v>
      </c>
      <c r="IF21" s="20">
        <v>0</v>
      </c>
      <c r="IG21" s="20">
        <v>0</v>
      </c>
      <c r="IH21" s="20">
        <v>0</v>
      </c>
      <c r="II21" s="20">
        <v>0</v>
      </c>
      <c r="IJ21" s="20">
        <v>0</v>
      </c>
      <c r="IK21" s="20">
        <v>0</v>
      </c>
      <c r="IL21" s="20">
        <v>0</v>
      </c>
      <c r="IN21" s="17">
        <f t="shared" si="0"/>
        <v>5662046</v>
      </c>
      <c r="IO21" s="7">
        <f t="shared" si="1"/>
        <v>39483643</v>
      </c>
      <c r="IP21" s="7">
        <f t="shared" si="2"/>
        <v>28105815</v>
      </c>
      <c r="IQ21" s="7">
        <f t="shared" si="3"/>
        <v>23430218</v>
      </c>
      <c r="IR21" s="7">
        <f t="shared" si="4"/>
        <v>22521829</v>
      </c>
      <c r="IS21" s="7">
        <f t="shared" si="5"/>
        <v>7574790</v>
      </c>
      <c r="IT21" s="7">
        <f t="shared" si="6"/>
        <v>6030</v>
      </c>
      <c r="IU21" s="7">
        <f t="shared" si="7"/>
        <v>48240</v>
      </c>
      <c r="IV21" s="7">
        <f t="shared" si="8"/>
        <v>33468</v>
      </c>
    </row>
    <row r="22" spans="1:256" s="7" customFormat="1" ht="15" customHeight="1">
      <c r="A22" s="18">
        <v>17</v>
      </c>
      <c r="B22" s="19" t="s">
        <v>70</v>
      </c>
      <c r="C22" s="20">
        <v>7946</v>
      </c>
      <c r="D22" s="20">
        <v>155350</v>
      </c>
      <c r="E22" s="20">
        <v>124300</v>
      </c>
      <c r="F22" s="20">
        <v>9009</v>
      </c>
      <c r="G22" s="20">
        <v>7231</v>
      </c>
      <c r="H22" s="20">
        <v>9009</v>
      </c>
      <c r="I22" s="20">
        <v>7231</v>
      </c>
      <c r="J22" s="20">
        <v>35</v>
      </c>
      <c r="K22" s="20">
        <v>247</v>
      </c>
      <c r="L22" s="20">
        <v>183</v>
      </c>
      <c r="M22" s="16"/>
      <c r="N22" s="18">
        <v>17</v>
      </c>
      <c r="O22" s="19" t="str">
        <f t="shared" si="9"/>
        <v>恩 納 村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30"/>
      <c r="AA22" s="18">
        <v>17</v>
      </c>
      <c r="AB22" s="19" t="str">
        <f t="shared" si="10"/>
        <v>恩 納 村</v>
      </c>
      <c r="AC22" s="20">
        <v>225685</v>
      </c>
      <c r="AD22" s="20">
        <v>5909523</v>
      </c>
      <c r="AE22" s="20">
        <v>4661313</v>
      </c>
      <c r="AF22" s="20">
        <v>303003</v>
      </c>
      <c r="AG22" s="20">
        <v>240813</v>
      </c>
      <c r="AH22" s="20">
        <v>303000</v>
      </c>
      <c r="AI22" s="20">
        <v>240813</v>
      </c>
      <c r="AJ22" s="20">
        <v>599</v>
      </c>
      <c r="AK22" s="20">
        <v>9658</v>
      </c>
      <c r="AL22" s="20">
        <v>7105</v>
      </c>
      <c r="AM22" s="50"/>
      <c r="AN22" s="18">
        <v>17</v>
      </c>
      <c r="AO22" s="19" t="str">
        <f t="shared" si="11"/>
        <v>恩 納 村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30"/>
      <c r="BA22" s="18">
        <v>17</v>
      </c>
      <c r="BB22" s="19" t="str">
        <f t="shared" si="12"/>
        <v>恩 納 村</v>
      </c>
      <c r="BC22" s="66"/>
      <c r="BD22" s="20">
        <v>643827</v>
      </c>
      <c r="BE22" s="20">
        <v>625257</v>
      </c>
      <c r="BF22" s="20">
        <v>8836316</v>
      </c>
      <c r="BG22" s="20">
        <v>8641727</v>
      </c>
      <c r="BH22" s="20">
        <v>1364619</v>
      </c>
      <c r="BI22" s="20">
        <v>1334298</v>
      </c>
      <c r="BJ22" s="66"/>
      <c r="BK22" s="20">
        <v>4039</v>
      </c>
      <c r="BL22" s="20">
        <v>3832</v>
      </c>
      <c r="BM22" s="30"/>
      <c r="BN22" s="18">
        <v>17</v>
      </c>
      <c r="BO22" s="19" t="str">
        <f t="shared" si="13"/>
        <v>恩 納 村</v>
      </c>
      <c r="BP22" s="66"/>
      <c r="BQ22" s="20">
        <v>432895</v>
      </c>
      <c r="BR22" s="20">
        <v>432030</v>
      </c>
      <c r="BS22" s="20">
        <v>5165468</v>
      </c>
      <c r="BT22" s="20">
        <v>5158727</v>
      </c>
      <c r="BU22" s="20">
        <v>1614342</v>
      </c>
      <c r="BV22" s="20">
        <v>1612213</v>
      </c>
      <c r="BW22" s="66"/>
      <c r="BX22" s="20">
        <v>2957</v>
      </c>
      <c r="BY22" s="20">
        <v>2912</v>
      </c>
      <c r="BZ22" s="30"/>
      <c r="CA22" s="18">
        <v>17</v>
      </c>
      <c r="CB22" s="19" t="str">
        <f t="shared" si="14"/>
        <v>恩 納 村</v>
      </c>
      <c r="CC22" s="66"/>
      <c r="CD22" s="20">
        <v>461927</v>
      </c>
      <c r="CE22" s="20">
        <v>461445</v>
      </c>
      <c r="CF22" s="20">
        <v>7029702</v>
      </c>
      <c r="CG22" s="20">
        <v>7028616</v>
      </c>
      <c r="CH22" s="20">
        <v>4323735</v>
      </c>
      <c r="CI22" s="20">
        <v>4323055</v>
      </c>
      <c r="CJ22" s="66"/>
      <c r="CK22" s="20">
        <v>1098</v>
      </c>
      <c r="CL22" s="20">
        <v>1088</v>
      </c>
      <c r="CM22" s="30"/>
      <c r="CN22" s="18">
        <v>17</v>
      </c>
      <c r="CO22" s="19" t="str">
        <f t="shared" si="15"/>
        <v>恩 納 村</v>
      </c>
      <c r="CP22" s="20">
        <v>89877</v>
      </c>
      <c r="CQ22" s="20">
        <v>1538649</v>
      </c>
      <c r="CR22" s="20">
        <v>1518732</v>
      </c>
      <c r="CS22" s="20">
        <v>21031486</v>
      </c>
      <c r="CT22" s="20">
        <v>20829070</v>
      </c>
      <c r="CU22" s="20">
        <v>7302696</v>
      </c>
      <c r="CV22" s="20">
        <v>7269566</v>
      </c>
      <c r="CW22" s="20">
        <v>116</v>
      </c>
      <c r="CX22" s="20">
        <v>8094</v>
      </c>
      <c r="CY22" s="20">
        <v>7832</v>
      </c>
      <c r="CZ22" s="50"/>
      <c r="DA22" s="18">
        <v>17</v>
      </c>
      <c r="DB22" s="19" t="str">
        <f t="shared" si="16"/>
        <v>恩 納 村</v>
      </c>
      <c r="DC22" s="20">
        <v>0</v>
      </c>
      <c r="DD22" s="66"/>
      <c r="DE22" s="66"/>
      <c r="DF22" s="66"/>
      <c r="DG22" s="66"/>
      <c r="DH22" s="66"/>
      <c r="DI22" s="66"/>
      <c r="DJ22" s="20">
        <v>0</v>
      </c>
      <c r="DK22" s="66"/>
      <c r="DL22" s="66"/>
      <c r="DM22" s="16"/>
      <c r="DN22" s="18">
        <v>17</v>
      </c>
      <c r="DO22" s="19" t="str">
        <f t="shared" si="17"/>
        <v>恩 納 村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  <c r="DV22" s="20">
        <v>0</v>
      </c>
      <c r="DW22" s="20">
        <v>0</v>
      </c>
      <c r="DX22" s="20">
        <v>0</v>
      </c>
      <c r="DY22" s="20">
        <v>0</v>
      </c>
      <c r="DZ22" s="16"/>
      <c r="EA22" s="18">
        <v>17</v>
      </c>
      <c r="EB22" s="19" t="str">
        <f t="shared" si="18"/>
        <v>恩 納 村</v>
      </c>
      <c r="EC22" s="20">
        <v>17939</v>
      </c>
      <c r="ED22" s="20">
        <v>10034</v>
      </c>
      <c r="EE22" s="20">
        <v>7871</v>
      </c>
      <c r="EF22" s="20">
        <v>309</v>
      </c>
      <c r="EG22" s="20">
        <v>243</v>
      </c>
      <c r="EH22" s="20">
        <v>309</v>
      </c>
      <c r="EI22" s="20">
        <v>243</v>
      </c>
      <c r="EJ22" s="20">
        <v>17</v>
      </c>
      <c r="EK22" s="20">
        <v>31</v>
      </c>
      <c r="EL22" s="20">
        <v>19</v>
      </c>
      <c r="EM22" s="16"/>
      <c r="EN22" s="18">
        <v>17</v>
      </c>
      <c r="EO22" s="19" t="str">
        <f t="shared" si="19"/>
        <v>恩 納 村</v>
      </c>
      <c r="EP22" s="20">
        <v>22217983</v>
      </c>
      <c r="EQ22" s="20">
        <v>6998009</v>
      </c>
      <c r="ER22" s="20">
        <v>4782657</v>
      </c>
      <c r="ES22" s="20">
        <v>58164</v>
      </c>
      <c r="ET22" s="20">
        <v>39889</v>
      </c>
      <c r="EU22" s="20">
        <v>58164</v>
      </c>
      <c r="EV22" s="20">
        <v>39889</v>
      </c>
      <c r="EW22" s="20">
        <v>622</v>
      </c>
      <c r="EX22" s="20">
        <v>2672</v>
      </c>
      <c r="EY22" s="20">
        <v>1767</v>
      </c>
      <c r="FA22" s="18">
        <v>17</v>
      </c>
      <c r="FB22" s="19" t="str">
        <f t="shared" si="20"/>
        <v>恩 納 村</v>
      </c>
      <c r="FC22" s="20">
        <v>0</v>
      </c>
      <c r="FD22" s="20">
        <v>0</v>
      </c>
      <c r="FE22" s="20">
        <v>0</v>
      </c>
      <c r="FF22" s="20">
        <v>0</v>
      </c>
      <c r="FG22" s="20">
        <v>0</v>
      </c>
      <c r="FH22" s="20">
        <v>0</v>
      </c>
      <c r="FI22" s="20">
        <v>0</v>
      </c>
      <c r="FJ22" s="20">
        <v>0</v>
      </c>
      <c r="FK22" s="20">
        <v>0</v>
      </c>
      <c r="FL22" s="20">
        <v>0</v>
      </c>
      <c r="FN22" s="18">
        <v>17</v>
      </c>
      <c r="FO22" s="19" t="str">
        <f t="shared" si="21"/>
        <v>恩 納 村</v>
      </c>
      <c r="FP22" s="20">
        <v>0</v>
      </c>
      <c r="FQ22" s="20">
        <v>0</v>
      </c>
      <c r="FR22" s="20">
        <v>0</v>
      </c>
      <c r="FS22" s="20">
        <v>0</v>
      </c>
      <c r="FT22" s="20">
        <v>0</v>
      </c>
      <c r="FU22" s="20">
        <v>0</v>
      </c>
      <c r="FV22" s="20">
        <v>0</v>
      </c>
      <c r="FW22" s="20">
        <v>0</v>
      </c>
      <c r="FX22" s="20">
        <v>0</v>
      </c>
      <c r="FY22" s="20">
        <v>0</v>
      </c>
      <c r="GA22" s="18">
        <v>17</v>
      </c>
      <c r="GB22" s="19" t="str">
        <f t="shared" si="22"/>
        <v>恩 納 村</v>
      </c>
      <c r="GC22" s="20">
        <v>265484</v>
      </c>
      <c r="GD22" s="20">
        <v>1738511</v>
      </c>
      <c r="GE22" s="20">
        <v>1211451</v>
      </c>
      <c r="GF22" s="20">
        <v>35174</v>
      </c>
      <c r="GG22" s="20">
        <v>24352</v>
      </c>
      <c r="GH22" s="20">
        <v>35174</v>
      </c>
      <c r="GI22" s="20">
        <v>24352</v>
      </c>
      <c r="GJ22" s="20">
        <v>589</v>
      </c>
      <c r="GK22" s="20">
        <v>5355</v>
      </c>
      <c r="GL22" s="20">
        <v>3752</v>
      </c>
      <c r="GN22" s="18">
        <v>17</v>
      </c>
      <c r="GO22" s="19" t="str">
        <f t="shared" si="23"/>
        <v>恩 納 村</v>
      </c>
      <c r="GP22" s="20">
        <v>14565</v>
      </c>
      <c r="GQ22" s="20">
        <v>2811786</v>
      </c>
      <c r="GR22" s="20">
        <v>2808861</v>
      </c>
      <c r="GS22" s="20">
        <v>2530632</v>
      </c>
      <c r="GT22" s="20">
        <v>2528000</v>
      </c>
      <c r="GU22" s="20">
        <v>1870873</v>
      </c>
      <c r="GV22" s="20">
        <v>1868925</v>
      </c>
      <c r="GW22" s="20">
        <v>27</v>
      </c>
      <c r="GX22" s="20">
        <v>598</v>
      </c>
      <c r="GY22" s="20">
        <v>575</v>
      </c>
      <c r="HA22" s="18">
        <v>17</v>
      </c>
      <c r="HB22" s="19" t="str">
        <f t="shared" si="24"/>
        <v>恩 納 村</v>
      </c>
      <c r="HC22" s="20">
        <v>0</v>
      </c>
      <c r="HD22" s="20">
        <v>0</v>
      </c>
      <c r="HE22" s="20">
        <v>0</v>
      </c>
      <c r="HF22" s="20">
        <v>0</v>
      </c>
      <c r="HG22" s="20">
        <v>0</v>
      </c>
      <c r="HH22" s="20">
        <v>0</v>
      </c>
      <c r="HI22" s="20">
        <v>0</v>
      </c>
      <c r="HJ22" s="20">
        <v>0</v>
      </c>
      <c r="HK22" s="20">
        <v>0</v>
      </c>
      <c r="HL22" s="20">
        <v>0</v>
      </c>
      <c r="HN22" s="18">
        <v>17</v>
      </c>
      <c r="HO22" s="19" t="str">
        <f t="shared" si="25"/>
        <v>恩 納 村</v>
      </c>
      <c r="HP22" s="20">
        <v>0</v>
      </c>
      <c r="HQ22" s="20">
        <v>0</v>
      </c>
      <c r="HR22" s="20">
        <v>0</v>
      </c>
      <c r="HS22" s="20">
        <v>0</v>
      </c>
      <c r="HT22" s="20">
        <v>0</v>
      </c>
      <c r="HU22" s="20">
        <v>0</v>
      </c>
      <c r="HV22" s="20">
        <v>0</v>
      </c>
      <c r="HW22" s="20">
        <v>0</v>
      </c>
      <c r="HX22" s="20">
        <v>0</v>
      </c>
      <c r="HY22" s="20">
        <v>0</v>
      </c>
      <c r="IA22" s="18">
        <v>17</v>
      </c>
      <c r="IB22" s="19" t="str">
        <f t="shared" si="26"/>
        <v>恩 納 村</v>
      </c>
      <c r="IC22" s="20">
        <v>0</v>
      </c>
      <c r="ID22" s="20">
        <v>0</v>
      </c>
      <c r="IE22" s="20">
        <v>0</v>
      </c>
      <c r="IF22" s="20">
        <v>0</v>
      </c>
      <c r="IG22" s="20">
        <v>0</v>
      </c>
      <c r="IH22" s="20">
        <v>0</v>
      </c>
      <c r="II22" s="20">
        <v>0</v>
      </c>
      <c r="IJ22" s="20">
        <v>0</v>
      </c>
      <c r="IK22" s="20">
        <v>0</v>
      </c>
      <c r="IL22" s="20">
        <v>0</v>
      </c>
      <c r="IN22" s="17">
        <f t="shared" si="0"/>
        <v>22839479</v>
      </c>
      <c r="IO22" s="7">
        <f t="shared" si="1"/>
        <v>19161862</v>
      </c>
      <c r="IP22" s="7">
        <f t="shared" si="2"/>
        <v>15115185</v>
      </c>
      <c r="IQ22" s="7">
        <f t="shared" si="3"/>
        <v>23967777</v>
      </c>
      <c r="IR22" s="7">
        <f t="shared" si="4"/>
        <v>23669598</v>
      </c>
      <c r="IS22" s="7">
        <f t="shared" si="5"/>
        <v>9451019</v>
      </c>
      <c r="IT22" s="7">
        <f t="shared" si="6"/>
        <v>2005</v>
      </c>
      <c r="IU22" s="7">
        <f t="shared" si="7"/>
        <v>26655</v>
      </c>
      <c r="IV22" s="7">
        <f t="shared" si="8"/>
        <v>21233</v>
      </c>
    </row>
    <row r="23" spans="1:256" s="7" customFormat="1" ht="15" customHeight="1">
      <c r="A23" s="18">
        <v>18</v>
      </c>
      <c r="B23" s="19" t="s">
        <v>71</v>
      </c>
      <c r="C23" s="20">
        <v>11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2</v>
      </c>
      <c r="K23" s="20">
        <v>0</v>
      </c>
      <c r="L23" s="20">
        <v>0</v>
      </c>
      <c r="M23" s="16"/>
      <c r="N23" s="18">
        <v>18</v>
      </c>
      <c r="O23" s="19" t="str">
        <f t="shared" si="9"/>
        <v>宜野座村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30"/>
      <c r="AA23" s="18">
        <v>18</v>
      </c>
      <c r="AB23" s="19" t="str">
        <f t="shared" si="10"/>
        <v>宜野座村</v>
      </c>
      <c r="AC23" s="20">
        <v>651161</v>
      </c>
      <c r="AD23" s="20">
        <v>5126302</v>
      </c>
      <c r="AE23" s="20">
        <v>4149388</v>
      </c>
      <c r="AF23" s="20">
        <v>205743</v>
      </c>
      <c r="AG23" s="20">
        <v>165803</v>
      </c>
      <c r="AH23" s="20">
        <v>205743</v>
      </c>
      <c r="AI23" s="20">
        <v>165803</v>
      </c>
      <c r="AJ23" s="20">
        <v>1465</v>
      </c>
      <c r="AK23" s="20">
        <v>4187</v>
      </c>
      <c r="AL23" s="20">
        <v>3153</v>
      </c>
      <c r="AM23" s="50"/>
      <c r="AN23" s="18">
        <v>18</v>
      </c>
      <c r="AO23" s="19" t="str">
        <f t="shared" si="11"/>
        <v>宜野座村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30"/>
      <c r="BA23" s="18">
        <v>18</v>
      </c>
      <c r="BB23" s="19" t="str">
        <f t="shared" si="12"/>
        <v>宜野座村</v>
      </c>
      <c r="BC23" s="66"/>
      <c r="BD23" s="20">
        <v>353382</v>
      </c>
      <c r="BE23" s="20">
        <v>334232</v>
      </c>
      <c r="BF23" s="20">
        <v>2775481</v>
      </c>
      <c r="BG23" s="20">
        <v>2646283</v>
      </c>
      <c r="BH23" s="20">
        <v>427661</v>
      </c>
      <c r="BI23" s="20">
        <v>407580</v>
      </c>
      <c r="BJ23" s="66"/>
      <c r="BK23" s="20">
        <v>1755</v>
      </c>
      <c r="BL23" s="20">
        <v>1621</v>
      </c>
      <c r="BM23" s="30"/>
      <c r="BN23" s="18">
        <v>18</v>
      </c>
      <c r="BO23" s="19" t="str">
        <f t="shared" si="13"/>
        <v>宜野座村</v>
      </c>
      <c r="BP23" s="66"/>
      <c r="BQ23" s="20">
        <v>338433</v>
      </c>
      <c r="BR23" s="20">
        <v>336247</v>
      </c>
      <c r="BS23" s="20">
        <v>2522351</v>
      </c>
      <c r="BT23" s="20">
        <v>2511752</v>
      </c>
      <c r="BU23" s="20">
        <v>781247</v>
      </c>
      <c r="BV23" s="20">
        <v>777955</v>
      </c>
      <c r="BW23" s="66"/>
      <c r="BX23" s="20">
        <v>1508</v>
      </c>
      <c r="BY23" s="20">
        <v>1452</v>
      </c>
      <c r="BZ23" s="30"/>
      <c r="CA23" s="18">
        <v>18</v>
      </c>
      <c r="CB23" s="19" t="str">
        <f t="shared" si="14"/>
        <v>宜野座村</v>
      </c>
      <c r="CC23" s="66"/>
      <c r="CD23" s="20">
        <v>109140</v>
      </c>
      <c r="CE23" s="20">
        <v>108837</v>
      </c>
      <c r="CF23" s="20">
        <v>876484</v>
      </c>
      <c r="CG23" s="20">
        <v>875332</v>
      </c>
      <c r="CH23" s="20">
        <v>555282</v>
      </c>
      <c r="CI23" s="20">
        <v>554545</v>
      </c>
      <c r="CJ23" s="66"/>
      <c r="CK23" s="20">
        <v>301</v>
      </c>
      <c r="CL23" s="20">
        <v>291</v>
      </c>
      <c r="CM23" s="30"/>
      <c r="CN23" s="18">
        <v>18</v>
      </c>
      <c r="CO23" s="19" t="str">
        <f t="shared" si="15"/>
        <v>宜野座村</v>
      </c>
      <c r="CP23" s="20">
        <v>112442</v>
      </c>
      <c r="CQ23" s="20">
        <v>800955</v>
      </c>
      <c r="CR23" s="20">
        <v>779316</v>
      </c>
      <c r="CS23" s="20">
        <v>6174316</v>
      </c>
      <c r="CT23" s="20">
        <v>6033367</v>
      </c>
      <c r="CU23" s="20">
        <v>1764190</v>
      </c>
      <c r="CV23" s="20">
        <v>1740080</v>
      </c>
      <c r="CW23" s="20">
        <v>203</v>
      </c>
      <c r="CX23" s="20">
        <v>3564</v>
      </c>
      <c r="CY23" s="20">
        <v>3364</v>
      </c>
      <c r="CZ23" s="50"/>
      <c r="DA23" s="18">
        <v>18</v>
      </c>
      <c r="DB23" s="19" t="str">
        <f t="shared" si="16"/>
        <v>宜野座村</v>
      </c>
      <c r="DC23" s="20">
        <v>0</v>
      </c>
      <c r="DD23" s="66"/>
      <c r="DE23" s="66"/>
      <c r="DF23" s="66"/>
      <c r="DG23" s="66"/>
      <c r="DH23" s="66"/>
      <c r="DI23" s="66"/>
      <c r="DJ23" s="20">
        <v>0</v>
      </c>
      <c r="DK23" s="66"/>
      <c r="DL23" s="66"/>
      <c r="DM23" s="16"/>
      <c r="DN23" s="18">
        <v>18</v>
      </c>
      <c r="DO23" s="19" t="str">
        <f t="shared" si="17"/>
        <v>宜野座村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0</v>
      </c>
      <c r="DZ23" s="16"/>
      <c r="EA23" s="18">
        <v>18</v>
      </c>
      <c r="EB23" s="19" t="str">
        <f t="shared" si="18"/>
        <v>宜野座村</v>
      </c>
      <c r="EC23" s="20">
        <v>20234</v>
      </c>
      <c r="ED23" s="20">
        <v>29529</v>
      </c>
      <c r="EE23" s="20">
        <v>29529</v>
      </c>
      <c r="EF23" s="20">
        <v>974</v>
      </c>
      <c r="EG23" s="20">
        <v>974</v>
      </c>
      <c r="EH23" s="20">
        <v>974</v>
      </c>
      <c r="EI23" s="20">
        <v>974</v>
      </c>
      <c r="EJ23" s="20">
        <v>22</v>
      </c>
      <c r="EK23" s="20">
        <v>28</v>
      </c>
      <c r="EL23" s="20">
        <v>28</v>
      </c>
      <c r="EM23" s="16"/>
      <c r="EN23" s="18">
        <v>18</v>
      </c>
      <c r="EO23" s="19" t="str">
        <f t="shared" si="19"/>
        <v>宜野座村</v>
      </c>
      <c r="EP23" s="20">
        <v>0</v>
      </c>
      <c r="EQ23" s="20">
        <v>0</v>
      </c>
      <c r="ER23" s="20">
        <v>0</v>
      </c>
      <c r="ES23" s="20">
        <v>0</v>
      </c>
      <c r="ET23" s="20">
        <v>0</v>
      </c>
      <c r="EU23" s="20">
        <v>0</v>
      </c>
      <c r="EV23" s="20">
        <v>0</v>
      </c>
      <c r="EW23" s="20">
        <v>0</v>
      </c>
      <c r="EX23" s="20">
        <v>0</v>
      </c>
      <c r="EY23" s="20">
        <v>0</v>
      </c>
      <c r="FA23" s="18">
        <v>18</v>
      </c>
      <c r="FB23" s="19" t="str">
        <f t="shared" si="20"/>
        <v>宜野座村</v>
      </c>
      <c r="FC23" s="20">
        <v>0</v>
      </c>
      <c r="FD23" s="20">
        <v>0</v>
      </c>
      <c r="FE23" s="20">
        <v>0</v>
      </c>
      <c r="FF23" s="20">
        <v>0</v>
      </c>
      <c r="FG23" s="20">
        <v>0</v>
      </c>
      <c r="FH23" s="20">
        <v>0</v>
      </c>
      <c r="FI23" s="20">
        <v>0</v>
      </c>
      <c r="FJ23" s="20">
        <v>0</v>
      </c>
      <c r="FK23" s="20">
        <v>0</v>
      </c>
      <c r="FL23" s="20">
        <v>0</v>
      </c>
      <c r="FN23" s="18">
        <v>18</v>
      </c>
      <c r="FO23" s="19" t="str">
        <f t="shared" si="21"/>
        <v>宜野座村</v>
      </c>
      <c r="FP23" s="20">
        <v>0</v>
      </c>
      <c r="FQ23" s="20">
        <v>0</v>
      </c>
      <c r="FR23" s="20">
        <v>0</v>
      </c>
      <c r="FS23" s="20">
        <v>0</v>
      </c>
      <c r="FT23" s="20">
        <v>0</v>
      </c>
      <c r="FU23" s="20">
        <v>0</v>
      </c>
      <c r="FV23" s="20">
        <v>0</v>
      </c>
      <c r="FW23" s="20">
        <v>0</v>
      </c>
      <c r="FX23" s="20">
        <v>0</v>
      </c>
      <c r="FY23" s="20">
        <v>0</v>
      </c>
      <c r="GA23" s="18">
        <v>18</v>
      </c>
      <c r="GB23" s="19" t="str">
        <f t="shared" si="22"/>
        <v>宜野座村</v>
      </c>
      <c r="GC23" s="20">
        <v>1263471</v>
      </c>
      <c r="GD23" s="20">
        <v>2304942</v>
      </c>
      <c r="GE23" s="20">
        <v>1592357</v>
      </c>
      <c r="GF23" s="20">
        <v>27898</v>
      </c>
      <c r="GG23" s="20">
        <v>19356</v>
      </c>
      <c r="GH23" s="20">
        <v>27898</v>
      </c>
      <c r="GI23" s="20">
        <v>19356</v>
      </c>
      <c r="GJ23" s="20">
        <v>976</v>
      </c>
      <c r="GK23" s="20">
        <v>2569</v>
      </c>
      <c r="GL23" s="20">
        <v>1684</v>
      </c>
      <c r="GN23" s="18">
        <v>18</v>
      </c>
      <c r="GO23" s="19" t="str">
        <f t="shared" si="23"/>
        <v>宜野座村</v>
      </c>
      <c r="GP23" s="20">
        <v>1607890</v>
      </c>
      <c r="GQ23" s="20">
        <v>418171</v>
      </c>
      <c r="GR23" s="20">
        <v>418030</v>
      </c>
      <c r="GS23" s="20">
        <v>383043</v>
      </c>
      <c r="GT23" s="20">
        <v>382914</v>
      </c>
      <c r="GU23" s="20">
        <v>383043</v>
      </c>
      <c r="GV23" s="20">
        <v>382914</v>
      </c>
      <c r="GW23" s="20">
        <v>126</v>
      </c>
      <c r="GX23" s="20">
        <v>153</v>
      </c>
      <c r="GY23" s="20">
        <v>152</v>
      </c>
      <c r="HA23" s="18">
        <v>18</v>
      </c>
      <c r="HB23" s="19" t="str">
        <f t="shared" si="24"/>
        <v>宜野座村</v>
      </c>
      <c r="HC23" s="20">
        <v>0</v>
      </c>
      <c r="HD23" s="20">
        <v>0</v>
      </c>
      <c r="HE23" s="20">
        <v>0</v>
      </c>
      <c r="HF23" s="20">
        <v>0</v>
      </c>
      <c r="HG23" s="20">
        <v>0</v>
      </c>
      <c r="HH23" s="20">
        <v>0</v>
      </c>
      <c r="HI23" s="20">
        <v>0</v>
      </c>
      <c r="HJ23" s="20">
        <v>0</v>
      </c>
      <c r="HK23" s="20">
        <v>0</v>
      </c>
      <c r="HL23" s="20">
        <v>0</v>
      </c>
      <c r="HN23" s="18">
        <v>18</v>
      </c>
      <c r="HO23" s="19" t="str">
        <f t="shared" si="25"/>
        <v>宜野座村</v>
      </c>
      <c r="HP23" s="20">
        <v>0</v>
      </c>
      <c r="HQ23" s="20">
        <v>0</v>
      </c>
      <c r="HR23" s="20">
        <v>0</v>
      </c>
      <c r="HS23" s="20">
        <v>0</v>
      </c>
      <c r="HT23" s="20">
        <v>0</v>
      </c>
      <c r="HU23" s="20">
        <v>0</v>
      </c>
      <c r="HV23" s="20">
        <v>0</v>
      </c>
      <c r="HW23" s="20">
        <v>0</v>
      </c>
      <c r="HX23" s="20">
        <v>0</v>
      </c>
      <c r="HY23" s="20">
        <v>0</v>
      </c>
      <c r="IA23" s="18">
        <v>18</v>
      </c>
      <c r="IB23" s="19" t="str">
        <f t="shared" si="26"/>
        <v>宜野座村</v>
      </c>
      <c r="IC23" s="20">
        <v>0</v>
      </c>
      <c r="ID23" s="20">
        <v>0</v>
      </c>
      <c r="IE23" s="20">
        <v>0</v>
      </c>
      <c r="IF23" s="20">
        <v>0</v>
      </c>
      <c r="IG23" s="20">
        <v>0</v>
      </c>
      <c r="IH23" s="20">
        <v>0</v>
      </c>
      <c r="II23" s="20">
        <v>0</v>
      </c>
      <c r="IJ23" s="20">
        <v>0</v>
      </c>
      <c r="IK23" s="20">
        <v>0</v>
      </c>
      <c r="IL23" s="20">
        <v>0</v>
      </c>
      <c r="IN23" s="17">
        <f t="shared" si="0"/>
        <v>3655209</v>
      </c>
      <c r="IO23" s="7">
        <f t="shared" si="1"/>
        <v>8679899</v>
      </c>
      <c r="IP23" s="7">
        <f t="shared" si="2"/>
        <v>6968620</v>
      </c>
      <c r="IQ23" s="7">
        <f t="shared" si="3"/>
        <v>6791974</v>
      </c>
      <c r="IR23" s="7">
        <f t="shared" si="4"/>
        <v>6602414</v>
      </c>
      <c r="IS23" s="7">
        <f t="shared" si="5"/>
        <v>2309127</v>
      </c>
      <c r="IT23" s="7">
        <f t="shared" si="6"/>
        <v>2794</v>
      </c>
      <c r="IU23" s="7">
        <f t="shared" si="7"/>
        <v>10501</v>
      </c>
      <c r="IV23" s="7">
        <f t="shared" si="8"/>
        <v>8381</v>
      </c>
    </row>
    <row r="24" spans="1:256" s="7" customFormat="1" ht="15" customHeight="1">
      <c r="A24" s="18">
        <v>19</v>
      </c>
      <c r="B24" s="19" t="s">
        <v>72</v>
      </c>
      <c r="C24" s="20">
        <v>55057</v>
      </c>
      <c r="D24" s="20">
        <v>637034</v>
      </c>
      <c r="E24" s="20">
        <v>526248</v>
      </c>
      <c r="F24" s="20">
        <v>31104</v>
      </c>
      <c r="G24" s="20">
        <v>26289</v>
      </c>
      <c r="H24" s="20">
        <v>31015</v>
      </c>
      <c r="I24" s="20">
        <v>26233</v>
      </c>
      <c r="J24" s="20">
        <v>395</v>
      </c>
      <c r="K24" s="20">
        <v>1617</v>
      </c>
      <c r="L24" s="20">
        <v>1294</v>
      </c>
      <c r="M24" s="16"/>
      <c r="N24" s="18">
        <v>19</v>
      </c>
      <c r="O24" s="19" t="str">
        <f t="shared" si="9"/>
        <v>金 武 町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30"/>
      <c r="AA24" s="18">
        <v>19</v>
      </c>
      <c r="AB24" s="19" t="str">
        <f t="shared" si="10"/>
        <v>金 武 町</v>
      </c>
      <c r="AC24" s="20">
        <v>893942</v>
      </c>
      <c r="AD24" s="20">
        <v>3470607</v>
      </c>
      <c r="AE24" s="20">
        <v>2904455</v>
      </c>
      <c r="AF24" s="20">
        <v>154514</v>
      </c>
      <c r="AG24" s="20">
        <v>129565</v>
      </c>
      <c r="AH24" s="20">
        <v>154063</v>
      </c>
      <c r="AI24" s="20">
        <v>129221</v>
      </c>
      <c r="AJ24" s="20">
        <v>1141</v>
      </c>
      <c r="AK24" s="20">
        <v>4778</v>
      </c>
      <c r="AL24" s="20">
        <v>3835</v>
      </c>
      <c r="AM24" s="50"/>
      <c r="AN24" s="18">
        <v>19</v>
      </c>
      <c r="AO24" s="19" t="str">
        <f t="shared" si="11"/>
        <v>金 武 町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30"/>
      <c r="BA24" s="18">
        <v>19</v>
      </c>
      <c r="BB24" s="19" t="str">
        <f t="shared" si="12"/>
        <v>金 武 町</v>
      </c>
      <c r="BC24" s="66"/>
      <c r="BD24" s="20">
        <v>739229</v>
      </c>
      <c r="BE24" s="20">
        <v>728128</v>
      </c>
      <c r="BF24" s="20">
        <v>10581082</v>
      </c>
      <c r="BG24" s="20">
        <v>10455026</v>
      </c>
      <c r="BH24" s="20">
        <v>1667967</v>
      </c>
      <c r="BI24" s="20">
        <v>1648604</v>
      </c>
      <c r="BJ24" s="66"/>
      <c r="BK24" s="20">
        <v>3570</v>
      </c>
      <c r="BL24" s="20">
        <v>3452</v>
      </c>
      <c r="BM24" s="30"/>
      <c r="BN24" s="18">
        <v>19</v>
      </c>
      <c r="BO24" s="19" t="str">
        <f t="shared" si="13"/>
        <v>金 武 町</v>
      </c>
      <c r="BP24" s="66"/>
      <c r="BQ24" s="20">
        <v>447065</v>
      </c>
      <c r="BR24" s="20">
        <v>446707</v>
      </c>
      <c r="BS24" s="20">
        <v>5907095</v>
      </c>
      <c r="BT24" s="20">
        <v>5905103</v>
      </c>
      <c r="BU24" s="20">
        <v>1837409</v>
      </c>
      <c r="BV24" s="20">
        <v>1836785</v>
      </c>
      <c r="BW24" s="66"/>
      <c r="BX24" s="20">
        <v>2266</v>
      </c>
      <c r="BY24" s="20">
        <v>2252</v>
      </c>
      <c r="BZ24" s="30"/>
      <c r="CA24" s="18">
        <v>19</v>
      </c>
      <c r="CB24" s="19" t="str">
        <f t="shared" si="14"/>
        <v>金 武 町</v>
      </c>
      <c r="CC24" s="66"/>
      <c r="CD24" s="20">
        <v>306578</v>
      </c>
      <c r="CE24" s="20">
        <v>306414</v>
      </c>
      <c r="CF24" s="20">
        <v>3964234</v>
      </c>
      <c r="CG24" s="20">
        <v>3962938</v>
      </c>
      <c r="CH24" s="20">
        <v>2529029</v>
      </c>
      <c r="CI24" s="20">
        <v>2528220</v>
      </c>
      <c r="CJ24" s="66"/>
      <c r="CK24" s="20">
        <v>1076</v>
      </c>
      <c r="CL24" s="20">
        <v>1066</v>
      </c>
      <c r="CM24" s="30"/>
      <c r="CN24" s="18">
        <v>19</v>
      </c>
      <c r="CO24" s="19" t="str">
        <f t="shared" si="15"/>
        <v>金 武 町</v>
      </c>
      <c r="CP24" s="20">
        <v>266325</v>
      </c>
      <c r="CQ24" s="20">
        <v>1492872</v>
      </c>
      <c r="CR24" s="20">
        <v>1481249</v>
      </c>
      <c r="CS24" s="20">
        <v>20452411</v>
      </c>
      <c r="CT24" s="20">
        <v>20323067</v>
      </c>
      <c r="CU24" s="20">
        <v>6034405</v>
      </c>
      <c r="CV24" s="20">
        <v>6013609</v>
      </c>
      <c r="CW24" s="20">
        <v>326</v>
      </c>
      <c r="CX24" s="20">
        <v>6912</v>
      </c>
      <c r="CY24" s="20">
        <v>6770</v>
      </c>
      <c r="CZ24" s="50"/>
      <c r="DA24" s="18">
        <v>19</v>
      </c>
      <c r="DB24" s="19" t="str">
        <f t="shared" si="16"/>
        <v>金 武 町</v>
      </c>
      <c r="DC24" s="20">
        <v>0</v>
      </c>
      <c r="DD24" s="66"/>
      <c r="DE24" s="66"/>
      <c r="DF24" s="66"/>
      <c r="DG24" s="66"/>
      <c r="DH24" s="66"/>
      <c r="DI24" s="66"/>
      <c r="DJ24" s="20">
        <v>0</v>
      </c>
      <c r="DK24" s="66"/>
      <c r="DL24" s="66"/>
      <c r="DM24" s="16"/>
      <c r="DN24" s="18">
        <v>19</v>
      </c>
      <c r="DO24" s="19" t="str">
        <f t="shared" si="17"/>
        <v>金 武 町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20">
        <v>0</v>
      </c>
      <c r="DY24" s="20">
        <v>0</v>
      </c>
      <c r="DZ24" s="16"/>
      <c r="EA24" s="18">
        <v>19</v>
      </c>
      <c r="EB24" s="19" t="str">
        <f t="shared" si="18"/>
        <v>金 武 町</v>
      </c>
      <c r="EC24" s="20">
        <v>353</v>
      </c>
      <c r="ED24" s="20">
        <v>7714</v>
      </c>
      <c r="EE24" s="20">
        <v>7714</v>
      </c>
      <c r="EF24" s="20">
        <v>410</v>
      </c>
      <c r="EG24" s="20">
        <v>410</v>
      </c>
      <c r="EH24" s="20">
        <v>410</v>
      </c>
      <c r="EI24" s="20">
        <v>410</v>
      </c>
      <c r="EJ24" s="20">
        <v>7</v>
      </c>
      <c r="EK24" s="20">
        <v>7</v>
      </c>
      <c r="EL24" s="20">
        <v>7</v>
      </c>
      <c r="EM24" s="16"/>
      <c r="EN24" s="18">
        <v>19</v>
      </c>
      <c r="EO24" s="19" t="str">
        <f t="shared" si="19"/>
        <v>金 武 町</v>
      </c>
      <c r="EP24" s="20">
        <v>1378803</v>
      </c>
      <c r="EQ24" s="20">
        <v>682938</v>
      </c>
      <c r="ER24" s="20">
        <v>537822</v>
      </c>
      <c r="ES24" s="20">
        <v>5010</v>
      </c>
      <c r="ET24" s="20">
        <v>3927</v>
      </c>
      <c r="EU24" s="20">
        <v>5010</v>
      </c>
      <c r="EV24" s="20">
        <v>3927</v>
      </c>
      <c r="EW24" s="20">
        <v>251</v>
      </c>
      <c r="EX24" s="20">
        <v>643</v>
      </c>
      <c r="EY24" s="20">
        <v>525</v>
      </c>
      <c r="FA24" s="18">
        <v>19</v>
      </c>
      <c r="FB24" s="19" t="str">
        <f t="shared" si="20"/>
        <v>金 武 町</v>
      </c>
      <c r="FC24" s="20">
        <v>0</v>
      </c>
      <c r="FD24" s="20">
        <v>0</v>
      </c>
      <c r="FE24" s="20">
        <v>0</v>
      </c>
      <c r="FF24" s="20">
        <v>0</v>
      </c>
      <c r="FG24" s="20">
        <v>0</v>
      </c>
      <c r="FH24" s="20">
        <v>0</v>
      </c>
      <c r="FI24" s="20">
        <v>0</v>
      </c>
      <c r="FJ24" s="20">
        <v>0</v>
      </c>
      <c r="FK24" s="20">
        <v>0</v>
      </c>
      <c r="FL24" s="20">
        <v>0</v>
      </c>
      <c r="FN24" s="18">
        <v>19</v>
      </c>
      <c r="FO24" s="19" t="str">
        <f t="shared" si="21"/>
        <v>金 武 町</v>
      </c>
      <c r="FP24" s="20">
        <v>0</v>
      </c>
      <c r="FQ24" s="20">
        <v>0</v>
      </c>
      <c r="FR24" s="20">
        <v>0</v>
      </c>
      <c r="FS24" s="20">
        <v>0</v>
      </c>
      <c r="FT24" s="20">
        <v>0</v>
      </c>
      <c r="FU24" s="20">
        <v>0</v>
      </c>
      <c r="FV24" s="20">
        <v>0</v>
      </c>
      <c r="FW24" s="20">
        <v>0</v>
      </c>
      <c r="FX24" s="20">
        <v>0</v>
      </c>
      <c r="FY24" s="20">
        <v>0</v>
      </c>
      <c r="GA24" s="18">
        <v>19</v>
      </c>
      <c r="GB24" s="19" t="str">
        <f t="shared" si="22"/>
        <v>金 武 町</v>
      </c>
      <c r="GC24" s="20">
        <v>211892</v>
      </c>
      <c r="GD24" s="20">
        <v>623970</v>
      </c>
      <c r="GE24" s="20">
        <v>511100</v>
      </c>
      <c r="GF24" s="20">
        <v>10639</v>
      </c>
      <c r="GG24" s="20">
        <v>8303</v>
      </c>
      <c r="GH24" s="20">
        <v>10490</v>
      </c>
      <c r="GI24" s="20">
        <v>8155</v>
      </c>
      <c r="GJ24" s="20">
        <v>307</v>
      </c>
      <c r="GK24" s="20">
        <v>912</v>
      </c>
      <c r="GL24" s="20">
        <v>701</v>
      </c>
      <c r="GN24" s="18">
        <v>19</v>
      </c>
      <c r="GO24" s="19" t="str">
        <f t="shared" si="23"/>
        <v>金 武 町</v>
      </c>
      <c r="GP24" s="20">
        <v>0</v>
      </c>
      <c r="GQ24" s="20">
        <v>0</v>
      </c>
      <c r="GR24" s="20">
        <v>0</v>
      </c>
      <c r="GS24" s="20">
        <v>0</v>
      </c>
      <c r="GT24" s="20">
        <v>0</v>
      </c>
      <c r="GU24" s="20">
        <v>0</v>
      </c>
      <c r="GV24" s="20">
        <v>0</v>
      </c>
      <c r="GW24" s="20">
        <v>0</v>
      </c>
      <c r="GX24" s="20">
        <v>0</v>
      </c>
      <c r="GY24" s="20">
        <v>0</v>
      </c>
      <c r="HA24" s="18">
        <v>19</v>
      </c>
      <c r="HB24" s="19" t="str">
        <f t="shared" si="24"/>
        <v>金 武 町</v>
      </c>
      <c r="HC24" s="20">
        <v>0</v>
      </c>
      <c r="HD24" s="20">
        <v>0</v>
      </c>
      <c r="HE24" s="20">
        <v>0</v>
      </c>
      <c r="HF24" s="20">
        <v>0</v>
      </c>
      <c r="HG24" s="20">
        <v>0</v>
      </c>
      <c r="HH24" s="20">
        <v>0</v>
      </c>
      <c r="HI24" s="20">
        <v>0</v>
      </c>
      <c r="HJ24" s="20">
        <v>0</v>
      </c>
      <c r="HK24" s="20">
        <v>0</v>
      </c>
      <c r="HL24" s="20">
        <v>0</v>
      </c>
      <c r="HN24" s="18">
        <v>19</v>
      </c>
      <c r="HO24" s="19" t="str">
        <f t="shared" si="25"/>
        <v>金 武 町</v>
      </c>
      <c r="HP24" s="20">
        <v>0</v>
      </c>
      <c r="HQ24" s="20">
        <v>0</v>
      </c>
      <c r="HR24" s="20">
        <v>0</v>
      </c>
      <c r="HS24" s="20">
        <v>0</v>
      </c>
      <c r="HT24" s="20">
        <v>0</v>
      </c>
      <c r="HU24" s="20">
        <v>0</v>
      </c>
      <c r="HV24" s="20">
        <v>0</v>
      </c>
      <c r="HW24" s="20">
        <v>0</v>
      </c>
      <c r="HX24" s="20">
        <v>0</v>
      </c>
      <c r="HY24" s="20">
        <v>0</v>
      </c>
      <c r="IA24" s="18">
        <v>19</v>
      </c>
      <c r="IB24" s="19" t="str">
        <f t="shared" si="26"/>
        <v>金 武 町</v>
      </c>
      <c r="IC24" s="20">
        <v>0</v>
      </c>
      <c r="ID24" s="20">
        <v>0</v>
      </c>
      <c r="IE24" s="20">
        <v>0</v>
      </c>
      <c r="IF24" s="20">
        <v>0</v>
      </c>
      <c r="IG24" s="20">
        <v>0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N24" s="17">
        <f t="shared" si="0"/>
        <v>2806372</v>
      </c>
      <c r="IO24" s="7">
        <f t="shared" si="1"/>
        <v>6915135</v>
      </c>
      <c r="IP24" s="7">
        <f t="shared" si="2"/>
        <v>5968588</v>
      </c>
      <c r="IQ24" s="7">
        <f t="shared" si="3"/>
        <v>20654088</v>
      </c>
      <c r="IR24" s="7">
        <f t="shared" si="4"/>
        <v>20491561</v>
      </c>
      <c r="IS24" s="7">
        <f t="shared" si="5"/>
        <v>6181555</v>
      </c>
      <c r="IT24" s="7">
        <f t="shared" si="6"/>
        <v>2427</v>
      </c>
      <c r="IU24" s="7">
        <f t="shared" si="7"/>
        <v>14869</v>
      </c>
      <c r="IV24" s="7">
        <f t="shared" si="8"/>
        <v>13132</v>
      </c>
    </row>
    <row r="25" spans="1:256" s="7" customFormat="1" ht="15" customHeight="1">
      <c r="A25" s="18">
        <v>20</v>
      </c>
      <c r="B25" s="19" t="s">
        <v>73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16"/>
      <c r="N25" s="18">
        <v>20</v>
      </c>
      <c r="O25" s="19" t="str">
        <f t="shared" si="9"/>
        <v>伊 江 村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30"/>
      <c r="AA25" s="18">
        <v>20</v>
      </c>
      <c r="AB25" s="19" t="str">
        <f t="shared" si="10"/>
        <v>伊 江 村</v>
      </c>
      <c r="AC25" s="20">
        <v>246949</v>
      </c>
      <c r="AD25" s="20">
        <v>10237332</v>
      </c>
      <c r="AE25" s="20">
        <v>8749696</v>
      </c>
      <c r="AF25" s="20">
        <v>435548</v>
      </c>
      <c r="AG25" s="20">
        <v>372454</v>
      </c>
      <c r="AH25" s="20">
        <v>435495</v>
      </c>
      <c r="AI25" s="20">
        <v>372429</v>
      </c>
      <c r="AJ25" s="20">
        <v>643</v>
      </c>
      <c r="AK25" s="20">
        <v>9607</v>
      </c>
      <c r="AL25" s="20">
        <v>7950</v>
      </c>
      <c r="AM25" s="50"/>
      <c r="AN25" s="18">
        <v>20</v>
      </c>
      <c r="AO25" s="19" t="str">
        <f t="shared" si="11"/>
        <v>伊 江 村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30"/>
      <c r="BA25" s="18">
        <v>20</v>
      </c>
      <c r="BB25" s="19" t="str">
        <f t="shared" si="12"/>
        <v>伊 江 村</v>
      </c>
      <c r="BC25" s="66"/>
      <c r="BD25" s="20">
        <v>375505</v>
      </c>
      <c r="BE25" s="20">
        <v>368452</v>
      </c>
      <c r="BF25" s="20">
        <v>3106891</v>
      </c>
      <c r="BG25" s="20">
        <v>3051899</v>
      </c>
      <c r="BH25" s="20">
        <v>497921</v>
      </c>
      <c r="BI25" s="20">
        <v>489439</v>
      </c>
      <c r="BJ25" s="66"/>
      <c r="BK25" s="20">
        <v>2009</v>
      </c>
      <c r="BL25" s="20">
        <v>1951</v>
      </c>
      <c r="BM25" s="30"/>
      <c r="BN25" s="18">
        <v>20</v>
      </c>
      <c r="BO25" s="19" t="str">
        <f t="shared" si="13"/>
        <v>伊 江 村</v>
      </c>
      <c r="BP25" s="66"/>
      <c r="BQ25" s="20">
        <v>650894</v>
      </c>
      <c r="BR25" s="20">
        <v>650615</v>
      </c>
      <c r="BS25" s="20">
        <v>4873112</v>
      </c>
      <c r="BT25" s="20">
        <v>4871509</v>
      </c>
      <c r="BU25" s="20">
        <v>1562029</v>
      </c>
      <c r="BV25" s="20">
        <v>1561505</v>
      </c>
      <c r="BW25" s="66"/>
      <c r="BX25" s="20">
        <v>1682</v>
      </c>
      <c r="BY25" s="20">
        <v>1674</v>
      </c>
      <c r="BZ25" s="30"/>
      <c r="CA25" s="18">
        <v>20</v>
      </c>
      <c r="CB25" s="19" t="str">
        <f t="shared" si="14"/>
        <v>伊 江 村</v>
      </c>
      <c r="CC25" s="66"/>
      <c r="CD25" s="20">
        <v>117478</v>
      </c>
      <c r="CE25" s="20">
        <v>117478</v>
      </c>
      <c r="CF25" s="20">
        <v>733427</v>
      </c>
      <c r="CG25" s="20">
        <v>733427</v>
      </c>
      <c r="CH25" s="20">
        <v>491442</v>
      </c>
      <c r="CI25" s="20">
        <v>491442</v>
      </c>
      <c r="CJ25" s="66"/>
      <c r="CK25" s="20">
        <v>182</v>
      </c>
      <c r="CL25" s="20">
        <v>182</v>
      </c>
      <c r="CM25" s="30"/>
      <c r="CN25" s="18">
        <v>20</v>
      </c>
      <c r="CO25" s="19" t="str">
        <f t="shared" si="15"/>
        <v>伊 江 村</v>
      </c>
      <c r="CP25" s="20">
        <v>63258</v>
      </c>
      <c r="CQ25" s="20">
        <v>1143877</v>
      </c>
      <c r="CR25" s="20">
        <v>1136545</v>
      </c>
      <c r="CS25" s="20">
        <v>8713430</v>
      </c>
      <c r="CT25" s="20">
        <v>8656835</v>
      </c>
      <c r="CU25" s="20">
        <v>2551392</v>
      </c>
      <c r="CV25" s="20">
        <v>2542386</v>
      </c>
      <c r="CW25" s="20">
        <v>103</v>
      </c>
      <c r="CX25" s="20">
        <v>3873</v>
      </c>
      <c r="CY25" s="20">
        <v>3807</v>
      </c>
      <c r="CZ25" s="50"/>
      <c r="DA25" s="18">
        <v>20</v>
      </c>
      <c r="DB25" s="19" t="str">
        <f t="shared" si="16"/>
        <v>伊 江 村</v>
      </c>
      <c r="DC25" s="20">
        <v>0</v>
      </c>
      <c r="DD25" s="66"/>
      <c r="DE25" s="66"/>
      <c r="DF25" s="66"/>
      <c r="DG25" s="66"/>
      <c r="DH25" s="66"/>
      <c r="DI25" s="66"/>
      <c r="DJ25" s="20">
        <v>0</v>
      </c>
      <c r="DK25" s="66"/>
      <c r="DL25" s="66"/>
      <c r="DM25" s="16"/>
      <c r="DN25" s="18">
        <v>20</v>
      </c>
      <c r="DO25" s="19" t="str">
        <f t="shared" si="17"/>
        <v>伊 江 村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20">
        <v>0</v>
      </c>
      <c r="DY25" s="20">
        <v>0</v>
      </c>
      <c r="DZ25" s="16"/>
      <c r="EA25" s="18">
        <v>20</v>
      </c>
      <c r="EB25" s="19" t="str">
        <f t="shared" si="18"/>
        <v>伊 江 村</v>
      </c>
      <c r="EC25" s="20">
        <v>0</v>
      </c>
      <c r="ED25" s="20">
        <v>0</v>
      </c>
      <c r="EE25" s="20">
        <v>0</v>
      </c>
      <c r="EF25" s="20">
        <v>0</v>
      </c>
      <c r="EG25" s="20">
        <v>0</v>
      </c>
      <c r="EH25" s="20">
        <v>0</v>
      </c>
      <c r="EI25" s="20">
        <v>0</v>
      </c>
      <c r="EJ25" s="20">
        <v>0</v>
      </c>
      <c r="EK25" s="20">
        <v>0</v>
      </c>
      <c r="EL25" s="20">
        <v>0</v>
      </c>
      <c r="EM25" s="16"/>
      <c r="EN25" s="18">
        <v>20</v>
      </c>
      <c r="EO25" s="19" t="str">
        <f t="shared" si="19"/>
        <v>伊 江 村</v>
      </c>
      <c r="EP25" s="20">
        <v>0</v>
      </c>
      <c r="EQ25" s="20">
        <v>0</v>
      </c>
      <c r="ER25" s="20">
        <v>0</v>
      </c>
      <c r="ES25" s="20">
        <v>0</v>
      </c>
      <c r="ET25" s="20">
        <v>0</v>
      </c>
      <c r="EU25" s="20">
        <v>0</v>
      </c>
      <c r="EV25" s="20">
        <v>0</v>
      </c>
      <c r="EW25" s="20">
        <v>0</v>
      </c>
      <c r="EX25" s="20">
        <v>0</v>
      </c>
      <c r="EY25" s="20">
        <v>0</v>
      </c>
      <c r="FA25" s="18">
        <v>20</v>
      </c>
      <c r="FB25" s="19" t="str">
        <f t="shared" si="20"/>
        <v>伊 江 村</v>
      </c>
      <c r="FC25" s="20">
        <v>0</v>
      </c>
      <c r="FD25" s="20">
        <v>0</v>
      </c>
      <c r="FE25" s="20">
        <v>0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N25" s="18">
        <v>20</v>
      </c>
      <c r="FO25" s="19" t="str">
        <f t="shared" si="21"/>
        <v>伊 江 村</v>
      </c>
      <c r="FP25" s="20">
        <v>0</v>
      </c>
      <c r="FQ25" s="20">
        <v>0</v>
      </c>
      <c r="FR25" s="20">
        <v>0</v>
      </c>
      <c r="FS25" s="20">
        <v>0</v>
      </c>
      <c r="FT25" s="20">
        <v>0</v>
      </c>
      <c r="FU25" s="20">
        <v>0</v>
      </c>
      <c r="FV25" s="20">
        <v>0</v>
      </c>
      <c r="FW25" s="20">
        <v>0</v>
      </c>
      <c r="FX25" s="20">
        <v>0</v>
      </c>
      <c r="FY25" s="20">
        <v>0</v>
      </c>
      <c r="GA25" s="18">
        <v>20</v>
      </c>
      <c r="GB25" s="19" t="str">
        <f t="shared" si="22"/>
        <v>伊 江 村</v>
      </c>
      <c r="GC25" s="20">
        <v>1029201</v>
      </c>
      <c r="GD25" s="20">
        <v>3905238</v>
      </c>
      <c r="GE25" s="20">
        <v>2797459</v>
      </c>
      <c r="GF25" s="20">
        <v>46519</v>
      </c>
      <c r="GG25" s="20">
        <v>33177</v>
      </c>
      <c r="GH25" s="20">
        <v>46519</v>
      </c>
      <c r="GI25" s="20">
        <v>33177</v>
      </c>
      <c r="GJ25" s="20">
        <v>594</v>
      </c>
      <c r="GK25" s="20">
        <v>3183</v>
      </c>
      <c r="GL25" s="20">
        <v>2291</v>
      </c>
      <c r="GN25" s="18">
        <v>20</v>
      </c>
      <c r="GO25" s="19" t="str">
        <f t="shared" si="23"/>
        <v>伊 江 村</v>
      </c>
      <c r="GP25" s="20">
        <v>0</v>
      </c>
      <c r="GQ25" s="20">
        <v>0</v>
      </c>
      <c r="GR25" s="20">
        <v>0</v>
      </c>
      <c r="GS25" s="20">
        <v>0</v>
      </c>
      <c r="GT25" s="20">
        <v>0</v>
      </c>
      <c r="GU25" s="20">
        <v>0</v>
      </c>
      <c r="GV25" s="20">
        <v>0</v>
      </c>
      <c r="GW25" s="20">
        <v>0</v>
      </c>
      <c r="GX25" s="20">
        <v>0</v>
      </c>
      <c r="GY25" s="20">
        <v>0</v>
      </c>
      <c r="HA25" s="18">
        <v>20</v>
      </c>
      <c r="HB25" s="19" t="str">
        <f t="shared" si="24"/>
        <v>伊 江 村</v>
      </c>
      <c r="HC25" s="20">
        <v>0</v>
      </c>
      <c r="HD25" s="20">
        <v>0</v>
      </c>
      <c r="HE25" s="20">
        <v>0</v>
      </c>
      <c r="HF25" s="20">
        <v>0</v>
      </c>
      <c r="HG25" s="20">
        <v>0</v>
      </c>
      <c r="HH25" s="20">
        <v>0</v>
      </c>
      <c r="HI25" s="20">
        <v>0</v>
      </c>
      <c r="HJ25" s="20">
        <v>0</v>
      </c>
      <c r="HK25" s="20">
        <v>0</v>
      </c>
      <c r="HL25" s="20">
        <v>0</v>
      </c>
      <c r="HN25" s="18">
        <v>20</v>
      </c>
      <c r="HO25" s="19" t="str">
        <f t="shared" si="25"/>
        <v>伊 江 村</v>
      </c>
      <c r="HP25" s="20">
        <v>0</v>
      </c>
      <c r="HQ25" s="20">
        <v>0</v>
      </c>
      <c r="HR25" s="20">
        <v>0</v>
      </c>
      <c r="HS25" s="20">
        <v>0</v>
      </c>
      <c r="HT25" s="20">
        <v>0</v>
      </c>
      <c r="HU25" s="20">
        <v>0</v>
      </c>
      <c r="HV25" s="20">
        <v>0</v>
      </c>
      <c r="HW25" s="20">
        <v>0</v>
      </c>
      <c r="HX25" s="20">
        <v>0</v>
      </c>
      <c r="HY25" s="20">
        <v>0</v>
      </c>
      <c r="IA25" s="18">
        <v>20</v>
      </c>
      <c r="IB25" s="19" t="str">
        <f t="shared" si="26"/>
        <v>伊 江 村</v>
      </c>
      <c r="IC25" s="20">
        <v>0</v>
      </c>
      <c r="ID25" s="20">
        <v>0</v>
      </c>
      <c r="IE25" s="20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20">
        <v>0</v>
      </c>
      <c r="IL25" s="20">
        <v>0</v>
      </c>
      <c r="IN25" s="17">
        <f t="shared" si="0"/>
        <v>1339408</v>
      </c>
      <c r="IO25" s="7">
        <f t="shared" si="1"/>
        <v>15286447</v>
      </c>
      <c r="IP25" s="7">
        <f t="shared" si="2"/>
        <v>12683700</v>
      </c>
      <c r="IQ25" s="7">
        <f t="shared" si="3"/>
        <v>9195497</v>
      </c>
      <c r="IR25" s="7">
        <f t="shared" si="4"/>
        <v>9062466</v>
      </c>
      <c r="IS25" s="7">
        <f t="shared" si="5"/>
        <v>2947992</v>
      </c>
      <c r="IT25" s="7">
        <f t="shared" si="6"/>
        <v>1340</v>
      </c>
      <c r="IU25" s="7">
        <f t="shared" si="7"/>
        <v>16663</v>
      </c>
      <c r="IV25" s="7">
        <f t="shared" si="8"/>
        <v>14048</v>
      </c>
    </row>
    <row r="26" spans="1:256" s="7" customFormat="1" ht="15" customHeight="1">
      <c r="A26" s="18">
        <v>21</v>
      </c>
      <c r="B26" s="19" t="s">
        <v>74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16"/>
      <c r="N26" s="18">
        <v>21</v>
      </c>
      <c r="O26" s="19" t="str">
        <f t="shared" si="9"/>
        <v>読 谷 村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30"/>
      <c r="AA26" s="18">
        <v>21</v>
      </c>
      <c r="AB26" s="19" t="str">
        <f t="shared" si="10"/>
        <v>読 谷 村</v>
      </c>
      <c r="AC26" s="20">
        <v>187206</v>
      </c>
      <c r="AD26" s="20">
        <v>5515558</v>
      </c>
      <c r="AE26" s="20">
        <v>4351201</v>
      </c>
      <c r="AF26" s="20">
        <v>250085</v>
      </c>
      <c r="AG26" s="20">
        <v>197726</v>
      </c>
      <c r="AH26" s="20">
        <v>250085</v>
      </c>
      <c r="AI26" s="20">
        <v>197726</v>
      </c>
      <c r="AJ26" s="20">
        <v>692</v>
      </c>
      <c r="AK26" s="20">
        <v>7843</v>
      </c>
      <c r="AL26" s="20">
        <v>5999</v>
      </c>
      <c r="AM26" s="50"/>
      <c r="AN26" s="18">
        <v>21</v>
      </c>
      <c r="AO26" s="19" t="str">
        <f t="shared" si="11"/>
        <v>読 谷 村</v>
      </c>
      <c r="AP26" s="20">
        <v>4329</v>
      </c>
      <c r="AQ26" s="20">
        <v>116768</v>
      </c>
      <c r="AR26" s="20">
        <v>115936</v>
      </c>
      <c r="AS26" s="20">
        <v>728258</v>
      </c>
      <c r="AT26" s="20">
        <v>726293</v>
      </c>
      <c r="AU26" s="20">
        <v>466621</v>
      </c>
      <c r="AV26" s="20">
        <v>465423</v>
      </c>
      <c r="AW26" s="20">
        <v>24</v>
      </c>
      <c r="AX26" s="20">
        <v>345</v>
      </c>
      <c r="AY26" s="20">
        <v>335</v>
      </c>
      <c r="AZ26" s="30"/>
      <c r="BA26" s="18">
        <v>21</v>
      </c>
      <c r="BB26" s="19" t="str">
        <f t="shared" si="12"/>
        <v>読 谷 村</v>
      </c>
      <c r="BC26" s="66"/>
      <c r="BD26" s="20">
        <v>2353372</v>
      </c>
      <c r="BE26" s="20">
        <v>2349899</v>
      </c>
      <c r="BF26" s="20">
        <v>53037780</v>
      </c>
      <c r="BG26" s="20">
        <v>52971133</v>
      </c>
      <c r="BH26" s="20">
        <v>8372309</v>
      </c>
      <c r="BI26" s="20">
        <v>8361621</v>
      </c>
      <c r="BJ26" s="66"/>
      <c r="BK26" s="20">
        <v>11203</v>
      </c>
      <c r="BL26" s="20">
        <v>11127</v>
      </c>
      <c r="BM26" s="30"/>
      <c r="BN26" s="18">
        <v>21</v>
      </c>
      <c r="BO26" s="19" t="str">
        <f t="shared" si="13"/>
        <v>読 谷 村</v>
      </c>
      <c r="BP26" s="66"/>
      <c r="BQ26" s="20">
        <v>1474589</v>
      </c>
      <c r="BR26" s="20">
        <v>1474101</v>
      </c>
      <c r="BS26" s="20">
        <v>32023494</v>
      </c>
      <c r="BT26" s="20">
        <v>32014036</v>
      </c>
      <c r="BU26" s="20">
        <v>10088857</v>
      </c>
      <c r="BV26" s="20">
        <v>10085884</v>
      </c>
      <c r="BW26" s="66"/>
      <c r="BX26" s="20">
        <v>8290</v>
      </c>
      <c r="BY26" s="20">
        <v>8268</v>
      </c>
      <c r="BZ26" s="30"/>
      <c r="CA26" s="18">
        <v>21</v>
      </c>
      <c r="CB26" s="19" t="str">
        <f t="shared" si="14"/>
        <v>読 谷 村</v>
      </c>
      <c r="CC26" s="66"/>
      <c r="CD26" s="20">
        <v>748608</v>
      </c>
      <c r="CE26" s="20">
        <v>747906</v>
      </c>
      <c r="CF26" s="20">
        <v>12733849</v>
      </c>
      <c r="CG26" s="20">
        <v>12731922</v>
      </c>
      <c r="CH26" s="20">
        <v>8156633</v>
      </c>
      <c r="CI26" s="20">
        <v>8155399</v>
      </c>
      <c r="CJ26" s="66"/>
      <c r="CK26" s="20">
        <v>1439</v>
      </c>
      <c r="CL26" s="20">
        <v>1432</v>
      </c>
      <c r="CM26" s="30"/>
      <c r="CN26" s="18">
        <v>21</v>
      </c>
      <c r="CO26" s="19" t="str">
        <f t="shared" si="15"/>
        <v>読 谷 村</v>
      </c>
      <c r="CP26" s="20">
        <v>302168</v>
      </c>
      <c r="CQ26" s="20">
        <v>4576569</v>
      </c>
      <c r="CR26" s="20">
        <v>4571906</v>
      </c>
      <c r="CS26" s="20">
        <v>97795123</v>
      </c>
      <c r="CT26" s="20">
        <v>97717091</v>
      </c>
      <c r="CU26" s="20">
        <v>26617799</v>
      </c>
      <c r="CV26" s="20">
        <v>26602904</v>
      </c>
      <c r="CW26" s="20">
        <v>502</v>
      </c>
      <c r="CX26" s="20">
        <v>20932</v>
      </c>
      <c r="CY26" s="20">
        <v>20827</v>
      </c>
      <c r="CZ26" s="50"/>
      <c r="DA26" s="18">
        <v>21</v>
      </c>
      <c r="DB26" s="19" t="str">
        <f t="shared" si="16"/>
        <v>読 谷 村</v>
      </c>
      <c r="DC26" s="20">
        <v>0</v>
      </c>
      <c r="DD26" s="66"/>
      <c r="DE26" s="66"/>
      <c r="DF26" s="66"/>
      <c r="DG26" s="66"/>
      <c r="DH26" s="66"/>
      <c r="DI26" s="66"/>
      <c r="DJ26" s="20">
        <v>0</v>
      </c>
      <c r="DK26" s="66"/>
      <c r="DL26" s="66"/>
      <c r="DM26" s="16"/>
      <c r="DN26" s="18">
        <v>21</v>
      </c>
      <c r="DO26" s="19" t="str">
        <f t="shared" si="17"/>
        <v>読 谷 村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  <c r="DV26" s="20">
        <v>0</v>
      </c>
      <c r="DW26" s="20">
        <v>0</v>
      </c>
      <c r="DX26" s="20">
        <v>0</v>
      </c>
      <c r="DY26" s="20">
        <v>0</v>
      </c>
      <c r="DZ26" s="16"/>
      <c r="EA26" s="18">
        <v>21</v>
      </c>
      <c r="EB26" s="19" t="str">
        <f t="shared" si="18"/>
        <v>読 谷 村</v>
      </c>
      <c r="EC26" s="20">
        <v>5928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21</v>
      </c>
      <c r="EK26" s="20">
        <v>0</v>
      </c>
      <c r="EL26" s="20">
        <v>0</v>
      </c>
      <c r="EM26" s="16"/>
      <c r="EN26" s="18">
        <v>21</v>
      </c>
      <c r="EO26" s="19" t="str">
        <f t="shared" si="19"/>
        <v>読 谷 村</v>
      </c>
      <c r="EP26" s="20">
        <v>281093</v>
      </c>
      <c r="EQ26" s="20">
        <v>275027</v>
      </c>
      <c r="ER26" s="20">
        <v>189886</v>
      </c>
      <c r="ES26" s="20">
        <v>6064</v>
      </c>
      <c r="ET26" s="20">
        <v>4187</v>
      </c>
      <c r="EU26" s="20">
        <v>6064</v>
      </c>
      <c r="EV26" s="20">
        <v>4187</v>
      </c>
      <c r="EW26" s="20">
        <v>119</v>
      </c>
      <c r="EX26" s="20">
        <v>216</v>
      </c>
      <c r="EY26" s="20">
        <v>148</v>
      </c>
      <c r="FA26" s="18">
        <v>21</v>
      </c>
      <c r="FB26" s="19" t="str">
        <f t="shared" si="20"/>
        <v>読 谷 村</v>
      </c>
      <c r="FC26" s="20">
        <v>0</v>
      </c>
      <c r="FD26" s="20">
        <v>0</v>
      </c>
      <c r="FE26" s="20">
        <v>0</v>
      </c>
      <c r="FF26" s="20">
        <v>0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  <c r="FN26" s="18">
        <v>21</v>
      </c>
      <c r="FO26" s="19" t="str">
        <f t="shared" si="21"/>
        <v>読 谷 村</v>
      </c>
      <c r="FP26" s="20">
        <v>0</v>
      </c>
      <c r="FQ26" s="20">
        <v>0</v>
      </c>
      <c r="FR26" s="20">
        <v>0</v>
      </c>
      <c r="FS26" s="20">
        <v>0</v>
      </c>
      <c r="FT26" s="20">
        <v>0</v>
      </c>
      <c r="FU26" s="20">
        <v>0</v>
      </c>
      <c r="FV26" s="20">
        <v>0</v>
      </c>
      <c r="FW26" s="20">
        <v>0</v>
      </c>
      <c r="FX26" s="20">
        <v>0</v>
      </c>
      <c r="FY26" s="20">
        <v>0</v>
      </c>
      <c r="GA26" s="18">
        <v>21</v>
      </c>
      <c r="GB26" s="19" t="str">
        <f t="shared" si="22"/>
        <v>読 谷 村</v>
      </c>
      <c r="GC26" s="20">
        <v>266631</v>
      </c>
      <c r="GD26" s="20">
        <v>1670311</v>
      </c>
      <c r="GE26" s="20">
        <v>1341158</v>
      </c>
      <c r="GF26" s="20">
        <v>38665</v>
      </c>
      <c r="GG26" s="20">
        <v>30814</v>
      </c>
      <c r="GH26" s="20">
        <v>38665</v>
      </c>
      <c r="GI26" s="20">
        <v>30814</v>
      </c>
      <c r="GJ26" s="20">
        <v>553</v>
      </c>
      <c r="GK26" s="20">
        <v>3260</v>
      </c>
      <c r="GL26" s="20">
        <v>2240</v>
      </c>
      <c r="GN26" s="18">
        <v>21</v>
      </c>
      <c r="GO26" s="19" t="str">
        <f t="shared" si="23"/>
        <v>読 谷 村</v>
      </c>
      <c r="GP26" s="20">
        <v>6203</v>
      </c>
      <c r="GQ26" s="20">
        <v>475682</v>
      </c>
      <c r="GR26" s="20">
        <v>475487</v>
      </c>
      <c r="GS26" s="20">
        <v>2365429</v>
      </c>
      <c r="GT26" s="20">
        <v>2364891</v>
      </c>
      <c r="GU26" s="20">
        <v>1470306</v>
      </c>
      <c r="GV26" s="20">
        <v>1469930</v>
      </c>
      <c r="GW26" s="20">
        <v>8</v>
      </c>
      <c r="GX26" s="20">
        <v>430</v>
      </c>
      <c r="GY26" s="20">
        <v>427</v>
      </c>
      <c r="HA26" s="18">
        <v>21</v>
      </c>
      <c r="HB26" s="19" t="str">
        <f t="shared" si="24"/>
        <v>読 谷 村</v>
      </c>
      <c r="HC26" s="20">
        <v>0</v>
      </c>
      <c r="HD26" s="20">
        <v>0</v>
      </c>
      <c r="HE26" s="20">
        <v>0</v>
      </c>
      <c r="HF26" s="20">
        <v>0</v>
      </c>
      <c r="HG26" s="20">
        <v>0</v>
      </c>
      <c r="HH26" s="20">
        <v>0</v>
      </c>
      <c r="HI26" s="20">
        <v>0</v>
      </c>
      <c r="HJ26" s="20">
        <v>0</v>
      </c>
      <c r="HK26" s="20">
        <v>0</v>
      </c>
      <c r="HL26" s="20">
        <v>0</v>
      </c>
      <c r="HN26" s="18">
        <v>21</v>
      </c>
      <c r="HO26" s="19" t="str">
        <f t="shared" si="25"/>
        <v>読 谷 村</v>
      </c>
      <c r="HP26" s="20">
        <v>0</v>
      </c>
      <c r="HQ26" s="20">
        <v>0</v>
      </c>
      <c r="HR26" s="20">
        <v>0</v>
      </c>
      <c r="HS26" s="20">
        <v>0</v>
      </c>
      <c r="HT26" s="20">
        <v>0</v>
      </c>
      <c r="HU26" s="20">
        <v>0</v>
      </c>
      <c r="HV26" s="20">
        <v>0</v>
      </c>
      <c r="HW26" s="20">
        <v>0</v>
      </c>
      <c r="HX26" s="20">
        <v>0</v>
      </c>
      <c r="HY26" s="20">
        <v>0</v>
      </c>
      <c r="IA26" s="18">
        <v>21</v>
      </c>
      <c r="IB26" s="19" t="str">
        <f t="shared" si="26"/>
        <v>読 谷 村</v>
      </c>
      <c r="IC26" s="20">
        <v>0</v>
      </c>
      <c r="ID26" s="20">
        <v>0</v>
      </c>
      <c r="IE26" s="20">
        <v>0</v>
      </c>
      <c r="IF26" s="20">
        <v>0</v>
      </c>
      <c r="IG26" s="20">
        <v>0</v>
      </c>
      <c r="IH26" s="20">
        <v>0</v>
      </c>
      <c r="II26" s="20">
        <v>0</v>
      </c>
      <c r="IJ26" s="20">
        <v>0</v>
      </c>
      <c r="IK26" s="20">
        <v>0</v>
      </c>
      <c r="IL26" s="20">
        <v>0</v>
      </c>
      <c r="IN26" s="17">
        <f t="shared" si="0"/>
        <v>1053558</v>
      </c>
      <c r="IO26" s="7">
        <f t="shared" si="1"/>
        <v>12629915</v>
      </c>
      <c r="IP26" s="7">
        <f t="shared" si="2"/>
        <v>11045574</v>
      </c>
      <c r="IQ26" s="7">
        <f t="shared" si="3"/>
        <v>101183624</v>
      </c>
      <c r="IR26" s="7">
        <f t="shared" si="4"/>
        <v>101041002</v>
      </c>
      <c r="IS26" s="7">
        <f t="shared" si="5"/>
        <v>28770984</v>
      </c>
      <c r="IT26" s="7">
        <f t="shared" si="6"/>
        <v>1919</v>
      </c>
      <c r="IU26" s="7">
        <f t="shared" si="7"/>
        <v>33026</v>
      </c>
      <c r="IV26" s="7">
        <f t="shared" si="8"/>
        <v>29976</v>
      </c>
    </row>
    <row r="27" spans="1:256" s="7" customFormat="1" ht="15" customHeight="1">
      <c r="A27" s="18">
        <v>22</v>
      </c>
      <c r="B27" s="19" t="s">
        <v>75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16"/>
      <c r="N27" s="18">
        <v>22</v>
      </c>
      <c r="O27" s="19" t="str">
        <f t="shared" si="9"/>
        <v>嘉手納町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30"/>
      <c r="AA27" s="18">
        <v>22</v>
      </c>
      <c r="AB27" s="19" t="str">
        <f t="shared" si="10"/>
        <v>嘉手納町</v>
      </c>
      <c r="AC27" s="20">
        <v>115455</v>
      </c>
      <c r="AD27" s="20">
        <v>23029</v>
      </c>
      <c r="AE27" s="20">
        <v>15331</v>
      </c>
      <c r="AF27" s="20">
        <v>1198</v>
      </c>
      <c r="AG27" s="20">
        <v>797</v>
      </c>
      <c r="AH27" s="20">
        <v>1198</v>
      </c>
      <c r="AI27" s="20">
        <v>797</v>
      </c>
      <c r="AJ27" s="20">
        <v>19</v>
      </c>
      <c r="AK27" s="20">
        <v>52</v>
      </c>
      <c r="AL27" s="20">
        <v>38</v>
      </c>
      <c r="AM27" s="50"/>
      <c r="AN27" s="18">
        <v>22</v>
      </c>
      <c r="AO27" s="19" t="str">
        <f t="shared" si="11"/>
        <v>嘉手納町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30"/>
      <c r="BA27" s="18">
        <v>22</v>
      </c>
      <c r="BB27" s="19" t="str">
        <f t="shared" si="12"/>
        <v>嘉手納町</v>
      </c>
      <c r="BC27" s="66"/>
      <c r="BD27" s="20">
        <v>700849</v>
      </c>
      <c r="BE27" s="20">
        <v>699839</v>
      </c>
      <c r="BF27" s="20">
        <v>27112883</v>
      </c>
      <c r="BG27" s="20">
        <v>27078077</v>
      </c>
      <c r="BH27" s="20">
        <v>4022714</v>
      </c>
      <c r="BI27" s="20">
        <v>4017590</v>
      </c>
      <c r="BJ27" s="66"/>
      <c r="BK27" s="20">
        <v>3357</v>
      </c>
      <c r="BL27" s="20">
        <v>3312</v>
      </c>
      <c r="BM27" s="30"/>
      <c r="BN27" s="18">
        <v>22</v>
      </c>
      <c r="BO27" s="19" t="str">
        <f t="shared" si="13"/>
        <v>嘉手納町</v>
      </c>
      <c r="BP27" s="66"/>
      <c r="BQ27" s="20">
        <v>202096</v>
      </c>
      <c r="BR27" s="20">
        <v>201998</v>
      </c>
      <c r="BS27" s="20">
        <v>7168284</v>
      </c>
      <c r="BT27" s="20">
        <v>7164779</v>
      </c>
      <c r="BU27" s="20">
        <v>2080606</v>
      </c>
      <c r="BV27" s="20">
        <v>2079602</v>
      </c>
      <c r="BW27" s="66"/>
      <c r="BX27" s="20">
        <v>1678</v>
      </c>
      <c r="BY27" s="20">
        <v>1660</v>
      </c>
      <c r="BZ27" s="30"/>
      <c r="CA27" s="18">
        <v>22</v>
      </c>
      <c r="CB27" s="19" t="str">
        <f t="shared" si="14"/>
        <v>嘉手納町</v>
      </c>
      <c r="CC27" s="66"/>
      <c r="CD27" s="20">
        <v>192948</v>
      </c>
      <c r="CE27" s="20">
        <v>192919</v>
      </c>
      <c r="CF27" s="20">
        <v>6846717</v>
      </c>
      <c r="CG27" s="20">
        <v>6845563</v>
      </c>
      <c r="CH27" s="20">
        <v>4282597</v>
      </c>
      <c r="CI27" s="20">
        <v>4281901</v>
      </c>
      <c r="CJ27" s="66"/>
      <c r="CK27" s="20">
        <v>593</v>
      </c>
      <c r="CL27" s="20">
        <v>588</v>
      </c>
      <c r="CM27" s="30"/>
      <c r="CN27" s="18">
        <v>22</v>
      </c>
      <c r="CO27" s="19" t="str">
        <f t="shared" si="15"/>
        <v>嘉手納町</v>
      </c>
      <c r="CP27" s="20">
        <v>152578</v>
      </c>
      <c r="CQ27" s="20">
        <v>1095893</v>
      </c>
      <c r="CR27" s="20">
        <v>1094756</v>
      </c>
      <c r="CS27" s="20">
        <v>41127884</v>
      </c>
      <c r="CT27" s="20">
        <v>41088419</v>
      </c>
      <c r="CU27" s="20">
        <v>10385917</v>
      </c>
      <c r="CV27" s="20">
        <v>10379093</v>
      </c>
      <c r="CW27" s="20">
        <v>420</v>
      </c>
      <c r="CX27" s="20">
        <v>5628</v>
      </c>
      <c r="CY27" s="20">
        <v>5560</v>
      </c>
      <c r="CZ27" s="50"/>
      <c r="DA27" s="18">
        <v>22</v>
      </c>
      <c r="DB27" s="19" t="str">
        <f t="shared" si="16"/>
        <v>嘉手納町</v>
      </c>
      <c r="DC27" s="20">
        <v>0</v>
      </c>
      <c r="DD27" s="66"/>
      <c r="DE27" s="66"/>
      <c r="DF27" s="66"/>
      <c r="DG27" s="66"/>
      <c r="DH27" s="66"/>
      <c r="DI27" s="66"/>
      <c r="DJ27" s="20">
        <v>0</v>
      </c>
      <c r="DK27" s="66"/>
      <c r="DL27" s="66"/>
      <c r="DM27" s="16"/>
      <c r="DN27" s="18">
        <v>22</v>
      </c>
      <c r="DO27" s="19" t="str">
        <f t="shared" si="17"/>
        <v>嘉手納町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  <c r="DV27" s="20">
        <v>0</v>
      </c>
      <c r="DW27" s="20">
        <v>0</v>
      </c>
      <c r="DX27" s="20">
        <v>0</v>
      </c>
      <c r="DY27" s="20">
        <v>0</v>
      </c>
      <c r="DZ27" s="16"/>
      <c r="EA27" s="18">
        <v>22</v>
      </c>
      <c r="EB27" s="19" t="str">
        <f t="shared" si="18"/>
        <v>嘉手納町</v>
      </c>
      <c r="EC27" s="20">
        <v>0</v>
      </c>
      <c r="ED27" s="20">
        <v>0</v>
      </c>
      <c r="EE27" s="20">
        <v>0</v>
      </c>
      <c r="EF27" s="20">
        <v>0</v>
      </c>
      <c r="EG27" s="20">
        <v>0</v>
      </c>
      <c r="EH27" s="20">
        <v>0</v>
      </c>
      <c r="EI27" s="20">
        <v>0</v>
      </c>
      <c r="EJ27" s="20">
        <v>0</v>
      </c>
      <c r="EK27" s="20">
        <v>0</v>
      </c>
      <c r="EL27" s="20">
        <v>0</v>
      </c>
      <c r="EM27" s="16"/>
      <c r="EN27" s="18">
        <v>22</v>
      </c>
      <c r="EO27" s="19" t="str">
        <f t="shared" si="19"/>
        <v>嘉手納町</v>
      </c>
      <c r="EP27" s="20">
        <v>0</v>
      </c>
      <c r="EQ27" s="20">
        <v>0</v>
      </c>
      <c r="ER27" s="20">
        <v>0</v>
      </c>
      <c r="ES27" s="20">
        <v>0</v>
      </c>
      <c r="ET27" s="20">
        <v>0</v>
      </c>
      <c r="EU27" s="20">
        <v>0</v>
      </c>
      <c r="EV27" s="20">
        <v>0</v>
      </c>
      <c r="EW27" s="20">
        <v>0</v>
      </c>
      <c r="EX27" s="20">
        <v>0</v>
      </c>
      <c r="EY27" s="20">
        <v>0</v>
      </c>
      <c r="FA27" s="18">
        <v>22</v>
      </c>
      <c r="FB27" s="19" t="str">
        <f t="shared" si="20"/>
        <v>嘉手納町</v>
      </c>
      <c r="FC27" s="20">
        <v>0</v>
      </c>
      <c r="FD27" s="20">
        <v>0</v>
      </c>
      <c r="FE27" s="20">
        <v>0</v>
      </c>
      <c r="FF27" s="20">
        <v>0</v>
      </c>
      <c r="FG27" s="20">
        <v>0</v>
      </c>
      <c r="FH27" s="20">
        <v>0</v>
      </c>
      <c r="FI27" s="20">
        <v>0</v>
      </c>
      <c r="FJ27" s="20">
        <v>0</v>
      </c>
      <c r="FK27" s="20">
        <v>0</v>
      </c>
      <c r="FL27" s="20">
        <v>0</v>
      </c>
      <c r="FN27" s="18">
        <v>22</v>
      </c>
      <c r="FO27" s="19" t="str">
        <f t="shared" si="21"/>
        <v>嘉手納町</v>
      </c>
      <c r="FP27" s="20">
        <v>0</v>
      </c>
      <c r="FQ27" s="20">
        <v>0</v>
      </c>
      <c r="FR27" s="20">
        <v>0</v>
      </c>
      <c r="FS27" s="20">
        <v>0</v>
      </c>
      <c r="FT27" s="20">
        <v>0</v>
      </c>
      <c r="FU27" s="20">
        <v>0</v>
      </c>
      <c r="FV27" s="20">
        <v>0</v>
      </c>
      <c r="FW27" s="20">
        <v>0</v>
      </c>
      <c r="FX27" s="20">
        <v>0</v>
      </c>
      <c r="FY27" s="20">
        <v>0</v>
      </c>
      <c r="GA27" s="18">
        <v>22</v>
      </c>
      <c r="GB27" s="19" t="str">
        <f t="shared" si="22"/>
        <v>嘉手納町</v>
      </c>
      <c r="GC27" s="20">
        <v>49297</v>
      </c>
      <c r="GD27" s="20">
        <v>49373</v>
      </c>
      <c r="GE27" s="20">
        <v>41293</v>
      </c>
      <c r="GF27" s="20">
        <v>2814</v>
      </c>
      <c r="GG27" s="20">
        <v>2354</v>
      </c>
      <c r="GH27" s="20">
        <v>2814</v>
      </c>
      <c r="GI27" s="20">
        <v>2354</v>
      </c>
      <c r="GJ27" s="20">
        <v>77</v>
      </c>
      <c r="GK27" s="20">
        <v>91</v>
      </c>
      <c r="GL27" s="20">
        <v>73</v>
      </c>
      <c r="GN27" s="18">
        <v>22</v>
      </c>
      <c r="GO27" s="19" t="str">
        <f t="shared" si="23"/>
        <v>嘉手納町</v>
      </c>
      <c r="GP27" s="20">
        <v>0</v>
      </c>
      <c r="GQ27" s="20">
        <v>0</v>
      </c>
      <c r="GR27" s="20">
        <v>0</v>
      </c>
      <c r="GS27" s="20">
        <v>0</v>
      </c>
      <c r="GT27" s="20">
        <v>0</v>
      </c>
      <c r="GU27" s="20">
        <v>0</v>
      </c>
      <c r="GV27" s="20">
        <v>0</v>
      </c>
      <c r="GW27" s="20">
        <v>0</v>
      </c>
      <c r="GX27" s="20">
        <v>0</v>
      </c>
      <c r="GY27" s="20">
        <v>0</v>
      </c>
      <c r="HA27" s="18">
        <v>22</v>
      </c>
      <c r="HB27" s="19" t="str">
        <f t="shared" si="24"/>
        <v>嘉手納町</v>
      </c>
      <c r="HC27" s="20">
        <v>0</v>
      </c>
      <c r="HD27" s="20">
        <v>0</v>
      </c>
      <c r="HE27" s="20">
        <v>0</v>
      </c>
      <c r="HF27" s="20">
        <v>0</v>
      </c>
      <c r="HG27" s="20">
        <v>0</v>
      </c>
      <c r="HH27" s="20">
        <v>0</v>
      </c>
      <c r="HI27" s="20">
        <v>0</v>
      </c>
      <c r="HJ27" s="20">
        <v>0</v>
      </c>
      <c r="HK27" s="20">
        <v>0</v>
      </c>
      <c r="HL27" s="20">
        <v>0</v>
      </c>
      <c r="HN27" s="18">
        <v>22</v>
      </c>
      <c r="HO27" s="19" t="str">
        <f t="shared" si="25"/>
        <v>嘉手納町</v>
      </c>
      <c r="HP27" s="20">
        <v>0</v>
      </c>
      <c r="HQ27" s="20">
        <v>0</v>
      </c>
      <c r="HR27" s="20">
        <v>0</v>
      </c>
      <c r="HS27" s="20">
        <v>0</v>
      </c>
      <c r="HT27" s="20">
        <v>0</v>
      </c>
      <c r="HU27" s="20">
        <v>0</v>
      </c>
      <c r="HV27" s="20">
        <v>0</v>
      </c>
      <c r="HW27" s="20">
        <v>0</v>
      </c>
      <c r="HX27" s="20">
        <v>0</v>
      </c>
      <c r="HY27" s="20">
        <v>0</v>
      </c>
      <c r="IA27" s="18">
        <v>22</v>
      </c>
      <c r="IB27" s="19" t="str">
        <f t="shared" si="26"/>
        <v>嘉手納町</v>
      </c>
      <c r="IC27" s="20">
        <v>0</v>
      </c>
      <c r="ID27" s="20">
        <v>0</v>
      </c>
      <c r="IE27" s="20">
        <v>0</v>
      </c>
      <c r="IF27" s="20">
        <v>0</v>
      </c>
      <c r="IG27" s="20">
        <v>0</v>
      </c>
      <c r="IH27" s="20">
        <v>0</v>
      </c>
      <c r="II27" s="20">
        <v>0</v>
      </c>
      <c r="IJ27" s="20">
        <v>0</v>
      </c>
      <c r="IK27" s="20">
        <v>0</v>
      </c>
      <c r="IL27" s="20">
        <v>0</v>
      </c>
      <c r="IN27" s="17">
        <f t="shared" si="0"/>
        <v>317330</v>
      </c>
      <c r="IO27" s="7">
        <f t="shared" si="1"/>
        <v>1168295</v>
      </c>
      <c r="IP27" s="7">
        <f t="shared" si="2"/>
        <v>1151380</v>
      </c>
      <c r="IQ27" s="7">
        <f t="shared" si="3"/>
        <v>41131896</v>
      </c>
      <c r="IR27" s="7">
        <f t="shared" si="4"/>
        <v>41091570</v>
      </c>
      <c r="IS27" s="7">
        <f t="shared" si="5"/>
        <v>10382244</v>
      </c>
      <c r="IT27" s="7">
        <f t="shared" si="6"/>
        <v>516</v>
      </c>
      <c r="IU27" s="7">
        <f t="shared" si="7"/>
        <v>5771</v>
      </c>
      <c r="IV27" s="7">
        <f t="shared" si="8"/>
        <v>5671</v>
      </c>
    </row>
    <row r="28" spans="1:256" s="7" customFormat="1" ht="15" customHeight="1">
      <c r="A28" s="21">
        <v>23</v>
      </c>
      <c r="B28" s="19" t="s">
        <v>76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6"/>
      <c r="N28" s="21">
        <v>23</v>
      </c>
      <c r="O28" s="19" t="str">
        <f t="shared" si="9"/>
        <v>北 谷 町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30"/>
      <c r="AA28" s="21">
        <v>23</v>
      </c>
      <c r="AB28" s="19" t="str">
        <f t="shared" si="10"/>
        <v>北 谷 町</v>
      </c>
      <c r="AC28" s="20">
        <v>0</v>
      </c>
      <c r="AD28" s="20">
        <v>106557</v>
      </c>
      <c r="AE28" s="20">
        <v>91968</v>
      </c>
      <c r="AF28" s="20">
        <v>5392</v>
      </c>
      <c r="AG28" s="20">
        <v>4654</v>
      </c>
      <c r="AH28" s="20">
        <v>5392</v>
      </c>
      <c r="AI28" s="20">
        <v>4654</v>
      </c>
      <c r="AJ28" s="20">
        <v>0</v>
      </c>
      <c r="AK28" s="20">
        <v>161</v>
      </c>
      <c r="AL28" s="20">
        <v>134</v>
      </c>
      <c r="AM28" s="50"/>
      <c r="AN28" s="21">
        <v>23</v>
      </c>
      <c r="AO28" s="19" t="str">
        <f t="shared" si="11"/>
        <v>北 谷 町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30"/>
      <c r="BA28" s="21">
        <v>23</v>
      </c>
      <c r="BB28" s="19" t="str">
        <f t="shared" si="12"/>
        <v>北 谷 町</v>
      </c>
      <c r="BC28" s="66"/>
      <c r="BD28" s="20">
        <v>1561320</v>
      </c>
      <c r="BE28" s="20">
        <v>1560326</v>
      </c>
      <c r="BF28" s="20">
        <v>68247197</v>
      </c>
      <c r="BG28" s="20">
        <v>68217039</v>
      </c>
      <c r="BH28" s="20">
        <v>10528930</v>
      </c>
      <c r="BI28" s="20">
        <v>10524339</v>
      </c>
      <c r="BJ28" s="66"/>
      <c r="BK28" s="20">
        <v>7093</v>
      </c>
      <c r="BL28" s="20">
        <v>7043</v>
      </c>
      <c r="BM28" s="30"/>
      <c r="BN28" s="21">
        <v>23</v>
      </c>
      <c r="BO28" s="19" t="str">
        <f t="shared" si="13"/>
        <v>北 谷 町</v>
      </c>
      <c r="BP28" s="66"/>
      <c r="BQ28" s="20">
        <v>406770</v>
      </c>
      <c r="BR28" s="20">
        <v>406649</v>
      </c>
      <c r="BS28" s="20">
        <v>16517469</v>
      </c>
      <c r="BT28" s="20">
        <v>16513820</v>
      </c>
      <c r="BU28" s="20">
        <v>5184700</v>
      </c>
      <c r="BV28" s="20">
        <v>5183587</v>
      </c>
      <c r="BW28" s="66"/>
      <c r="BX28" s="20">
        <v>3580</v>
      </c>
      <c r="BY28" s="20">
        <v>3563</v>
      </c>
      <c r="BZ28" s="30"/>
      <c r="CA28" s="21">
        <v>23</v>
      </c>
      <c r="CB28" s="19" t="str">
        <f t="shared" si="14"/>
        <v>北 谷 町</v>
      </c>
      <c r="CC28" s="66"/>
      <c r="CD28" s="20">
        <v>871942</v>
      </c>
      <c r="CE28" s="20">
        <v>871864</v>
      </c>
      <c r="CF28" s="20">
        <v>52039309</v>
      </c>
      <c r="CG28" s="20">
        <v>52037927</v>
      </c>
      <c r="CH28" s="20">
        <v>31453479</v>
      </c>
      <c r="CI28" s="20">
        <v>31452642</v>
      </c>
      <c r="CJ28" s="66"/>
      <c r="CK28" s="20">
        <v>1679</v>
      </c>
      <c r="CL28" s="20">
        <v>1674</v>
      </c>
      <c r="CM28" s="30"/>
      <c r="CN28" s="21">
        <v>23</v>
      </c>
      <c r="CO28" s="19" t="str">
        <f t="shared" si="15"/>
        <v>北 谷 町</v>
      </c>
      <c r="CP28" s="20">
        <v>194538</v>
      </c>
      <c r="CQ28" s="20">
        <v>2840032</v>
      </c>
      <c r="CR28" s="20">
        <v>2838839</v>
      </c>
      <c r="CS28" s="20">
        <v>136803975</v>
      </c>
      <c r="CT28" s="20">
        <v>136768786</v>
      </c>
      <c r="CU28" s="20">
        <v>47167109</v>
      </c>
      <c r="CV28" s="20">
        <v>47160568</v>
      </c>
      <c r="CW28" s="20">
        <v>184</v>
      </c>
      <c r="CX28" s="20">
        <v>12352</v>
      </c>
      <c r="CY28" s="20">
        <v>12280</v>
      </c>
      <c r="CZ28" s="50"/>
      <c r="DA28" s="21">
        <v>23</v>
      </c>
      <c r="DB28" s="19" t="str">
        <f t="shared" si="16"/>
        <v>北 谷 町</v>
      </c>
      <c r="DC28" s="20">
        <v>0</v>
      </c>
      <c r="DD28" s="66"/>
      <c r="DE28" s="66"/>
      <c r="DF28" s="66"/>
      <c r="DG28" s="66"/>
      <c r="DH28" s="66"/>
      <c r="DI28" s="66"/>
      <c r="DJ28" s="20">
        <v>0</v>
      </c>
      <c r="DK28" s="66"/>
      <c r="DL28" s="66"/>
      <c r="DM28" s="16"/>
      <c r="DN28" s="21">
        <v>23</v>
      </c>
      <c r="DO28" s="19" t="str">
        <f t="shared" si="17"/>
        <v>北 谷 町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0</v>
      </c>
      <c r="DZ28" s="16"/>
      <c r="EA28" s="21">
        <v>23</v>
      </c>
      <c r="EB28" s="19" t="str">
        <f t="shared" si="18"/>
        <v>北 谷 町</v>
      </c>
      <c r="EC28" s="20">
        <v>0</v>
      </c>
      <c r="ED28" s="20">
        <v>0</v>
      </c>
      <c r="EE28" s="20">
        <v>0</v>
      </c>
      <c r="EF28" s="20">
        <v>0</v>
      </c>
      <c r="EG28" s="20">
        <v>0</v>
      </c>
      <c r="EH28" s="20">
        <v>0</v>
      </c>
      <c r="EI28" s="20">
        <v>0</v>
      </c>
      <c r="EJ28" s="20">
        <v>0</v>
      </c>
      <c r="EK28" s="20">
        <v>0</v>
      </c>
      <c r="EL28" s="20">
        <v>0</v>
      </c>
      <c r="EM28" s="16"/>
      <c r="EN28" s="21">
        <v>23</v>
      </c>
      <c r="EO28" s="19" t="str">
        <f t="shared" si="19"/>
        <v>北 谷 町</v>
      </c>
      <c r="EP28" s="20">
        <v>0</v>
      </c>
      <c r="EQ28" s="20">
        <v>0</v>
      </c>
      <c r="ER28" s="20">
        <v>0</v>
      </c>
      <c r="ES28" s="20">
        <v>0</v>
      </c>
      <c r="ET28" s="20">
        <v>0</v>
      </c>
      <c r="EU28" s="20">
        <v>0</v>
      </c>
      <c r="EV28" s="20">
        <v>0</v>
      </c>
      <c r="EW28" s="20">
        <v>0</v>
      </c>
      <c r="EX28" s="20">
        <v>0</v>
      </c>
      <c r="EY28" s="20">
        <v>0</v>
      </c>
      <c r="FA28" s="21">
        <v>23</v>
      </c>
      <c r="FB28" s="19" t="str">
        <f t="shared" si="20"/>
        <v>北 谷 町</v>
      </c>
      <c r="FC28" s="20">
        <v>0</v>
      </c>
      <c r="FD28" s="20">
        <v>0</v>
      </c>
      <c r="FE28" s="20">
        <v>0</v>
      </c>
      <c r="FF28" s="20">
        <v>0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  <c r="FN28" s="21">
        <v>23</v>
      </c>
      <c r="FO28" s="19" t="str">
        <f t="shared" si="21"/>
        <v>北 谷 町</v>
      </c>
      <c r="FP28" s="20">
        <v>0</v>
      </c>
      <c r="FQ28" s="20">
        <v>0</v>
      </c>
      <c r="FR28" s="20">
        <v>0</v>
      </c>
      <c r="FS28" s="20">
        <v>0</v>
      </c>
      <c r="FT28" s="20">
        <v>0</v>
      </c>
      <c r="FU28" s="20">
        <v>0</v>
      </c>
      <c r="FV28" s="20">
        <v>0</v>
      </c>
      <c r="FW28" s="20">
        <v>0</v>
      </c>
      <c r="FX28" s="20">
        <v>0</v>
      </c>
      <c r="FY28" s="20">
        <v>0</v>
      </c>
      <c r="GA28" s="21">
        <v>23</v>
      </c>
      <c r="GB28" s="19" t="str">
        <f t="shared" si="22"/>
        <v>北 谷 町</v>
      </c>
      <c r="GC28" s="20">
        <v>66485</v>
      </c>
      <c r="GD28" s="20">
        <v>404762</v>
      </c>
      <c r="GE28" s="20">
        <v>339539</v>
      </c>
      <c r="GF28" s="20">
        <v>16190</v>
      </c>
      <c r="GG28" s="20">
        <v>13582</v>
      </c>
      <c r="GH28" s="20">
        <v>16190</v>
      </c>
      <c r="GI28" s="20">
        <v>13582</v>
      </c>
      <c r="GJ28" s="20">
        <v>110</v>
      </c>
      <c r="GK28" s="20">
        <v>782</v>
      </c>
      <c r="GL28" s="20">
        <v>573</v>
      </c>
      <c r="GN28" s="21">
        <v>23</v>
      </c>
      <c r="GO28" s="19" t="str">
        <f t="shared" si="23"/>
        <v>北 谷 町</v>
      </c>
      <c r="GP28" s="20">
        <v>0</v>
      </c>
      <c r="GQ28" s="20">
        <v>0</v>
      </c>
      <c r="GR28" s="20">
        <v>0</v>
      </c>
      <c r="GS28" s="20">
        <v>0</v>
      </c>
      <c r="GT28" s="20">
        <v>0</v>
      </c>
      <c r="GU28" s="20">
        <v>0</v>
      </c>
      <c r="GV28" s="20">
        <v>0</v>
      </c>
      <c r="GW28" s="20">
        <v>0</v>
      </c>
      <c r="GX28" s="20">
        <v>0</v>
      </c>
      <c r="GY28" s="20">
        <v>0</v>
      </c>
      <c r="HA28" s="21">
        <v>23</v>
      </c>
      <c r="HB28" s="19" t="str">
        <f t="shared" si="24"/>
        <v>北 谷 町</v>
      </c>
      <c r="HC28" s="20">
        <v>0</v>
      </c>
      <c r="HD28" s="20">
        <v>0</v>
      </c>
      <c r="HE28" s="20">
        <v>0</v>
      </c>
      <c r="HF28" s="20">
        <v>0</v>
      </c>
      <c r="HG28" s="20">
        <v>0</v>
      </c>
      <c r="HH28" s="20">
        <v>0</v>
      </c>
      <c r="HI28" s="20">
        <v>0</v>
      </c>
      <c r="HJ28" s="20">
        <v>0</v>
      </c>
      <c r="HK28" s="20">
        <v>0</v>
      </c>
      <c r="HL28" s="20">
        <v>0</v>
      </c>
      <c r="HN28" s="21">
        <v>23</v>
      </c>
      <c r="HO28" s="19" t="str">
        <f t="shared" si="25"/>
        <v>北 谷 町</v>
      </c>
      <c r="HP28" s="20">
        <v>0</v>
      </c>
      <c r="HQ28" s="20">
        <v>0</v>
      </c>
      <c r="HR28" s="20">
        <v>0</v>
      </c>
      <c r="HS28" s="20">
        <v>0</v>
      </c>
      <c r="HT28" s="20">
        <v>0</v>
      </c>
      <c r="HU28" s="20">
        <v>0</v>
      </c>
      <c r="HV28" s="20">
        <v>0</v>
      </c>
      <c r="HW28" s="20">
        <v>0</v>
      </c>
      <c r="HX28" s="20">
        <v>0</v>
      </c>
      <c r="HY28" s="20">
        <v>0</v>
      </c>
      <c r="IA28" s="21">
        <v>23</v>
      </c>
      <c r="IB28" s="19" t="str">
        <f t="shared" si="26"/>
        <v>北 谷 町</v>
      </c>
      <c r="IC28" s="20">
        <v>0</v>
      </c>
      <c r="ID28" s="20">
        <v>0</v>
      </c>
      <c r="IE28" s="20">
        <v>0</v>
      </c>
      <c r="IF28" s="20">
        <v>0</v>
      </c>
      <c r="IG28" s="20">
        <v>0</v>
      </c>
      <c r="IH28" s="20">
        <v>0</v>
      </c>
      <c r="II28" s="20">
        <v>0</v>
      </c>
      <c r="IJ28" s="20">
        <v>0</v>
      </c>
      <c r="IK28" s="20">
        <v>0</v>
      </c>
      <c r="IL28" s="20">
        <v>0</v>
      </c>
      <c r="IN28" s="17">
        <f t="shared" si="0"/>
        <v>261023</v>
      </c>
      <c r="IO28" s="7">
        <f t="shared" si="1"/>
        <v>3351351</v>
      </c>
      <c r="IP28" s="7">
        <f t="shared" si="2"/>
        <v>3270346</v>
      </c>
      <c r="IQ28" s="7">
        <f t="shared" si="3"/>
        <v>136825557</v>
      </c>
      <c r="IR28" s="7">
        <f t="shared" si="4"/>
        <v>136787022</v>
      </c>
      <c r="IS28" s="7">
        <f t="shared" si="5"/>
        <v>47178804</v>
      </c>
      <c r="IT28" s="7">
        <f t="shared" si="6"/>
        <v>294</v>
      </c>
      <c r="IU28" s="7">
        <f t="shared" si="7"/>
        <v>13295</v>
      </c>
      <c r="IV28" s="7">
        <f t="shared" si="8"/>
        <v>12987</v>
      </c>
    </row>
    <row r="29" spans="1:256" s="7" customFormat="1" ht="15" customHeight="1">
      <c r="A29" s="18">
        <v>24</v>
      </c>
      <c r="B29" s="19" t="s">
        <v>77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16"/>
      <c r="N29" s="18">
        <v>24</v>
      </c>
      <c r="O29" s="19" t="str">
        <f t="shared" si="9"/>
        <v>北中城村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30"/>
      <c r="AA29" s="18">
        <v>24</v>
      </c>
      <c r="AB29" s="19" t="str">
        <f t="shared" si="10"/>
        <v>北中城村</v>
      </c>
      <c r="AC29" s="20">
        <v>99898</v>
      </c>
      <c r="AD29" s="20">
        <v>1722783</v>
      </c>
      <c r="AE29" s="20">
        <v>1230144</v>
      </c>
      <c r="AF29" s="20">
        <v>66604</v>
      </c>
      <c r="AG29" s="20">
        <v>48080</v>
      </c>
      <c r="AH29" s="20">
        <v>66604</v>
      </c>
      <c r="AI29" s="20">
        <v>48080</v>
      </c>
      <c r="AJ29" s="20">
        <v>185</v>
      </c>
      <c r="AK29" s="20">
        <v>2722</v>
      </c>
      <c r="AL29" s="20">
        <v>1838</v>
      </c>
      <c r="AM29" s="50"/>
      <c r="AN29" s="18">
        <v>24</v>
      </c>
      <c r="AO29" s="19" t="str">
        <f t="shared" si="11"/>
        <v>北中城村</v>
      </c>
      <c r="AP29" s="20">
        <v>21894</v>
      </c>
      <c r="AQ29" s="20">
        <v>148034</v>
      </c>
      <c r="AR29" s="20">
        <v>147768</v>
      </c>
      <c r="AS29" s="20">
        <v>1543544</v>
      </c>
      <c r="AT29" s="20">
        <v>1540425</v>
      </c>
      <c r="AU29" s="20">
        <v>459486</v>
      </c>
      <c r="AV29" s="20">
        <v>458744</v>
      </c>
      <c r="AW29" s="20">
        <v>69</v>
      </c>
      <c r="AX29" s="20">
        <v>421</v>
      </c>
      <c r="AY29" s="20">
        <v>418</v>
      </c>
      <c r="AZ29" s="30"/>
      <c r="BA29" s="18">
        <v>24</v>
      </c>
      <c r="BB29" s="19" t="str">
        <f t="shared" si="12"/>
        <v>北中城村</v>
      </c>
      <c r="BC29" s="66"/>
      <c r="BD29" s="20">
        <v>985601</v>
      </c>
      <c r="BE29" s="20">
        <v>984264</v>
      </c>
      <c r="BF29" s="20">
        <v>26900560</v>
      </c>
      <c r="BG29" s="20">
        <v>26876246</v>
      </c>
      <c r="BH29" s="20">
        <v>4139138</v>
      </c>
      <c r="BI29" s="20">
        <v>4135219</v>
      </c>
      <c r="BJ29" s="66"/>
      <c r="BK29" s="20">
        <v>4868</v>
      </c>
      <c r="BL29" s="20">
        <v>4817</v>
      </c>
      <c r="BM29" s="30"/>
      <c r="BN29" s="18">
        <v>24</v>
      </c>
      <c r="BO29" s="19" t="str">
        <f t="shared" si="13"/>
        <v>北中城村</v>
      </c>
      <c r="BP29" s="66"/>
      <c r="BQ29" s="20">
        <v>642814</v>
      </c>
      <c r="BR29" s="20">
        <v>642628</v>
      </c>
      <c r="BS29" s="20">
        <v>15955661</v>
      </c>
      <c r="BT29" s="20">
        <v>15951781</v>
      </c>
      <c r="BU29" s="20">
        <v>4919207</v>
      </c>
      <c r="BV29" s="20">
        <v>4917973</v>
      </c>
      <c r="BW29" s="66"/>
      <c r="BX29" s="20">
        <v>3464</v>
      </c>
      <c r="BY29" s="20">
        <v>3439</v>
      </c>
      <c r="BZ29" s="30"/>
      <c r="CA29" s="18">
        <v>24</v>
      </c>
      <c r="CB29" s="19" t="str">
        <f t="shared" si="14"/>
        <v>北中城村</v>
      </c>
      <c r="CC29" s="66"/>
      <c r="CD29" s="20">
        <v>259825</v>
      </c>
      <c r="CE29" s="20">
        <v>259818</v>
      </c>
      <c r="CF29" s="20">
        <v>6034268</v>
      </c>
      <c r="CG29" s="20">
        <v>6034139</v>
      </c>
      <c r="CH29" s="20">
        <v>3719081</v>
      </c>
      <c r="CI29" s="20">
        <v>3719010</v>
      </c>
      <c r="CJ29" s="66"/>
      <c r="CK29" s="20">
        <v>468</v>
      </c>
      <c r="CL29" s="20">
        <v>467</v>
      </c>
      <c r="CM29" s="30"/>
      <c r="CN29" s="18">
        <v>24</v>
      </c>
      <c r="CO29" s="19" t="str">
        <f t="shared" si="15"/>
        <v>北中城村</v>
      </c>
      <c r="CP29" s="20">
        <v>276258</v>
      </c>
      <c r="CQ29" s="20">
        <v>1888240</v>
      </c>
      <c r="CR29" s="20">
        <v>1886710</v>
      </c>
      <c r="CS29" s="20">
        <v>48890489</v>
      </c>
      <c r="CT29" s="20">
        <v>48862166</v>
      </c>
      <c r="CU29" s="20">
        <v>12777426</v>
      </c>
      <c r="CV29" s="20">
        <v>12772202</v>
      </c>
      <c r="CW29" s="20">
        <v>454</v>
      </c>
      <c r="CX29" s="20">
        <v>8800</v>
      </c>
      <c r="CY29" s="20">
        <v>8723</v>
      </c>
      <c r="CZ29" s="50"/>
      <c r="DA29" s="18">
        <v>24</v>
      </c>
      <c r="DB29" s="19" t="str">
        <f t="shared" si="16"/>
        <v>北中城村</v>
      </c>
      <c r="DC29" s="20">
        <v>0</v>
      </c>
      <c r="DD29" s="66"/>
      <c r="DE29" s="66"/>
      <c r="DF29" s="66"/>
      <c r="DG29" s="66"/>
      <c r="DH29" s="66"/>
      <c r="DI29" s="66"/>
      <c r="DJ29" s="20">
        <v>0</v>
      </c>
      <c r="DK29" s="66"/>
      <c r="DL29" s="66"/>
      <c r="DM29" s="16"/>
      <c r="DN29" s="18">
        <v>24</v>
      </c>
      <c r="DO29" s="19" t="str">
        <f t="shared" si="17"/>
        <v>北中城村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16"/>
      <c r="EA29" s="18">
        <v>24</v>
      </c>
      <c r="EB29" s="19" t="str">
        <f t="shared" si="18"/>
        <v>北中城村</v>
      </c>
      <c r="EC29" s="20">
        <v>29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1</v>
      </c>
      <c r="EK29" s="20">
        <v>0</v>
      </c>
      <c r="EL29" s="20">
        <v>0</v>
      </c>
      <c r="EM29" s="16"/>
      <c r="EN29" s="18">
        <v>24</v>
      </c>
      <c r="EO29" s="19" t="str">
        <f t="shared" si="19"/>
        <v>北中城村</v>
      </c>
      <c r="EP29" s="20">
        <v>0</v>
      </c>
      <c r="EQ29" s="20">
        <v>0</v>
      </c>
      <c r="ER29" s="20">
        <v>0</v>
      </c>
      <c r="ES29" s="20">
        <v>0</v>
      </c>
      <c r="ET29" s="20">
        <v>0</v>
      </c>
      <c r="EU29" s="20">
        <v>0</v>
      </c>
      <c r="EV29" s="20">
        <v>0</v>
      </c>
      <c r="EW29" s="20">
        <v>0</v>
      </c>
      <c r="EX29" s="20">
        <v>0</v>
      </c>
      <c r="EY29" s="20">
        <v>0</v>
      </c>
      <c r="FA29" s="18">
        <v>24</v>
      </c>
      <c r="FB29" s="19" t="str">
        <f t="shared" si="20"/>
        <v>北中城村</v>
      </c>
      <c r="FC29" s="20">
        <v>0</v>
      </c>
      <c r="FD29" s="20">
        <v>0</v>
      </c>
      <c r="FE29" s="20">
        <v>0</v>
      </c>
      <c r="FF29" s="20">
        <v>0</v>
      </c>
      <c r="FG29" s="20">
        <v>0</v>
      </c>
      <c r="FH29" s="20">
        <v>0</v>
      </c>
      <c r="FI29" s="20">
        <v>0</v>
      </c>
      <c r="FJ29" s="20">
        <v>0</v>
      </c>
      <c r="FK29" s="20">
        <v>0</v>
      </c>
      <c r="FL29" s="20">
        <v>0</v>
      </c>
      <c r="FN29" s="18">
        <v>24</v>
      </c>
      <c r="FO29" s="19" t="str">
        <f t="shared" si="21"/>
        <v>北中城村</v>
      </c>
      <c r="FP29" s="20">
        <v>0</v>
      </c>
      <c r="FQ29" s="20">
        <v>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0</v>
      </c>
      <c r="FX29" s="20">
        <v>0</v>
      </c>
      <c r="FY29" s="20">
        <v>0</v>
      </c>
      <c r="GA29" s="18">
        <v>24</v>
      </c>
      <c r="GB29" s="19" t="str">
        <f t="shared" si="22"/>
        <v>北中城村</v>
      </c>
      <c r="GC29" s="20">
        <v>252025</v>
      </c>
      <c r="GD29" s="20">
        <v>1903059</v>
      </c>
      <c r="GE29" s="20">
        <v>1376303</v>
      </c>
      <c r="GF29" s="20">
        <v>29778</v>
      </c>
      <c r="GG29" s="20">
        <v>21850</v>
      </c>
      <c r="GH29" s="20">
        <v>29778</v>
      </c>
      <c r="GI29" s="20">
        <v>21850</v>
      </c>
      <c r="GJ29" s="20">
        <v>545</v>
      </c>
      <c r="GK29" s="20">
        <v>3920</v>
      </c>
      <c r="GL29" s="20">
        <v>2762</v>
      </c>
      <c r="GN29" s="18">
        <v>24</v>
      </c>
      <c r="GO29" s="19" t="str">
        <f t="shared" si="23"/>
        <v>北中城村</v>
      </c>
      <c r="GP29" s="20">
        <v>1001</v>
      </c>
      <c r="GQ29" s="20">
        <v>210786</v>
      </c>
      <c r="GR29" s="20">
        <v>210786</v>
      </c>
      <c r="GS29" s="20">
        <v>927458</v>
      </c>
      <c r="GT29" s="20">
        <v>927458</v>
      </c>
      <c r="GU29" s="20">
        <v>556475</v>
      </c>
      <c r="GV29" s="20">
        <v>556475</v>
      </c>
      <c r="GW29" s="20">
        <v>1</v>
      </c>
      <c r="GX29" s="20">
        <v>332</v>
      </c>
      <c r="GY29" s="20">
        <v>332</v>
      </c>
      <c r="HA29" s="18">
        <v>24</v>
      </c>
      <c r="HB29" s="19" t="str">
        <f t="shared" si="24"/>
        <v>北中城村</v>
      </c>
      <c r="HC29" s="20">
        <v>0</v>
      </c>
      <c r="HD29" s="20">
        <v>0</v>
      </c>
      <c r="HE29" s="20">
        <v>0</v>
      </c>
      <c r="HF29" s="20">
        <v>0</v>
      </c>
      <c r="HG29" s="20">
        <v>0</v>
      </c>
      <c r="HH29" s="20">
        <v>0</v>
      </c>
      <c r="HI29" s="20">
        <v>0</v>
      </c>
      <c r="HJ29" s="20">
        <v>0</v>
      </c>
      <c r="HK29" s="20">
        <v>0</v>
      </c>
      <c r="HL29" s="20">
        <v>0</v>
      </c>
      <c r="HN29" s="18">
        <v>24</v>
      </c>
      <c r="HO29" s="19" t="str">
        <f t="shared" si="25"/>
        <v>北中城村</v>
      </c>
      <c r="HP29" s="20">
        <v>0</v>
      </c>
      <c r="HQ29" s="20">
        <v>0</v>
      </c>
      <c r="HR29" s="20">
        <v>0</v>
      </c>
      <c r="HS29" s="20">
        <v>0</v>
      </c>
      <c r="HT29" s="20">
        <v>0</v>
      </c>
      <c r="HU29" s="20">
        <v>0</v>
      </c>
      <c r="HV29" s="20">
        <v>0</v>
      </c>
      <c r="HW29" s="20">
        <v>0</v>
      </c>
      <c r="HX29" s="20">
        <v>0</v>
      </c>
      <c r="HY29" s="20">
        <v>0</v>
      </c>
      <c r="IA29" s="18">
        <v>24</v>
      </c>
      <c r="IB29" s="19" t="str">
        <f t="shared" si="26"/>
        <v>北中城村</v>
      </c>
      <c r="IC29" s="20">
        <v>0</v>
      </c>
      <c r="ID29" s="20">
        <v>0</v>
      </c>
      <c r="IE29" s="20">
        <v>0</v>
      </c>
      <c r="IF29" s="20">
        <v>0</v>
      </c>
      <c r="IG29" s="20">
        <v>0</v>
      </c>
      <c r="IH29" s="20">
        <v>0</v>
      </c>
      <c r="II29" s="20">
        <v>0</v>
      </c>
      <c r="IJ29" s="20">
        <v>0</v>
      </c>
      <c r="IK29" s="20">
        <v>0</v>
      </c>
      <c r="IL29" s="20">
        <v>0</v>
      </c>
      <c r="IN29" s="17">
        <f t="shared" si="0"/>
        <v>651105</v>
      </c>
      <c r="IO29" s="7">
        <f t="shared" si="1"/>
        <v>5872902</v>
      </c>
      <c r="IP29" s="7">
        <f t="shared" si="2"/>
        <v>4851711</v>
      </c>
      <c r="IQ29" s="7">
        <f t="shared" si="3"/>
        <v>51457873</v>
      </c>
      <c r="IR29" s="7">
        <f t="shared" si="4"/>
        <v>51399979</v>
      </c>
      <c r="IS29" s="7">
        <f t="shared" si="5"/>
        <v>13857351</v>
      </c>
      <c r="IT29" s="7">
        <f t="shared" si="6"/>
        <v>1255</v>
      </c>
      <c r="IU29" s="7">
        <f t="shared" si="7"/>
        <v>16195</v>
      </c>
      <c r="IV29" s="7">
        <f t="shared" si="8"/>
        <v>14073</v>
      </c>
    </row>
    <row r="30" spans="1:256" s="7" customFormat="1" ht="15" customHeight="1">
      <c r="A30" s="18">
        <v>25</v>
      </c>
      <c r="B30" s="19" t="s">
        <v>78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16"/>
      <c r="N30" s="18">
        <v>25</v>
      </c>
      <c r="O30" s="19" t="str">
        <f t="shared" si="9"/>
        <v>中 城 村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30"/>
      <c r="AA30" s="18">
        <v>25</v>
      </c>
      <c r="AB30" s="19" t="str">
        <f t="shared" si="10"/>
        <v>中 城 村</v>
      </c>
      <c r="AC30" s="20">
        <v>216287</v>
      </c>
      <c r="AD30" s="20">
        <v>5370494</v>
      </c>
      <c r="AE30" s="20">
        <v>3835882</v>
      </c>
      <c r="AF30" s="20">
        <v>227997</v>
      </c>
      <c r="AG30" s="20">
        <v>165304</v>
      </c>
      <c r="AH30" s="20">
        <v>227997</v>
      </c>
      <c r="AI30" s="20">
        <v>165304</v>
      </c>
      <c r="AJ30" s="20">
        <v>413</v>
      </c>
      <c r="AK30" s="20">
        <v>7546</v>
      </c>
      <c r="AL30" s="20">
        <v>5337</v>
      </c>
      <c r="AM30" s="50"/>
      <c r="AN30" s="18">
        <v>25</v>
      </c>
      <c r="AO30" s="19" t="str">
        <f t="shared" si="11"/>
        <v>中 城 村</v>
      </c>
      <c r="AP30" s="20">
        <v>178</v>
      </c>
      <c r="AQ30" s="20">
        <v>90551</v>
      </c>
      <c r="AR30" s="20">
        <v>68046</v>
      </c>
      <c r="AS30" s="20">
        <v>831175</v>
      </c>
      <c r="AT30" s="20">
        <v>628866</v>
      </c>
      <c r="AU30" s="20">
        <v>78226</v>
      </c>
      <c r="AV30" s="20">
        <v>71277</v>
      </c>
      <c r="AW30" s="20">
        <v>1</v>
      </c>
      <c r="AX30" s="20">
        <v>201</v>
      </c>
      <c r="AY30" s="20">
        <v>136</v>
      </c>
      <c r="AZ30" s="30"/>
      <c r="BA30" s="18">
        <v>25</v>
      </c>
      <c r="BB30" s="19" t="str">
        <f t="shared" si="12"/>
        <v>中 城 村</v>
      </c>
      <c r="BC30" s="66"/>
      <c r="BD30" s="20">
        <v>986745</v>
      </c>
      <c r="BE30" s="20">
        <v>985680</v>
      </c>
      <c r="BF30" s="20">
        <v>28616387</v>
      </c>
      <c r="BG30" s="20">
        <v>28594174</v>
      </c>
      <c r="BH30" s="20">
        <v>4175957</v>
      </c>
      <c r="BI30" s="20">
        <v>4172563</v>
      </c>
      <c r="BJ30" s="66"/>
      <c r="BK30" s="20">
        <v>5354</v>
      </c>
      <c r="BL30" s="20">
        <v>5312</v>
      </c>
      <c r="BM30" s="30"/>
      <c r="BN30" s="18">
        <v>25</v>
      </c>
      <c r="BO30" s="19" t="str">
        <f t="shared" si="13"/>
        <v>中 城 村</v>
      </c>
      <c r="BP30" s="66"/>
      <c r="BQ30" s="20">
        <v>651702</v>
      </c>
      <c r="BR30" s="20">
        <v>651287</v>
      </c>
      <c r="BS30" s="20">
        <v>15596774</v>
      </c>
      <c r="BT30" s="20">
        <v>15588283</v>
      </c>
      <c r="BU30" s="20">
        <v>4855137</v>
      </c>
      <c r="BV30" s="20">
        <v>4852498</v>
      </c>
      <c r="BW30" s="66"/>
      <c r="BX30" s="20">
        <v>3794</v>
      </c>
      <c r="BY30" s="20">
        <v>3763</v>
      </c>
      <c r="BZ30" s="30"/>
      <c r="CA30" s="18">
        <v>25</v>
      </c>
      <c r="CB30" s="19" t="str">
        <f t="shared" si="14"/>
        <v>中 城 村</v>
      </c>
      <c r="CC30" s="66"/>
      <c r="CD30" s="20">
        <v>664901</v>
      </c>
      <c r="CE30" s="20">
        <v>664901</v>
      </c>
      <c r="CF30" s="20">
        <v>12876836</v>
      </c>
      <c r="CG30" s="20">
        <v>12876836</v>
      </c>
      <c r="CH30" s="20">
        <v>8335192</v>
      </c>
      <c r="CI30" s="20">
        <v>8335192</v>
      </c>
      <c r="CJ30" s="66"/>
      <c r="CK30" s="20">
        <v>792</v>
      </c>
      <c r="CL30" s="20">
        <v>792</v>
      </c>
      <c r="CM30" s="30"/>
      <c r="CN30" s="18">
        <v>25</v>
      </c>
      <c r="CO30" s="19" t="str">
        <f t="shared" si="15"/>
        <v>中 城 村</v>
      </c>
      <c r="CP30" s="20">
        <v>149467</v>
      </c>
      <c r="CQ30" s="20">
        <v>2303348</v>
      </c>
      <c r="CR30" s="20">
        <v>2301868</v>
      </c>
      <c r="CS30" s="20">
        <v>57089997</v>
      </c>
      <c r="CT30" s="20">
        <v>57059293</v>
      </c>
      <c r="CU30" s="20">
        <v>17366286</v>
      </c>
      <c r="CV30" s="20">
        <v>17360253</v>
      </c>
      <c r="CW30" s="20">
        <v>188</v>
      </c>
      <c r="CX30" s="20">
        <v>9940</v>
      </c>
      <c r="CY30" s="20">
        <v>9867</v>
      </c>
      <c r="CZ30" s="50"/>
      <c r="DA30" s="18">
        <v>25</v>
      </c>
      <c r="DB30" s="19" t="str">
        <f t="shared" si="16"/>
        <v>中 城 村</v>
      </c>
      <c r="DC30" s="20">
        <v>0</v>
      </c>
      <c r="DD30" s="66"/>
      <c r="DE30" s="66"/>
      <c r="DF30" s="66"/>
      <c r="DG30" s="66"/>
      <c r="DH30" s="66"/>
      <c r="DI30" s="66"/>
      <c r="DJ30" s="20">
        <v>0</v>
      </c>
      <c r="DK30" s="66"/>
      <c r="DL30" s="66"/>
      <c r="DM30" s="16"/>
      <c r="DN30" s="18">
        <v>25</v>
      </c>
      <c r="DO30" s="19" t="str">
        <f t="shared" si="17"/>
        <v>中 城 村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16"/>
      <c r="EA30" s="18">
        <v>25</v>
      </c>
      <c r="EB30" s="19" t="str">
        <f t="shared" si="18"/>
        <v>中 城 村</v>
      </c>
      <c r="EC30" s="20">
        <v>4901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9</v>
      </c>
      <c r="EK30" s="20">
        <v>0</v>
      </c>
      <c r="EL30" s="20">
        <v>0</v>
      </c>
      <c r="EM30" s="16"/>
      <c r="EN30" s="18">
        <v>25</v>
      </c>
      <c r="EO30" s="19" t="str">
        <f t="shared" si="19"/>
        <v>中 城 村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FA30" s="18">
        <v>25</v>
      </c>
      <c r="FB30" s="19" t="str">
        <f t="shared" si="20"/>
        <v>中 城 村</v>
      </c>
      <c r="FC30" s="20">
        <v>0</v>
      </c>
      <c r="FD30" s="20">
        <v>0</v>
      </c>
      <c r="FE30" s="20"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v>0</v>
      </c>
      <c r="FN30" s="18">
        <v>25</v>
      </c>
      <c r="FO30" s="19" t="str">
        <f t="shared" si="21"/>
        <v>中 城 村</v>
      </c>
      <c r="FP30" s="20">
        <v>0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20">
        <v>0</v>
      </c>
      <c r="GA30" s="18">
        <v>25</v>
      </c>
      <c r="GB30" s="19" t="str">
        <f t="shared" si="22"/>
        <v>中 城 村</v>
      </c>
      <c r="GC30" s="20">
        <v>384928</v>
      </c>
      <c r="GD30" s="20">
        <v>2154957</v>
      </c>
      <c r="GE30" s="20">
        <v>1362693</v>
      </c>
      <c r="GF30" s="20">
        <v>37446</v>
      </c>
      <c r="GG30" s="20">
        <v>23511</v>
      </c>
      <c r="GH30" s="20">
        <v>37446</v>
      </c>
      <c r="GI30" s="20">
        <v>23511</v>
      </c>
      <c r="GJ30" s="20">
        <v>795</v>
      </c>
      <c r="GK30" s="20">
        <v>3963</v>
      </c>
      <c r="GL30" s="20">
        <v>2387</v>
      </c>
      <c r="GN30" s="18">
        <v>25</v>
      </c>
      <c r="GO30" s="19" t="str">
        <f t="shared" si="23"/>
        <v>中 城 村</v>
      </c>
      <c r="GP30" s="20">
        <v>267</v>
      </c>
      <c r="GQ30" s="20">
        <v>695543</v>
      </c>
      <c r="GR30" s="20">
        <v>693852</v>
      </c>
      <c r="GS30" s="20">
        <v>1622005</v>
      </c>
      <c r="GT30" s="20">
        <v>1618062</v>
      </c>
      <c r="GU30" s="20">
        <v>1135403</v>
      </c>
      <c r="GV30" s="20">
        <v>1132643</v>
      </c>
      <c r="GW30" s="20">
        <v>2</v>
      </c>
      <c r="GX30" s="20">
        <v>717</v>
      </c>
      <c r="GY30" s="20">
        <v>702</v>
      </c>
      <c r="HA30" s="18">
        <v>25</v>
      </c>
      <c r="HB30" s="19" t="str">
        <f t="shared" si="24"/>
        <v>中 城 村</v>
      </c>
      <c r="HC30" s="20">
        <v>0</v>
      </c>
      <c r="HD30" s="20">
        <v>0</v>
      </c>
      <c r="HE30" s="20">
        <v>0</v>
      </c>
      <c r="HF30" s="20">
        <v>0</v>
      </c>
      <c r="HG30" s="20">
        <v>0</v>
      </c>
      <c r="HH30" s="20">
        <v>0</v>
      </c>
      <c r="HI30" s="20">
        <v>0</v>
      </c>
      <c r="HJ30" s="20">
        <v>0</v>
      </c>
      <c r="HK30" s="20">
        <v>0</v>
      </c>
      <c r="HL30" s="20">
        <v>0</v>
      </c>
      <c r="HN30" s="18">
        <v>25</v>
      </c>
      <c r="HO30" s="19" t="str">
        <f t="shared" si="25"/>
        <v>中 城 村</v>
      </c>
      <c r="HP30" s="20">
        <v>0</v>
      </c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>
        <v>0</v>
      </c>
      <c r="HW30" s="20">
        <v>0</v>
      </c>
      <c r="HX30" s="20">
        <v>0</v>
      </c>
      <c r="HY30" s="20">
        <v>0</v>
      </c>
      <c r="IA30" s="18">
        <v>25</v>
      </c>
      <c r="IB30" s="19" t="str">
        <f t="shared" si="26"/>
        <v>中 城 村</v>
      </c>
      <c r="IC30" s="20">
        <v>0</v>
      </c>
      <c r="ID30" s="20">
        <v>0</v>
      </c>
      <c r="IE30" s="20">
        <v>0</v>
      </c>
      <c r="IF30" s="20">
        <v>0</v>
      </c>
      <c r="IG30" s="20">
        <v>0</v>
      </c>
      <c r="IH30" s="20">
        <v>0</v>
      </c>
      <c r="II30" s="20">
        <v>0</v>
      </c>
      <c r="IJ30" s="20">
        <v>0</v>
      </c>
      <c r="IK30" s="20">
        <v>0</v>
      </c>
      <c r="IL30" s="20">
        <v>0</v>
      </c>
      <c r="IN30" s="17">
        <f t="shared" si="0"/>
        <v>756028</v>
      </c>
      <c r="IO30" s="7">
        <f t="shared" si="1"/>
        <v>10614893</v>
      </c>
      <c r="IP30" s="7">
        <f t="shared" si="2"/>
        <v>8262341</v>
      </c>
      <c r="IQ30" s="7">
        <f t="shared" si="3"/>
        <v>59808620</v>
      </c>
      <c r="IR30" s="7">
        <f t="shared" si="4"/>
        <v>59495036</v>
      </c>
      <c r="IS30" s="7">
        <f t="shared" si="5"/>
        <v>18752988</v>
      </c>
      <c r="IT30" s="7">
        <f t="shared" si="6"/>
        <v>1408</v>
      </c>
      <c r="IU30" s="7">
        <f t="shared" si="7"/>
        <v>22367</v>
      </c>
      <c r="IV30" s="7">
        <f t="shared" si="8"/>
        <v>18429</v>
      </c>
    </row>
    <row r="31" spans="1:256" s="7" customFormat="1" ht="15" customHeight="1">
      <c r="A31" s="18">
        <v>26</v>
      </c>
      <c r="B31" s="19" t="s">
        <v>79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6"/>
      <c r="N31" s="18">
        <v>26</v>
      </c>
      <c r="O31" s="19" t="str">
        <f t="shared" si="9"/>
        <v>西 原 町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30"/>
      <c r="AA31" s="18">
        <v>26</v>
      </c>
      <c r="AB31" s="19" t="str">
        <f t="shared" si="10"/>
        <v>西 原 町</v>
      </c>
      <c r="AC31" s="20">
        <v>102003</v>
      </c>
      <c r="AD31" s="20">
        <v>3243641</v>
      </c>
      <c r="AE31" s="20">
        <v>2183439</v>
      </c>
      <c r="AF31" s="20">
        <v>128338</v>
      </c>
      <c r="AG31" s="20">
        <v>86460</v>
      </c>
      <c r="AH31" s="20">
        <v>128338</v>
      </c>
      <c r="AI31" s="20">
        <v>86460</v>
      </c>
      <c r="AJ31" s="20">
        <v>334</v>
      </c>
      <c r="AK31" s="20">
        <v>4027</v>
      </c>
      <c r="AL31" s="20">
        <v>2605</v>
      </c>
      <c r="AM31" s="50"/>
      <c r="AN31" s="18">
        <v>26</v>
      </c>
      <c r="AO31" s="19" t="str">
        <f t="shared" si="11"/>
        <v>西 原 町</v>
      </c>
      <c r="AP31" s="20">
        <v>16602</v>
      </c>
      <c r="AQ31" s="20">
        <v>403436</v>
      </c>
      <c r="AR31" s="20">
        <v>396447</v>
      </c>
      <c r="AS31" s="20">
        <v>2183437</v>
      </c>
      <c r="AT31" s="20">
        <v>2145884</v>
      </c>
      <c r="AU31" s="20">
        <v>691526</v>
      </c>
      <c r="AV31" s="20">
        <v>681643</v>
      </c>
      <c r="AW31" s="20">
        <v>73</v>
      </c>
      <c r="AX31" s="20">
        <v>1007</v>
      </c>
      <c r="AY31" s="20">
        <v>937</v>
      </c>
      <c r="AZ31" s="30"/>
      <c r="BA31" s="18">
        <v>26</v>
      </c>
      <c r="BB31" s="19" t="str">
        <f t="shared" si="12"/>
        <v>西 原 町</v>
      </c>
      <c r="BC31" s="66"/>
      <c r="BD31" s="20">
        <v>1524068</v>
      </c>
      <c r="BE31" s="20">
        <v>1522589</v>
      </c>
      <c r="BF31" s="20">
        <v>56044634</v>
      </c>
      <c r="BG31" s="20">
        <v>55995029</v>
      </c>
      <c r="BH31" s="20">
        <v>9123793</v>
      </c>
      <c r="BI31" s="20">
        <v>9115696</v>
      </c>
      <c r="BJ31" s="66"/>
      <c r="BK31" s="20">
        <v>8178</v>
      </c>
      <c r="BL31" s="20">
        <v>8090</v>
      </c>
      <c r="BM31" s="30"/>
      <c r="BN31" s="18">
        <v>26</v>
      </c>
      <c r="BO31" s="19" t="str">
        <f t="shared" si="13"/>
        <v>西 原 町</v>
      </c>
      <c r="BP31" s="66"/>
      <c r="BQ31" s="20">
        <v>563757</v>
      </c>
      <c r="BR31" s="20">
        <v>563543</v>
      </c>
      <c r="BS31" s="20">
        <v>19709805</v>
      </c>
      <c r="BT31" s="20">
        <v>19702459</v>
      </c>
      <c r="BU31" s="20">
        <v>6363590</v>
      </c>
      <c r="BV31" s="20">
        <v>6361191</v>
      </c>
      <c r="BW31" s="66"/>
      <c r="BX31" s="20">
        <v>4516</v>
      </c>
      <c r="BY31" s="20">
        <v>4477</v>
      </c>
      <c r="BZ31" s="30"/>
      <c r="CA31" s="18">
        <v>26</v>
      </c>
      <c r="CB31" s="19" t="str">
        <f t="shared" si="14"/>
        <v>西 原 町</v>
      </c>
      <c r="CC31" s="66"/>
      <c r="CD31" s="20">
        <v>1835516</v>
      </c>
      <c r="CE31" s="20">
        <v>1835513</v>
      </c>
      <c r="CF31" s="20">
        <v>36937413</v>
      </c>
      <c r="CG31" s="20">
        <v>36937248</v>
      </c>
      <c r="CH31" s="20">
        <v>24577029</v>
      </c>
      <c r="CI31" s="20">
        <v>24576914</v>
      </c>
      <c r="CJ31" s="66"/>
      <c r="CK31" s="20">
        <v>1370</v>
      </c>
      <c r="CL31" s="20">
        <v>1368</v>
      </c>
      <c r="CM31" s="30"/>
      <c r="CN31" s="18">
        <v>26</v>
      </c>
      <c r="CO31" s="19" t="str">
        <f t="shared" si="15"/>
        <v>西 原 町</v>
      </c>
      <c r="CP31" s="20">
        <v>391955</v>
      </c>
      <c r="CQ31" s="20">
        <v>3923341</v>
      </c>
      <c r="CR31" s="20">
        <v>3921645</v>
      </c>
      <c r="CS31" s="20">
        <v>112691852</v>
      </c>
      <c r="CT31" s="20">
        <v>112634736</v>
      </c>
      <c r="CU31" s="20">
        <v>40064412</v>
      </c>
      <c r="CV31" s="20">
        <v>40053801</v>
      </c>
      <c r="CW31" s="20">
        <v>577</v>
      </c>
      <c r="CX31" s="20">
        <v>14064</v>
      </c>
      <c r="CY31" s="20">
        <v>13935</v>
      </c>
      <c r="CZ31" s="50"/>
      <c r="DA31" s="18">
        <v>26</v>
      </c>
      <c r="DB31" s="19" t="str">
        <f t="shared" si="16"/>
        <v>西 原 町</v>
      </c>
      <c r="DC31" s="20">
        <v>0</v>
      </c>
      <c r="DD31" s="66"/>
      <c r="DE31" s="66"/>
      <c r="DF31" s="66"/>
      <c r="DG31" s="66"/>
      <c r="DH31" s="66"/>
      <c r="DI31" s="66"/>
      <c r="DJ31" s="20">
        <v>0</v>
      </c>
      <c r="DK31" s="66"/>
      <c r="DL31" s="66"/>
      <c r="DM31" s="16"/>
      <c r="DN31" s="18">
        <v>26</v>
      </c>
      <c r="DO31" s="19" t="str">
        <f t="shared" si="17"/>
        <v>西 原 町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  <c r="DV31" s="20">
        <v>0</v>
      </c>
      <c r="DW31" s="20">
        <v>0</v>
      </c>
      <c r="DX31" s="20">
        <v>0</v>
      </c>
      <c r="DY31" s="20">
        <v>0</v>
      </c>
      <c r="DZ31" s="16"/>
      <c r="EA31" s="18">
        <v>26</v>
      </c>
      <c r="EB31" s="19" t="str">
        <f t="shared" si="18"/>
        <v>西 原 町</v>
      </c>
      <c r="EC31" s="20">
        <v>2157</v>
      </c>
      <c r="ED31" s="20">
        <v>5325</v>
      </c>
      <c r="EE31" s="20">
        <v>1984</v>
      </c>
      <c r="EF31" s="20">
        <v>227</v>
      </c>
      <c r="EG31" s="20">
        <v>77</v>
      </c>
      <c r="EH31" s="20">
        <v>220</v>
      </c>
      <c r="EI31" s="20">
        <v>77</v>
      </c>
      <c r="EJ31" s="20">
        <v>34</v>
      </c>
      <c r="EK31" s="20">
        <v>6</v>
      </c>
      <c r="EL31" s="20">
        <v>2</v>
      </c>
      <c r="EM31" s="16"/>
      <c r="EN31" s="18">
        <v>26</v>
      </c>
      <c r="EO31" s="19" t="str">
        <f t="shared" si="19"/>
        <v>西 原 町</v>
      </c>
      <c r="EP31" s="20">
        <v>0</v>
      </c>
      <c r="EQ31" s="20">
        <v>0</v>
      </c>
      <c r="ER31" s="20">
        <v>0</v>
      </c>
      <c r="ES31" s="20">
        <v>0</v>
      </c>
      <c r="ET31" s="20">
        <v>0</v>
      </c>
      <c r="EU31" s="20">
        <v>0</v>
      </c>
      <c r="EV31" s="20">
        <v>0</v>
      </c>
      <c r="EW31" s="20">
        <v>0</v>
      </c>
      <c r="EX31" s="20">
        <v>0</v>
      </c>
      <c r="EY31" s="20">
        <v>0</v>
      </c>
      <c r="FA31" s="18">
        <v>26</v>
      </c>
      <c r="FB31" s="19" t="str">
        <f t="shared" si="20"/>
        <v>西 原 町</v>
      </c>
      <c r="FC31" s="20">
        <v>0</v>
      </c>
      <c r="FD31" s="20">
        <v>0</v>
      </c>
      <c r="FE31" s="20">
        <v>0</v>
      </c>
      <c r="FF31" s="20">
        <v>0</v>
      </c>
      <c r="FG31" s="20">
        <v>0</v>
      </c>
      <c r="FH31" s="20">
        <v>0</v>
      </c>
      <c r="FI31" s="20">
        <v>0</v>
      </c>
      <c r="FJ31" s="20">
        <v>0</v>
      </c>
      <c r="FK31" s="20">
        <v>0</v>
      </c>
      <c r="FL31" s="20">
        <v>0</v>
      </c>
      <c r="FN31" s="18">
        <v>26</v>
      </c>
      <c r="FO31" s="19" t="str">
        <f t="shared" si="21"/>
        <v>西 原 町</v>
      </c>
      <c r="FP31" s="20">
        <v>0</v>
      </c>
      <c r="FQ31" s="20">
        <v>0</v>
      </c>
      <c r="FR31" s="20">
        <v>0</v>
      </c>
      <c r="FS31" s="20">
        <v>0</v>
      </c>
      <c r="FT31" s="20">
        <v>0</v>
      </c>
      <c r="FU31" s="20">
        <v>0</v>
      </c>
      <c r="FV31" s="20">
        <v>0</v>
      </c>
      <c r="FW31" s="20">
        <v>0</v>
      </c>
      <c r="FX31" s="20">
        <v>0</v>
      </c>
      <c r="FY31" s="20">
        <v>0</v>
      </c>
      <c r="GA31" s="18">
        <v>26</v>
      </c>
      <c r="GB31" s="19" t="str">
        <f t="shared" si="22"/>
        <v>西 原 町</v>
      </c>
      <c r="GC31" s="20">
        <v>545967</v>
      </c>
      <c r="GD31" s="20">
        <v>1357292</v>
      </c>
      <c r="GE31" s="20">
        <v>1040753</v>
      </c>
      <c r="GF31" s="20">
        <v>286241</v>
      </c>
      <c r="GG31" s="20">
        <v>222593</v>
      </c>
      <c r="GH31" s="20">
        <v>234580</v>
      </c>
      <c r="GI31" s="20">
        <v>181777</v>
      </c>
      <c r="GJ31" s="20">
        <v>245</v>
      </c>
      <c r="GK31" s="20">
        <v>2103</v>
      </c>
      <c r="GL31" s="20">
        <v>1307</v>
      </c>
      <c r="GN31" s="18">
        <v>26</v>
      </c>
      <c r="GO31" s="19" t="str">
        <f t="shared" si="23"/>
        <v>西 原 町</v>
      </c>
      <c r="GP31" s="20">
        <v>265</v>
      </c>
      <c r="GQ31" s="20">
        <v>351361</v>
      </c>
      <c r="GR31" s="20">
        <v>350730</v>
      </c>
      <c r="GS31" s="20">
        <v>720290</v>
      </c>
      <c r="GT31" s="20">
        <v>718996</v>
      </c>
      <c r="GU31" s="20">
        <v>432174</v>
      </c>
      <c r="GV31" s="20">
        <v>431398</v>
      </c>
      <c r="GW31" s="20">
        <v>3</v>
      </c>
      <c r="GX31" s="20">
        <v>123</v>
      </c>
      <c r="GY31" s="20">
        <v>118</v>
      </c>
      <c r="HA31" s="18">
        <v>26</v>
      </c>
      <c r="HB31" s="19" t="str">
        <f t="shared" si="24"/>
        <v>西 原 町</v>
      </c>
      <c r="HC31" s="20">
        <v>0</v>
      </c>
      <c r="HD31" s="20">
        <v>0</v>
      </c>
      <c r="HE31" s="20">
        <v>0</v>
      </c>
      <c r="HF31" s="20">
        <v>0</v>
      </c>
      <c r="HG31" s="20">
        <v>0</v>
      </c>
      <c r="HH31" s="20">
        <v>0</v>
      </c>
      <c r="HI31" s="20">
        <v>0</v>
      </c>
      <c r="HJ31" s="20">
        <v>0</v>
      </c>
      <c r="HK31" s="20">
        <v>0</v>
      </c>
      <c r="HL31" s="20">
        <v>0</v>
      </c>
      <c r="HN31" s="18">
        <v>26</v>
      </c>
      <c r="HO31" s="19" t="str">
        <f t="shared" si="25"/>
        <v>西 原 町</v>
      </c>
      <c r="HP31" s="20">
        <v>0</v>
      </c>
      <c r="HQ31" s="20">
        <v>0</v>
      </c>
      <c r="HR31" s="20">
        <v>0</v>
      </c>
      <c r="HS31" s="20">
        <v>0</v>
      </c>
      <c r="HT31" s="20">
        <v>0</v>
      </c>
      <c r="HU31" s="20">
        <v>0</v>
      </c>
      <c r="HV31" s="20">
        <v>0</v>
      </c>
      <c r="HW31" s="20">
        <v>0</v>
      </c>
      <c r="HX31" s="20">
        <v>0</v>
      </c>
      <c r="HY31" s="20">
        <v>0</v>
      </c>
      <c r="IA31" s="18">
        <v>26</v>
      </c>
      <c r="IB31" s="19" t="str">
        <f t="shared" si="26"/>
        <v>西 原 町</v>
      </c>
      <c r="IC31" s="20">
        <v>0</v>
      </c>
      <c r="ID31" s="20">
        <v>0</v>
      </c>
      <c r="IE31" s="20">
        <v>0</v>
      </c>
      <c r="IF31" s="20">
        <v>0</v>
      </c>
      <c r="IG31" s="20">
        <v>0</v>
      </c>
      <c r="IH31" s="20">
        <v>0</v>
      </c>
      <c r="II31" s="20">
        <v>0</v>
      </c>
      <c r="IJ31" s="20">
        <v>0</v>
      </c>
      <c r="IK31" s="20">
        <v>0</v>
      </c>
      <c r="IL31" s="20">
        <v>0</v>
      </c>
      <c r="IN31" s="17">
        <f t="shared" si="0"/>
        <v>1058949</v>
      </c>
      <c r="IO31" s="7">
        <f t="shared" si="1"/>
        <v>9284396</v>
      </c>
      <c r="IP31" s="7">
        <f t="shared" si="2"/>
        <v>7894998</v>
      </c>
      <c r="IQ31" s="7">
        <f t="shared" si="3"/>
        <v>116010385</v>
      </c>
      <c r="IR31" s="7">
        <f t="shared" si="4"/>
        <v>115808746</v>
      </c>
      <c r="IS31" s="7">
        <f t="shared" si="5"/>
        <v>41435156</v>
      </c>
      <c r="IT31" s="7">
        <f t="shared" si="6"/>
        <v>1266</v>
      </c>
      <c r="IU31" s="7">
        <f t="shared" si="7"/>
        <v>21330</v>
      </c>
      <c r="IV31" s="7">
        <f t="shared" si="8"/>
        <v>18904</v>
      </c>
    </row>
    <row r="32" spans="1:256" s="7" customFormat="1" ht="15" customHeight="1">
      <c r="A32" s="18">
        <v>27</v>
      </c>
      <c r="B32" s="19" t="s">
        <v>80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16"/>
      <c r="N32" s="18">
        <v>27</v>
      </c>
      <c r="O32" s="19" t="str">
        <f t="shared" si="9"/>
        <v>与那原町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30"/>
      <c r="AA32" s="18">
        <v>27</v>
      </c>
      <c r="AB32" s="19" t="str">
        <f t="shared" si="10"/>
        <v>与那原町</v>
      </c>
      <c r="AC32" s="20">
        <v>27600</v>
      </c>
      <c r="AD32" s="20">
        <v>679626</v>
      </c>
      <c r="AE32" s="20">
        <v>398215</v>
      </c>
      <c r="AF32" s="20">
        <v>29841</v>
      </c>
      <c r="AG32" s="20">
        <v>16648</v>
      </c>
      <c r="AH32" s="20">
        <v>29841</v>
      </c>
      <c r="AI32" s="20">
        <v>16648</v>
      </c>
      <c r="AJ32" s="20">
        <v>103</v>
      </c>
      <c r="AK32" s="20">
        <v>887</v>
      </c>
      <c r="AL32" s="20">
        <v>524</v>
      </c>
      <c r="AM32" s="50"/>
      <c r="AN32" s="18">
        <v>27</v>
      </c>
      <c r="AO32" s="19" t="str">
        <f t="shared" si="11"/>
        <v>与那原町</v>
      </c>
      <c r="AP32" s="20">
        <v>6387</v>
      </c>
      <c r="AQ32" s="20">
        <v>118301</v>
      </c>
      <c r="AR32" s="20">
        <v>106023</v>
      </c>
      <c r="AS32" s="20">
        <v>212121</v>
      </c>
      <c r="AT32" s="20">
        <v>191253</v>
      </c>
      <c r="AU32" s="20">
        <v>67883</v>
      </c>
      <c r="AV32" s="20">
        <v>61110</v>
      </c>
      <c r="AW32" s="20">
        <v>34</v>
      </c>
      <c r="AX32" s="20">
        <v>306</v>
      </c>
      <c r="AY32" s="20">
        <v>250</v>
      </c>
      <c r="AZ32" s="30"/>
      <c r="BA32" s="18">
        <v>27</v>
      </c>
      <c r="BB32" s="19" t="str">
        <f t="shared" si="12"/>
        <v>与那原町</v>
      </c>
      <c r="BC32" s="66"/>
      <c r="BD32" s="20">
        <v>797632</v>
      </c>
      <c r="BE32" s="20">
        <v>796543</v>
      </c>
      <c r="BF32" s="20">
        <v>28685947</v>
      </c>
      <c r="BG32" s="20">
        <v>28647653</v>
      </c>
      <c r="BH32" s="20">
        <v>4704509</v>
      </c>
      <c r="BI32" s="20">
        <v>4698141</v>
      </c>
      <c r="BJ32" s="66"/>
      <c r="BK32" s="20">
        <v>4866</v>
      </c>
      <c r="BL32" s="20">
        <v>4792</v>
      </c>
      <c r="BM32" s="30"/>
      <c r="BN32" s="18">
        <v>27</v>
      </c>
      <c r="BO32" s="19" t="str">
        <f t="shared" si="13"/>
        <v>与那原町</v>
      </c>
      <c r="BP32" s="66"/>
      <c r="BQ32" s="20">
        <v>216274</v>
      </c>
      <c r="BR32" s="20">
        <v>216168</v>
      </c>
      <c r="BS32" s="20">
        <v>7048512</v>
      </c>
      <c r="BT32" s="20">
        <v>7046001</v>
      </c>
      <c r="BU32" s="20">
        <v>2331767</v>
      </c>
      <c r="BV32" s="20">
        <v>2330930</v>
      </c>
      <c r="BW32" s="66"/>
      <c r="BX32" s="20">
        <v>1744</v>
      </c>
      <c r="BY32" s="20">
        <v>1738</v>
      </c>
      <c r="BZ32" s="30"/>
      <c r="CA32" s="18">
        <v>27</v>
      </c>
      <c r="CB32" s="19" t="str">
        <f t="shared" si="14"/>
        <v>与那原町</v>
      </c>
      <c r="CC32" s="66"/>
      <c r="CD32" s="20">
        <v>291025</v>
      </c>
      <c r="CE32" s="20">
        <v>291014</v>
      </c>
      <c r="CF32" s="20">
        <v>10718617</v>
      </c>
      <c r="CG32" s="20">
        <v>10718133</v>
      </c>
      <c r="CH32" s="20">
        <v>6982817</v>
      </c>
      <c r="CI32" s="20">
        <v>6982481</v>
      </c>
      <c r="CJ32" s="66"/>
      <c r="CK32" s="20">
        <v>569</v>
      </c>
      <c r="CL32" s="20">
        <v>566</v>
      </c>
      <c r="CM32" s="30"/>
      <c r="CN32" s="18">
        <v>27</v>
      </c>
      <c r="CO32" s="19" t="str">
        <f t="shared" si="15"/>
        <v>与那原町</v>
      </c>
      <c r="CP32" s="20">
        <v>132867</v>
      </c>
      <c r="CQ32" s="20">
        <v>1304931</v>
      </c>
      <c r="CR32" s="20">
        <v>1303725</v>
      </c>
      <c r="CS32" s="20">
        <v>46453076</v>
      </c>
      <c r="CT32" s="20">
        <v>46411787</v>
      </c>
      <c r="CU32" s="20">
        <v>14019093</v>
      </c>
      <c r="CV32" s="20">
        <v>14011552</v>
      </c>
      <c r="CW32" s="20">
        <v>404</v>
      </c>
      <c r="CX32" s="20">
        <v>7179</v>
      </c>
      <c r="CY32" s="20">
        <v>7096</v>
      </c>
      <c r="CZ32" s="50"/>
      <c r="DA32" s="18">
        <v>27</v>
      </c>
      <c r="DB32" s="19" t="str">
        <f t="shared" si="16"/>
        <v>与那原町</v>
      </c>
      <c r="DC32" s="20">
        <v>0</v>
      </c>
      <c r="DD32" s="66"/>
      <c r="DE32" s="66"/>
      <c r="DF32" s="66"/>
      <c r="DG32" s="66"/>
      <c r="DH32" s="66"/>
      <c r="DI32" s="66"/>
      <c r="DJ32" s="20">
        <v>0</v>
      </c>
      <c r="DK32" s="66"/>
      <c r="DL32" s="66"/>
      <c r="DM32" s="16"/>
      <c r="DN32" s="18">
        <v>27</v>
      </c>
      <c r="DO32" s="19" t="str">
        <f t="shared" si="17"/>
        <v>与那原町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  <c r="DV32" s="20">
        <v>0</v>
      </c>
      <c r="DW32" s="20">
        <v>0</v>
      </c>
      <c r="DX32" s="20">
        <v>0</v>
      </c>
      <c r="DY32" s="20">
        <v>0</v>
      </c>
      <c r="DZ32" s="16"/>
      <c r="EA32" s="18">
        <v>27</v>
      </c>
      <c r="EB32" s="19" t="str">
        <f t="shared" si="18"/>
        <v>与那原町</v>
      </c>
      <c r="EC32" s="20">
        <v>0</v>
      </c>
      <c r="ED32" s="20">
        <v>0</v>
      </c>
      <c r="EE32" s="20">
        <v>0</v>
      </c>
      <c r="EF32" s="20">
        <v>0</v>
      </c>
      <c r="EG32" s="20">
        <v>0</v>
      </c>
      <c r="EH32" s="20">
        <v>0</v>
      </c>
      <c r="EI32" s="20">
        <v>0</v>
      </c>
      <c r="EJ32" s="20">
        <v>0</v>
      </c>
      <c r="EK32" s="20">
        <v>0</v>
      </c>
      <c r="EL32" s="20">
        <v>0</v>
      </c>
      <c r="EM32" s="16"/>
      <c r="EN32" s="18">
        <v>27</v>
      </c>
      <c r="EO32" s="19" t="str">
        <f t="shared" si="19"/>
        <v>与那原町</v>
      </c>
      <c r="EP32" s="20">
        <v>0</v>
      </c>
      <c r="EQ32" s="20">
        <v>0</v>
      </c>
      <c r="ER32" s="20">
        <v>0</v>
      </c>
      <c r="ES32" s="20">
        <v>0</v>
      </c>
      <c r="ET32" s="20">
        <v>0</v>
      </c>
      <c r="EU32" s="20">
        <v>0</v>
      </c>
      <c r="EV32" s="20">
        <v>0</v>
      </c>
      <c r="EW32" s="20">
        <v>0</v>
      </c>
      <c r="EX32" s="20">
        <v>0</v>
      </c>
      <c r="EY32" s="20">
        <v>0</v>
      </c>
      <c r="FA32" s="18">
        <v>27</v>
      </c>
      <c r="FB32" s="19" t="str">
        <f t="shared" si="20"/>
        <v>与那原町</v>
      </c>
      <c r="FC32" s="20">
        <v>0</v>
      </c>
      <c r="FD32" s="20">
        <v>0</v>
      </c>
      <c r="FE32" s="20">
        <v>0</v>
      </c>
      <c r="FF32" s="20">
        <v>0</v>
      </c>
      <c r="FG32" s="20">
        <v>0</v>
      </c>
      <c r="FH32" s="20">
        <v>0</v>
      </c>
      <c r="FI32" s="20">
        <v>0</v>
      </c>
      <c r="FJ32" s="20">
        <v>0</v>
      </c>
      <c r="FK32" s="20">
        <v>0</v>
      </c>
      <c r="FL32" s="20">
        <v>0</v>
      </c>
      <c r="FN32" s="18">
        <v>27</v>
      </c>
      <c r="FO32" s="19" t="str">
        <f t="shared" si="21"/>
        <v>与那原町</v>
      </c>
      <c r="FP32" s="20">
        <v>0</v>
      </c>
      <c r="FQ32" s="20">
        <v>0</v>
      </c>
      <c r="FR32" s="20">
        <v>0</v>
      </c>
      <c r="FS32" s="20">
        <v>0</v>
      </c>
      <c r="FT32" s="20">
        <v>0</v>
      </c>
      <c r="FU32" s="20">
        <v>0</v>
      </c>
      <c r="FV32" s="20">
        <v>0</v>
      </c>
      <c r="FW32" s="20">
        <v>0</v>
      </c>
      <c r="FX32" s="20">
        <v>0</v>
      </c>
      <c r="FY32" s="20">
        <v>0</v>
      </c>
      <c r="GA32" s="18">
        <v>27</v>
      </c>
      <c r="GB32" s="19" t="str">
        <f t="shared" si="22"/>
        <v>与那原町</v>
      </c>
      <c r="GC32" s="20">
        <v>108894</v>
      </c>
      <c r="GD32" s="20">
        <v>754412</v>
      </c>
      <c r="GE32" s="20">
        <v>465633</v>
      </c>
      <c r="GF32" s="20">
        <v>15742</v>
      </c>
      <c r="GG32" s="20">
        <v>9715</v>
      </c>
      <c r="GH32" s="20">
        <v>15658</v>
      </c>
      <c r="GI32" s="20">
        <v>9683</v>
      </c>
      <c r="GJ32" s="20">
        <v>207</v>
      </c>
      <c r="GK32" s="20">
        <v>1172</v>
      </c>
      <c r="GL32" s="20">
        <v>672</v>
      </c>
      <c r="GN32" s="18">
        <v>27</v>
      </c>
      <c r="GO32" s="19" t="str">
        <f t="shared" si="23"/>
        <v>与那原町</v>
      </c>
      <c r="GP32" s="20">
        <v>0</v>
      </c>
      <c r="GQ32" s="20">
        <v>14232</v>
      </c>
      <c r="GR32" s="20">
        <v>14232</v>
      </c>
      <c r="GS32" s="20">
        <v>29176</v>
      </c>
      <c r="GT32" s="20">
        <v>29176</v>
      </c>
      <c r="GU32" s="20">
        <v>17506</v>
      </c>
      <c r="GV32" s="20">
        <v>17506</v>
      </c>
      <c r="GW32" s="20">
        <v>0</v>
      </c>
      <c r="GX32" s="20">
        <v>17</v>
      </c>
      <c r="GY32" s="20">
        <v>17</v>
      </c>
      <c r="HA32" s="18">
        <v>27</v>
      </c>
      <c r="HB32" s="19" t="str">
        <f t="shared" si="24"/>
        <v>与那原町</v>
      </c>
      <c r="HC32" s="20">
        <v>0</v>
      </c>
      <c r="HD32" s="20">
        <v>0</v>
      </c>
      <c r="HE32" s="20">
        <v>0</v>
      </c>
      <c r="HF32" s="20">
        <v>0</v>
      </c>
      <c r="HG32" s="20">
        <v>0</v>
      </c>
      <c r="HH32" s="20">
        <v>0</v>
      </c>
      <c r="HI32" s="20">
        <v>0</v>
      </c>
      <c r="HJ32" s="20">
        <v>0</v>
      </c>
      <c r="HK32" s="20">
        <v>0</v>
      </c>
      <c r="HL32" s="20">
        <v>0</v>
      </c>
      <c r="HN32" s="18">
        <v>27</v>
      </c>
      <c r="HO32" s="19" t="str">
        <f t="shared" si="25"/>
        <v>与那原町</v>
      </c>
      <c r="HP32" s="20">
        <v>0</v>
      </c>
      <c r="HQ32" s="20">
        <v>0</v>
      </c>
      <c r="HR32" s="20">
        <v>0</v>
      </c>
      <c r="HS32" s="20">
        <v>0</v>
      </c>
      <c r="HT32" s="20">
        <v>0</v>
      </c>
      <c r="HU32" s="20">
        <v>0</v>
      </c>
      <c r="HV32" s="20">
        <v>0</v>
      </c>
      <c r="HW32" s="20">
        <v>0</v>
      </c>
      <c r="HX32" s="20">
        <v>0</v>
      </c>
      <c r="HY32" s="20">
        <v>0</v>
      </c>
      <c r="IA32" s="18">
        <v>27</v>
      </c>
      <c r="IB32" s="19" t="str">
        <f t="shared" si="26"/>
        <v>与那原町</v>
      </c>
      <c r="IC32" s="20">
        <v>0</v>
      </c>
      <c r="ID32" s="20">
        <v>0</v>
      </c>
      <c r="IE32" s="20">
        <v>0</v>
      </c>
      <c r="IF32" s="20">
        <v>0</v>
      </c>
      <c r="IG32" s="20">
        <v>0</v>
      </c>
      <c r="IH32" s="20">
        <v>0</v>
      </c>
      <c r="II32" s="20">
        <v>0</v>
      </c>
      <c r="IJ32" s="20">
        <v>0</v>
      </c>
      <c r="IK32" s="20">
        <v>0</v>
      </c>
      <c r="IL32" s="20">
        <v>0</v>
      </c>
      <c r="IN32" s="17">
        <f t="shared" si="0"/>
        <v>275748</v>
      </c>
      <c r="IO32" s="7">
        <f t="shared" si="1"/>
        <v>2871502</v>
      </c>
      <c r="IP32" s="7">
        <f t="shared" si="2"/>
        <v>2287828</v>
      </c>
      <c r="IQ32" s="7">
        <f t="shared" si="3"/>
        <v>46739956</v>
      </c>
      <c r="IR32" s="7">
        <f t="shared" si="4"/>
        <v>46658579</v>
      </c>
      <c r="IS32" s="7">
        <f t="shared" si="5"/>
        <v>14116499</v>
      </c>
      <c r="IT32" s="7">
        <f t="shared" si="6"/>
        <v>748</v>
      </c>
      <c r="IU32" s="7">
        <f t="shared" si="7"/>
        <v>9561</v>
      </c>
      <c r="IV32" s="7">
        <f t="shared" si="8"/>
        <v>8559</v>
      </c>
    </row>
    <row r="33" spans="1:256" s="7" customFormat="1" ht="15" customHeight="1">
      <c r="A33" s="18">
        <v>28</v>
      </c>
      <c r="B33" s="19" t="s">
        <v>81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16"/>
      <c r="N33" s="18">
        <v>28</v>
      </c>
      <c r="O33" s="19" t="str">
        <f t="shared" si="9"/>
        <v>南風原町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30"/>
      <c r="AA33" s="18">
        <v>28</v>
      </c>
      <c r="AB33" s="19" t="str">
        <f t="shared" si="10"/>
        <v>南風原町</v>
      </c>
      <c r="AC33" s="20">
        <v>55989</v>
      </c>
      <c r="AD33" s="20">
        <v>2281199</v>
      </c>
      <c r="AE33" s="20">
        <v>1807597</v>
      </c>
      <c r="AF33" s="20">
        <v>161965</v>
      </c>
      <c r="AG33" s="20">
        <v>128339</v>
      </c>
      <c r="AH33" s="20">
        <v>161937</v>
      </c>
      <c r="AI33" s="20">
        <v>128329</v>
      </c>
      <c r="AJ33" s="20">
        <v>190</v>
      </c>
      <c r="AK33" s="20">
        <v>2720</v>
      </c>
      <c r="AL33" s="20">
        <v>2037</v>
      </c>
      <c r="AM33" s="50"/>
      <c r="AN33" s="18">
        <v>28</v>
      </c>
      <c r="AO33" s="19" t="str">
        <f t="shared" si="11"/>
        <v>南風原町</v>
      </c>
      <c r="AP33" s="20">
        <v>25523</v>
      </c>
      <c r="AQ33" s="20">
        <v>446179</v>
      </c>
      <c r="AR33" s="20">
        <v>422811</v>
      </c>
      <c r="AS33" s="20">
        <v>1052499</v>
      </c>
      <c r="AT33" s="20">
        <v>996739</v>
      </c>
      <c r="AU33" s="20">
        <v>355672</v>
      </c>
      <c r="AV33" s="20">
        <v>337095</v>
      </c>
      <c r="AW33" s="20">
        <v>67</v>
      </c>
      <c r="AX33" s="20">
        <v>1060</v>
      </c>
      <c r="AY33" s="20">
        <v>908</v>
      </c>
      <c r="AZ33" s="30"/>
      <c r="BA33" s="18">
        <v>28</v>
      </c>
      <c r="BB33" s="19" t="str">
        <f t="shared" si="12"/>
        <v>南風原町</v>
      </c>
      <c r="BC33" s="66"/>
      <c r="BD33" s="20">
        <v>1570830</v>
      </c>
      <c r="BE33" s="20">
        <v>1569763</v>
      </c>
      <c r="BF33" s="20">
        <v>64047119</v>
      </c>
      <c r="BG33" s="20">
        <v>64010794</v>
      </c>
      <c r="BH33" s="20">
        <v>10606815</v>
      </c>
      <c r="BI33" s="20">
        <v>10600798</v>
      </c>
      <c r="BJ33" s="66"/>
      <c r="BK33" s="20">
        <v>8563</v>
      </c>
      <c r="BL33" s="20">
        <v>8473</v>
      </c>
      <c r="BM33" s="30"/>
      <c r="BN33" s="18">
        <v>28</v>
      </c>
      <c r="BO33" s="19" t="str">
        <f t="shared" si="13"/>
        <v>南風原町</v>
      </c>
      <c r="BP33" s="66"/>
      <c r="BQ33" s="20">
        <v>602800</v>
      </c>
      <c r="BR33" s="20">
        <v>602454</v>
      </c>
      <c r="BS33" s="20">
        <v>22363709</v>
      </c>
      <c r="BT33" s="20">
        <v>22353438</v>
      </c>
      <c r="BU33" s="20">
        <v>7400424</v>
      </c>
      <c r="BV33" s="20">
        <v>7397005</v>
      </c>
      <c r="BW33" s="66"/>
      <c r="BX33" s="20">
        <v>4724</v>
      </c>
      <c r="BY33" s="20">
        <v>4677</v>
      </c>
      <c r="BZ33" s="30"/>
      <c r="CA33" s="18">
        <v>28</v>
      </c>
      <c r="CB33" s="19" t="str">
        <f t="shared" si="14"/>
        <v>南風原町</v>
      </c>
      <c r="CC33" s="66"/>
      <c r="CD33" s="20">
        <v>821298</v>
      </c>
      <c r="CE33" s="20">
        <v>821072</v>
      </c>
      <c r="CF33" s="20">
        <v>35248449</v>
      </c>
      <c r="CG33" s="20">
        <v>35247056</v>
      </c>
      <c r="CH33" s="20">
        <v>23485545</v>
      </c>
      <c r="CI33" s="20">
        <v>23484621</v>
      </c>
      <c r="CJ33" s="66"/>
      <c r="CK33" s="20">
        <v>1666</v>
      </c>
      <c r="CL33" s="20">
        <v>1654</v>
      </c>
      <c r="CM33" s="30"/>
      <c r="CN33" s="18">
        <v>28</v>
      </c>
      <c r="CO33" s="19" t="str">
        <f t="shared" si="15"/>
        <v>南風原町</v>
      </c>
      <c r="CP33" s="20">
        <v>380156</v>
      </c>
      <c r="CQ33" s="20">
        <v>2994928</v>
      </c>
      <c r="CR33" s="20">
        <v>2993289</v>
      </c>
      <c r="CS33" s="20">
        <v>121659277</v>
      </c>
      <c r="CT33" s="20">
        <v>121611288</v>
      </c>
      <c r="CU33" s="20">
        <v>41492784</v>
      </c>
      <c r="CV33" s="20">
        <v>41482424</v>
      </c>
      <c r="CW33" s="20">
        <v>548</v>
      </c>
      <c r="CX33" s="20">
        <v>14953</v>
      </c>
      <c r="CY33" s="20">
        <v>14804</v>
      </c>
      <c r="CZ33" s="50"/>
      <c r="DA33" s="18">
        <v>28</v>
      </c>
      <c r="DB33" s="19" t="str">
        <f t="shared" si="16"/>
        <v>南風原町</v>
      </c>
      <c r="DC33" s="20">
        <v>0</v>
      </c>
      <c r="DD33" s="66"/>
      <c r="DE33" s="66"/>
      <c r="DF33" s="66"/>
      <c r="DG33" s="66"/>
      <c r="DH33" s="66"/>
      <c r="DI33" s="66"/>
      <c r="DJ33" s="20">
        <v>0</v>
      </c>
      <c r="DK33" s="66"/>
      <c r="DL33" s="66"/>
      <c r="DM33" s="16"/>
      <c r="DN33" s="18">
        <v>28</v>
      </c>
      <c r="DO33" s="19" t="str">
        <f t="shared" si="17"/>
        <v>南風原町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0</v>
      </c>
      <c r="DZ33" s="16"/>
      <c r="EA33" s="18">
        <v>28</v>
      </c>
      <c r="EB33" s="19" t="str">
        <f t="shared" si="18"/>
        <v>南風原町</v>
      </c>
      <c r="EC33" s="20">
        <v>25360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16</v>
      </c>
      <c r="EK33" s="20">
        <v>0</v>
      </c>
      <c r="EL33" s="20">
        <v>0</v>
      </c>
      <c r="EM33" s="16"/>
      <c r="EN33" s="18">
        <v>28</v>
      </c>
      <c r="EO33" s="19" t="str">
        <f t="shared" si="19"/>
        <v>南風原町</v>
      </c>
      <c r="EP33" s="20">
        <v>0</v>
      </c>
      <c r="EQ33" s="20">
        <v>0</v>
      </c>
      <c r="ER33" s="20">
        <v>0</v>
      </c>
      <c r="ES33" s="20">
        <v>0</v>
      </c>
      <c r="ET33" s="20">
        <v>0</v>
      </c>
      <c r="EU33" s="20">
        <v>0</v>
      </c>
      <c r="EV33" s="20">
        <v>0</v>
      </c>
      <c r="EW33" s="20">
        <v>0</v>
      </c>
      <c r="EX33" s="20">
        <v>0</v>
      </c>
      <c r="EY33" s="20">
        <v>0</v>
      </c>
      <c r="FA33" s="18">
        <v>28</v>
      </c>
      <c r="FB33" s="19" t="str">
        <f t="shared" si="20"/>
        <v>南風原町</v>
      </c>
      <c r="FC33" s="20">
        <v>0</v>
      </c>
      <c r="FD33" s="20">
        <v>0</v>
      </c>
      <c r="FE33" s="20">
        <v>0</v>
      </c>
      <c r="FF33" s="20">
        <v>0</v>
      </c>
      <c r="FG33" s="20">
        <v>0</v>
      </c>
      <c r="FH33" s="20">
        <v>0</v>
      </c>
      <c r="FI33" s="20">
        <v>0</v>
      </c>
      <c r="FJ33" s="20">
        <v>0</v>
      </c>
      <c r="FK33" s="20">
        <v>0</v>
      </c>
      <c r="FL33" s="20">
        <v>0</v>
      </c>
      <c r="FN33" s="18">
        <v>28</v>
      </c>
      <c r="FO33" s="19" t="str">
        <f t="shared" si="21"/>
        <v>南風原町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v>0</v>
      </c>
      <c r="GA33" s="18">
        <v>28</v>
      </c>
      <c r="GB33" s="19" t="str">
        <f t="shared" si="22"/>
        <v>南風原町</v>
      </c>
      <c r="GC33" s="20">
        <v>156119</v>
      </c>
      <c r="GD33" s="20">
        <v>600727</v>
      </c>
      <c r="GE33" s="20">
        <v>367762</v>
      </c>
      <c r="GF33" s="20">
        <v>39857</v>
      </c>
      <c r="GG33" s="20">
        <v>26051</v>
      </c>
      <c r="GH33" s="20">
        <v>27890</v>
      </c>
      <c r="GI33" s="20">
        <v>18228</v>
      </c>
      <c r="GJ33" s="20">
        <v>273</v>
      </c>
      <c r="GK33" s="20">
        <v>860</v>
      </c>
      <c r="GL33" s="20">
        <v>535</v>
      </c>
      <c r="GN33" s="18">
        <v>28</v>
      </c>
      <c r="GO33" s="19" t="str">
        <f t="shared" si="23"/>
        <v>南風原町</v>
      </c>
      <c r="GP33" s="20">
        <v>0</v>
      </c>
      <c r="GQ33" s="20">
        <v>0</v>
      </c>
      <c r="GR33" s="20">
        <v>0</v>
      </c>
      <c r="GS33" s="20">
        <v>0</v>
      </c>
      <c r="GT33" s="20">
        <v>0</v>
      </c>
      <c r="GU33" s="20">
        <v>0</v>
      </c>
      <c r="GV33" s="20">
        <v>0</v>
      </c>
      <c r="GW33" s="20">
        <v>0</v>
      </c>
      <c r="GX33" s="20">
        <v>0</v>
      </c>
      <c r="GY33" s="20">
        <v>0</v>
      </c>
      <c r="HA33" s="18">
        <v>28</v>
      </c>
      <c r="HB33" s="19" t="str">
        <f t="shared" si="24"/>
        <v>南風原町</v>
      </c>
      <c r="HC33" s="20">
        <v>0</v>
      </c>
      <c r="HD33" s="20">
        <v>0</v>
      </c>
      <c r="HE33" s="20">
        <v>0</v>
      </c>
      <c r="HF33" s="20">
        <v>0</v>
      </c>
      <c r="HG33" s="20">
        <v>0</v>
      </c>
      <c r="HH33" s="20">
        <v>0</v>
      </c>
      <c r="HI33" s="20">
        <v>0</v>
      </c>
      <c r="HJ33" s="20">
        <v>0</v>
      </c>
      <c r="HK33" s="20">
        <v>0</v>
      </c>
      <c r="HL33" s="20">
        <v>0</v>
      </c>
      <c r="HN33" s="18">
        <v>28</v>
      </c>
      <c r="HO33" s="19" t="str">
        <f t="shared" si="25"/>
        <v>南風原町</v>
      </c>
      <c r="HP33" s="20">
        <v>0</v>
      </c>
      <c r="HQ33" s="20">
        <v>0</v>
      </c>
      <c r="HR33" s="20">
        <v>0</v>
      </c>
      <c r="HS33" s="20">
        <v>0</v>
      </c>
      <c r="HT33" s="20">
        <v>0</v>
      </c>
      <c r="HU33" s="20">
        <v>0</v>
      </c>
      <c r="HV33" s="20">
        <v>0</v>
      </c>
      <c r="HW33" s="20">
        <v>0</v>
      </c>
      <c r="HX33" s="20">
        <v>0</v>
      </c>
      <c r="HY33" s="20">
        <v>0</v>
      </c>
      <c r="IA33" s="18">
        <v>28</v>
      </c>
      <c r="IB33" s="19" t="str">
        <f t="shared" si="26"/>
        <v>南風原町</v>
      </c>
      <c r="IC33" s="20">
        <v>0</v>
      </c>
      <c r="ID33" s="20">
        <v>0</v>
      </c>
      <c r="IE33" s="20">
        <v>0</v>
      </c>
      <c r="IF33" s="20">
        <v>0</v>
      </c>
      <c r="IG33" s="20">
        <v>0</v>
      </c>
      <c r="IH33" s="20">
        <v>0</v>
      </c>
      <c r="II33" s="20">
        <v>0</v>
      </c>
      <c r="IJ33" s="20">
        <v>0</v>
      </c>
      <c r="IK33" s="20">
        <v>0</v>
      </c>
      <c r="IL33" s="20">
        <v>0</v>
      </c>
      <c r="IN33" s="17">
        <f t="shared" si="0"/>
        <v>643147</v>
      </c>
      <c r="IO33" s="7">
        <f t="shared" si="1"/>
        <v>6323033</v>
      </c>
      <c r="IP33" s="7">
        <f t="shared" si="2"/>
        <v>5591459</v>
      </c>
      <c r="IQ33" s="7">
        <f t="shared" si="3"/>
        <v>122913598</v>
      </c>
      <c r="IR33" s="7">
        <f t="shared" si="4"/>
        <v>122762417</v>
      </c>
      <c r="IS33" s="7">
        <f t="shared" si="5"/>
        <v>41966076</v>
      </c>
      <c r="IT33" s="7">
        <f t="shared" si="6"/>
        <v>1094</v>
      </c>
      <c r="IU33" s="7">
        <f t="shared" si="7"/>
        <v>19593</v>
      </c>
      <c r="IV33" s="7">
        <f t="shared" si="8"/>
        <v>18284</v>
      </c>
    </row>
    <row r="34" spans="1:256" s="7" customFormat="1" ht="15" customHeight="1">
      <c r="A34" s="18">
        <v>29</v>
      </c>
      <c r="B34" s="19" t="s">
        <v>82</v>
      </c>
      <c r="C34" s="20">
        <v>269</v>
      </c>
      <c r="D34" s="20">
        <v>101005</v>
      </c>
      <c r="E34" s="20">
        <v>79023</v>
      </c>
      <c r="F34" s="20">
        <v>3427</v>
      </c>
      <c r="G34" s="20">
        <v>2696</v>
      </c>
      <c r="H34" s="20">
        <v>3427</v>
      </c>
      <c r="I34" s="20">
        <v>2696</v>
      </c>
      <c r="J34" s="20">
        <v>7</v>
      </c>
      <c r="K34" s="20">
        <v>389</v>
      </c>
      <c r="L34" s="20">
        <v>295</v>
      </c>
      <c r="M34" s="16"/>
      <c r="N34" s="18">
        <v>29</v>
      </c>
      <c r="O34" s="19" t="str">
        <f t="shared" si="9"/>
        <v>渡嘉敷村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30"/>
      <c r="AA34" s="18">
        <v>29</v>
      </c>
      <c r="AB34" s="19" t="str">
        <f t="shared" si="10"/>
        <v>渡嘉敷村</v>
      </c>
      <c r="AC34" s="20">
        <v>21516</v>
      </c>
      <c r="AD34" s="20">
        <v>409300</v>
      </c>
      <c r="AE34" s="20">
        <v>233610</v>
      </c>
      <c r="AF34" s="20">
        <v>12997</v>
      </c>
      <c r="AG34" s="20">
        <v>7976</v>
      </c>
      <c r="AH34" s="20">
        <v>12997</v>
      </c>
      <c r="AI34" s="20">
        <v>7976</v>
      </c>
      <c r="AJ34" s="20">
        <v>110</v>
      </c>
      <c r="AK34" s="20">
        <v>1344</v>
      </c>
      <c r="AL34" s="20">
        <v>661</v>
      </c>
      <c r="AM34" s="50"/>
      <c r="AN34" s="18">
        <v>29</v>
      </c>
      <c r="AO34" s="19" t="str">
        <f t="shared" si="11"/>
        <v>渡嘉敷村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30"/>
      <c r="BA34" s="18">
        <v>29</v>
      </c>
      <c r="BB34" s="19" t="str">
        <f t="shared" si="12"/>
        <v>渡嘉敷村</v>
      </c>
      <c r="BC34" s="66"/>
      <c r="BD34" s="20">
        <v>45648</v>
      </c>
      <c r="BE34" s="20">
        <v>39124</v>
      </c>
      <c r="BF34" s="20">
        <v>352831</v>
      </c>
      <c r="BG34" s="20">
        <v>302073</v>
      </c>
      <c r="BH34" s="20">
        <v>41376</v>
      </c>
      <c r="BI34" s="20">
        <v>35461</v>
      </c>
      <c r="BJ34" s="66"/>
      <c r="BK34" s="20">
        <v>233</v>
      </c>
      <c r="BL34" s="20">
        <v>197</v>
      </c>
      <c r="BM34" s="30"/>
      <c r="BN34" s="18">
        <v>29</v>
      </c>
      <c r="BO34" s="19" t="str">
        <f t="shared" si="13"/>
        <v>渡嘉敷村</v>
      </c>
      <c r="BP34" s="66"/>
      <c r="BQ34" s="20">
        <v>26165</v>
      </c>
      <c r="BR34" s="20">
        <v>25660</v>
      </c>
      <c r="BS34" s="20">
        <v>200696</v>
      </c>
      <c r="BT34" s="20">
        <v>196707</v>
      </c>
      <c r="BU34" s="20">
        <v>47287</v>
      </c>
      <c r="BV34" s="20">
        <v>46357</v>
      </c>
      <c r="BW34" s="66"/>
      <c r="BX34" s="20">
        <v>209</v>
      </c>
      <c r="BY34" s="20">
        <v>191</v>
      </c>
      <c r="BZ34" s="30"/>
      <c r="CA34" s="18">
        <v>29</v>
      </c>
      <c r="CB34" s="19" t="str">
        <f t="shared" si="14"/>
        <v>渡嘉敷村</v>
      </c>
      <c r="CC34" s="66"/>
      <c r="CD34" s="20">
        <v>66633</v>
      </c>
      <c r="CE34" s="20">
        <v>56796</v>
      </c>
      <c r="CF34" s="20">
        <v>401508</v>
      </c>
      <c r="CG34" s="20">
        <v>396366</v>
      </c>
      <c r="CH34" s="20">
        <v>247177</v>
      </c>
      <c r="CI34" s="20">
        <v>243792</v>
      </c>
      <c r="CJ34" s="66"/>
      <c r="CK34" s="20">
        <v>319</v>
      </c>
      <c r="CL34" s="20">
        <v>257</v>
      </c>
      <c r="CM34" s="30"/>
      <c r="CN34" s="18">
        <v>29</v>
      </c>
      <c r="CO34" s="19" t="str">
        <f t="shared" si="15"/>
        <v>渡嘉敷村</v>
      </c>
      <c r="CP34" s="20">
        <v>15798</v>
      </c>
      <c r="CQ34" s="20">
        <v>138446</v>
      </c>
      <c r="CR34" s="20">
        <v>121580</v>
      </c>
      <c r="CS34" s="20">
        <v>955035</v>
      </c>
      <c r="CT34" s="20">
        <v>895146</v>
      </c>
      <c r="CU34" s="20">
        <v>335840</v>
      </c>
      <c r="CV34" s="20">
        <v>325610</v>
      </c>
      <c r="CW34" s="20">
        <v>45</v>
      </c>
      <c r="CX34" s="20">
        <v>761</v>
      </c>
      <c r="CY34" s="20">
        <v>645</v>
      </c>
      <c r="CZ34" s="50"/>
      <c r="DA34" s="18">
        <v>29</v>
      </c>
      <c r="DB34" s="19" t="str">
        <f t="shared" si="16"/>
        <v>渡嘉敷村</v>
      </c>
      <c r="DC34" s="20">
        <v>0</v>
      </c>
      <c r="DD34" s="66"/>
      <c r="DE34" s="66"/>
      <c r="DF34" s="66"/>
      <c r="DG34" s="66"/>
      <c r="DH34" s="66"/>
      <c r="DI34" s="66"/>
      <c r="DJ34" s="20">
        <v>0</v>
      </c>
      <c r="DK34" s="66"/>
      <c r="DL34" s="66"/>
      <c r="DM34" s="16"/>
      <c r="DN34" s="18">
        <v>29</v>
      </c>
      <c r="DO34" s="19" t="str">
        <f t="shared" si="17"/>
        <v>渡嘉敷村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  <c r="DV34" s="20">
        <v>0</v>
      </c>
      <c r="DW34" s="20">
        <v>0</v>
      </c>
      <c r="DX34" s="20">
        <v>0</v>
      </c>
      <c r="DY34" s="20">
        <v>0</v>
      </c>
      <c r="DZ34" s="16"/>
      <c r="EA34" s="18">
        <v>29</v>
      </c>
      <c r="EB34" s="19" t="str">
        <f t="shared" si="18"/>
        <v>渡嘉敷村</v>
      </c>
      <c r="EC34" s="20">
        <v>0</v>
      </c>
      <c r="ED34" s="20">
        <v>0</v>
      </c>
      <c r="EE34" s="20">
        <v>0</v>
      </c>
      <c r="EF34" s="20">
        <v>0</v>
      </c>
      <c r="EG34" s="20">
        <v>0</v>
      </c>
      <c r="EH34" s="20">
        <v>0</v>
      </c>
      <c r="EI34" s="20">
        <v>0</v>
      </c>
      <c r="EJ34" s="20">
        <v>0</v>
      </c>
      <c r="EK34" s="20">
        <v>0</v>
      </c>
      <c r="EL34" s="20">
        <v>0</v>
      </c>
      <c r="EM34" s="16"/>
      <c r="EN34" s="18">
        <v>29</v>
      </c>
      <c r="EO34" s="19" t="str">
        <f t="shared" si="19"/>
        <v>渡嘉敷村</v>
      </c>
      <c r="EP34" s="20">
        <v>5667426</v>
      </c>
      <c r="EQ34" s="20">
        <v>608856</v>
      </c>
      <c r="ER34" s="20">
        <v>512571</v>
      </c>
      <c r="ES34" s="20">
        <v>5772</v>
      </c>
      <c r="ET34" s="20">
        <v>4859</v>
      </c>
      <c r="EU34" s="20">
        <v>5772</v>
      </c>
      <c r="EV34" s="20">
        <v>4859</v>
      </c>
      <c r="EW34" s="20">
        <v>158</v>
      </c>
      <c r="EX34" s="20">
        <v>400</v>
      </c>
      <c r="EY34" s="20">
        <v>322</v>
      </c>
      <c r="FA34" s="18">
        <v>29</v>
      </c>
      <c r="FB34" s="19" t="str">
        <f t="shared" si="20"/>
        <v>渡嘉敷村</v>
      </c>
      <c r="FC34" s="20">
        <v>0</v>
      </c>
      <c r="FD34" s="20">
        <v>0</v>
      </c>
      <c r="FE34" s="20">
        <v>0</v>
      </c>
      <c r="FF34" s="20">
        <v>0</v>
      </c>
      <c r="FG34" s="20">
        <v>0</v>
      </c>
      <c r="FH34" s="20">
        <v>0</v>
      </c>
      <c r="FI34" s="20">
        <v>0</v>
      </c>
      <c r="FJ34" s="20">
        <v>0</v>
      </c>
      <c r="FK34" s="20">
        <v>0</v>
      </c>
      <c r="FL34" s="20">
        <v>0</v>
      </c>
      <c r="FN34" s="18">
        <v>29</v>
      </c>
      <c r="FO34" s="19" t="str">
        <f t="shared" si="21"/>
        <v>渡嘉敷村</v>
      </c>
      <c r="FP34" s="20">
        <v>0</v>
      </c>
      <c r="FQ34" s="20">
        <v>0</v>
      </c>
      <c r="FR34" s="20">
        <v>0</v>
      </c>
      <c r="FS34" s="20">
        <v>0</v>
      </c>
      <c r="FT34" s="20">
        <v>0</v>
      </c>
      <c r="FU34" s="20">
        <v>0</v>
      </c>
      <c r="FV34" s="20">
        <v>0</v>
      </c>
      <c r="FW34" s="20">
        <v>0</v>
      </c>
      <c r="FX34" s="20">
        <v>0</v>
      </c>
      <c r="FY34" s="20">
        <v>0</v>
      </c>
      <c r="GA34" s="18">
        <v>29</v>
      </c>
      <c r="GB34" s="19" t="str">
        <f t="shared" si="22"/>
        <v>渡嘉敷村</v>
      </c>
      <c r="GC34" s="20">
        <v>3183705</v>
      </c>
      <c r="GD34" s="20">
        <v>1462657</v>
      </c>
      <c r="GE34" s="20">
        <v>1050421</v>
      </c>
      <c r="GF34" s="20">
        <v>13865</v>
      </c>
      <c r="GG34" s="20">
        <v>9957</v>
      </c>
      <c r="GH34" s="20">
        <v>13865</v>
      </c>
      <c r="GI34" s="20">
        <v>9957</v>
      </c>
      <c r="GJ34" s="20">
        <v>378</v>
      </c>
      <c r="GK34" s="20">
        <v>2007</v>
      </c>
      <c r="GL34" s="20">
        <v>1330</v>
      </c>
      <c r="GN34" s="18">
        <v>29</v>
      </c>
      <c r="GO34" s="19" t="str">
        <f t="shared" si="23"/>
        <v>渡嘉敷村</v>
      </c>
      <c r="GP34" s="20">
        <v>0</v>
      </c>
      <c r="GQ34" s="20">
        <v>0</v>
      </c>
      <c r="GR34" s="20">
        <v>0</v>
      </c>
      <c r="GS34" s="20">
        <v>0</v>
      </c>
      <c r="GT34" s="20">
        <v>0</v>
      </c>
      <c r="GU34" s="20">
        <v>0</v>
      </c>
      <c r="GV34" s="20">
        <v>0</v>
      </c>
      <c r="GW34" s="20">
        <v>0</v>
      </c>
      <c r="GX34" s="20">
        <v>0</v>
      </c>
      <c r="GY34" s="20">
        <v>0</v>
      </c>
      <c r="HA34" s="18">
        <v>29</v>
      </c>
      <c r="HB34" s="19" t="str">
        <f t="shared" si="24"/>
        <v>渡嘉敷村</v>
      </c>
      <c r="HC34" s="20">
        <v>0</v>
      </c>
      <c r="HD34" s="20">
        <v>0</v>
      </c>
      <c r="HE34" s="20">
        <v>0</v>
      </c>
      <c r="HF34" s="20">
        <v>0</v>
      </c>
      <c r="HG34" s="20">
        <v>0</v>
      </c>
      <c r="HH34" s="20">
        <v>0</v>
      </c>
      <c r="HI34" s="20">
        <v>0</v>
      </c>
      <c r="HJ34" s="20">
        <v>0</v>
      </c>
      <c r="HK34" s="20">
        <v>0</v>
      </c>
      <c r="HL34" s="20">
        <v>0</v>
      </c>
      <c r="HN34" s="18">
        <v>29</v>
      </c>
      <c r="HO34" s="19" t="str">
        <f t="shared" si="25"/>
        <v>渡嘉敷村</v>
      </c>
      <c r="HP34" s="20">
        <v>0</v>
      </c>
      <c r="HQ34" s="20">
        <v>0</v>
      </c>
      <c r="HR34" s="20">
        <v>0</v>
      </c>
      <c r="HS34" s="20">
        <v>0</v>
      </c>
      <c r="HT34" s="20">
        <v>0</v>
      </c>
      <c r="HU34" s="20">
        <v>0</v>
      </c>
      <c r="HV34" s="20">
        <v>0</v>
      </c>
      <c r="HW34" s="20">
        <v>0</v>
      </c>
      <c r="HX34" s="20">
        <v>0</v>
      </c>
      <c r="HY34" s="20">
        <v>0</v>
      </c>
      <c r="IA34" s="18">
        <v>29</v>
      </c>
      <c r="IB34" s="19" t="str">
        <f t="shared" si="26"/>
        <v>渡嘉敷村</v>
      </c>
      <c r="IC34" s="20">
        <v>0</v>
      </c>
      <c r="ID34" s="20">
        <v>0</v>
      </c>
      <c r="IE34" s="20">
        <v>0</v>
      </c>
      <c r="IF34" s="20">
        <v>0</v>
      </c>
      <c r="IG34" s="20">
        <v>0</v>
      </c>
      <c r="IH34" s="20">
        <v>0</v>
      </c>
      <c r="II34" s="20">
        <v>0</v>
      </c>
      <c r="IJ34" s="20">
        <v>0</v>
      </c>
      <c r="IK34" s="20">
        <v>0</v>
      </c>
      <c r="IL34" s="20">
        <v>0</v>
      </c>
      <c r="IN34" s="17">
        <f t="shared" si="0"/>
        <v>8888714</v>
      </c>
      <c r="IO34" s="7">
        <f t="shared" si="1"/>
        <v>2720264</v>
      </c>
      <c r="IP34" s="7">
        <f t="shared" si="2"/>
        <v>1997205</v>
      </c>
      <c r="IQ34" s="7">
        <f t="shared" si="3"/>
        <v>991096</v>
      </c>
      <c r="IR34" s="7">
        <f t="shared" si="4"/>
        <v>920634</v>
      </c>
      <c r="IS34" s="7">
        <f t="shared" si="5"/>
        <v>351098</v>
      </c>
      <c r="IT34" s="7">
        <f t="shared" si="6"/>
        <v>698</v>
      </c>
      <c r="IU34" s="7">
        <f t="shared" si="7"/>
        <v>4901</v>
      </c>
      <c r="IV34" s="7">
        <f t="shared" si="8"/>
        <v>3253</v>
      </c>
    </row>
    <row r="35" spans="1:256" s="7" customFormat="1" ht="15" customHeight="1">
      <c r="A35" s="22">
        <v>30</v>
      </c>
      <c r="B35" s="23" t="s">
        <v>83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6"/>
      <c r="N35" s="18">
        <v>30</v>
      </c>
      <c r="O35" s="19" t="str">
        <f t="shared" si="9"/>
        <v>座間味村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30"/>
      <c r="AA35" s="18">
        <v>30</v>
      </c>
      <c r="AB35" s="19" t="str">
        <f t="shared" si="10"/>
        <v>座間味村</v>
      </c>
      <c r="AC35" s="20">
        <v>68331</v>
      </c>
      <c r="AD35" s="20">
        <v>1061893</v>
      </c>
      <c r="AE35" s="20">
        <v>735943</v>
      </c>
      <c r="AF35" s="20">
        <v>41844</v>
      </c>
      <c r="AG35" s="20">
        <v>29000</v>
      </c>
      <c r="AH35" s="20">
        <v>41511</v>
      </c>
      <c r="AI35" s="20">
        <v>28787</v>
      </c>
      <c r="AJ35" s="24">
        <v>416</v>
      </c>
      <c r="AK35" s="24">
        <v>4638</v>
      </c>
      <c r="AL35" s="24">
        <v>3054</v>
      </c>
      <c r="AM35" s="50"/>
      <c r="AN35" s="18">
        <v>30</v>
      </c>
      <c r="AO35" s="19" t="str">
        <f t="shared" si="11"/>
        <v>座間味村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4">
        <v>0</v>
      </c>
      <c r="AX35" s="24">
        <v>0</v>
      </c>
      <c r="AY35" s="24">
        <v>0</v>
      </c>
      <c r="AZ35" s="30"/>
      <c r="BA35" s="18">
        <v>30</v>
      </c>
      <c r="BB35" s="19" t="str">
        <f t="shared" si="12"/>
        <v>座間味村</v>
      </c>
      <c r="BC35" s="66"/>
      <c r="BD35" s="20">
        <v>86470</v>
      </c>
      <c r="BE35" s="20">
        <v>67810</v>
      </c>
      <c r="BF35" s="20">
        <v>585305</v>
      </c>
      <c r="BG35" s="20">
        <v>492159</v>
      </c>
      <c r="BH35" s="20">
        <v>84841</v>
      </c>
      <c r="BI35" s="20">
        <v>71497</v>
      </c>
      <c r="BJ35" s="68"/>
      <c r="BK35" s="24">
        <v>465</v>
      </c>
      <c r="BL35" s="24">
        <v>351</v>
      </c>
      <c r="BM35" s="30"/>
      <c r="BN35" s="18">
        <v>30</v>
      </c>
      <c r="BO35" s="19" t="str">
        <f t="shared" si="13"/>
        <v>座間味村</v>
      </c>
      <c r="BP35" s="66"/>
      <c r="BQ35" s="20">
        <v>70069</v>
      </c>
      <c r="BR35" s="20">
        <v>66521</v>
      </c>
      <c r="BS35" s="20">
        <v>446739</v>
      </c>
      <c r="BT35" s="20">
        <v>436739</v>
      </c>
      <c r="BU35" s="20">
        <v>131444</v>
      </c>
      <c r="BV35" s="20">
        <v>128478</v>
      </c>
      <c r="BW35" s="68"/>
      <c r="BX35" s="24">
        <v>363</v>
      </c>
      <c r="BY35" s="24">
        <v>311</v>
      </c>
      <c r="BZ35" s="30"/>
      <c r="CA35" s="18">
        <v>30</v>
      </c>
      <c r="CB35" s="19" t="str">
        <f t="shared" si="14"/>
        <v>座間味村</v>
      </c>
      <c r="CC35" s="66"/>
      <c r="CD35" s="20">
        <v>1485</v>
      </c>
      <c r="CE35" s="20">
        <v>1485</v>
      </c>
      <c r="CF35" s="20">
        <v>12584</v>
      </c>
      <c r="CG35" s="20">
        <v>12584</v>
      </c>
      <c r="CH35" s="20">
        <v>2992</v>
      </c>
      <c r="CI35" s="20">
        <v>2992</v>
      </c>
      <c r="CJ35" s="68"/>
      <c r="CK35" s="24">
        <v>4</v>
      </c>
      <c r="CL35" s="24">
        <v>4</v>
      </c>
      <c r="CM35" s="30"/>
      <c r="CN35" s="18">
        <v>30</v>
      </c>
      <c r="CO35" s="19" t="str">
        <f t="shared" si="15"/>
        <v>座間味村</v>
      </c>
      <c r="CP35" s="20">
        <v>10029</v>
      </c>
      <c r="CQ35" s="20">
        <v>158024</v>
      </c>
      <c r="CR35" s="20">
        <v>135816</v>
      </c>
      <c r="CS35" s="20">
        <v>1044628</v>
      </c>
      <c r="CT35" s="20">
        <v>941482</v>
      </c>
      <c r="CU35" s="20">
        <v>219277</v>
      </c>
      <c r="CV35" s="20">
        <v>202967</v>
      </c>
      <c r="CW35" s="24">
        <v>71</v>
      </c>
      <c r="CX35" s="24">
        <v>832</v>
      </c>
      <c r="CY35" s="24">
        <v>666</v>
      </c>
      <c r="CZ35" s="50"/>
      <c r="DA35" s="18">
        <v>30</v>
      </c>
      <c r="DB35" s="19" t="str">
        <f t="shared" si="16"/>
        <v>座間味村</v>
      </c>
      <c r="DC35" s="20">
        <v>0</v>
      </c>
      <c r="DD35" s="66"/>
      <c r="DE35" s="66"/>
      <c r="DF35" s="66"/>
      <c r="DG35" s="66"/>
      <c r="DH35" s="66"/>
      <c r="DI35" s="66"/>
      <c r="DJ35" s="24">
        <v>0</v>
      </c>
      <c r="DK35" s="68"/>
      <c r="DL35" s="68"/>
      <c r="DM35" s="16"/>
      <c r="DN35" s="18">
        <v>30</v>
      </c>
      <c r="DO35" s="19" t="str">
        <f t="shared" si="17"/>
        <v>座間味村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  <c r="DV35" s="20">
        <v>0</v>
      </c>
      <c r="DW35" s="20">
        <v>0</v>
      </c>
      <c r="DX35" s="20">
        <v>0</v>
      </c>
      <c r="DY35" s="20">
        <v>0</v>
      </c>
      <c r="DZ35" s="16"/>
      <c r="EA35" s="18">
        <v>30</v>
      </c>
      <c r="EB35" s="19" t="str">
        <f t="shared" si="18"/>
        <v>座間味村</v>
      </c>
      <c r="EC35" s="20">
        <v>0</v>
      </c>
      <c r="ED35" s="20">
        <v>0</v>
      </c>
      <c r="EE35" s="20">
        <v>0</v>
      </c>
      <c r="EF35" s="20">
        <v>0</v>
      </c>
      <c r="EG35" s="20">
        <v>0</v>
      </c>
      <c r="EH35" s="20">
        <v>0</v>
      </c>
      <c r="EI35" s="20">
        <v>0</v>
      </c>
      <c r="EJ35" s="24">
        <v>0</v>
      </c>
      <c r="EK35" s="24">
        <v>0</v>
      </c>
      <c r="EL35" s="24">
        <v>0</v>
      </c>
      <c r="EM35" s="16"/>
      <c r="EN35" s="18">
        <v>30</v>
      </c>
      <c r="EO35" s="19" t="str">
        <f t="shared" si="19"/>
        <v>座間味村</v>
      </c>
      <c r="EP35" s="20">
        <v>0</v>
      </c>
      <c r="EQ35" s="20">
        <v>0</v>
      </c>
      <c r="ER35" s="20">
        <v>0</v>
      </c>
      <c r="ES35" s="20">
        <v>0</v>
      </c>
      <c r="ET35" s="20">
        <v>0</v>
      </c>
      <c r="EU35" s="20">
        <v>0</v>
      </c>
      <c r="EV35" s="20">
        <v>0</v>
      </c>
      <c r="EW35" s="24">
        <v>0</v>
      </c>
      <c r="EX35" s="24">
        <v>0</v>
      </c>
      <c r="EY35" s="24">
        <v>0</v>
      </c>
      <c r="FA35" s="18">
        <v>30</v>
      </c>
      <c r="FB35" s="19" t="str">
        <f t="shared" si="20"/>
        <v>座間味村</v>
      </c>
      <c r="FC35" s="20">
        <v>0</v>
      </c>
      <c r="FD35" s="20">
        <v>0</v>
      </c>
      <c r="FE35" s="20">
        <v>0</v>
      </c>
      <c r="FF35" s="20">
        <v>0</v>
      </c>
      <c r="FG35" s="20">
        <v>0</v>
      </c>
      <c r="FH35" s="20">
        <v>0</v>
      </c>
      <c r="FI35" s="20">
        <v>0</v>
      </c>
      <c r="FJ35" s="24">
        <v>0</v>
      </c>
      <c r="FK35" s="24">
        <v>0</v>
      </c>
      <c r="FL35" s="24">
        <v>0</v>
      </c>
      <c r="FN35" s="18">
        <v>30</v>
      </c>
      <c r="FO35" s="19" t="str">
        <f t="shared" si="21"/>
        <v>座間味村</v>
      </c>
      <c r="FP35" s="20">
        <v>0</v>
      </c>
      <c r="FQ35" s="20">
        <v>0</v>
      </c>
      <c r="FR35" s="20">
        <v>0</v>
      </c>
      <c r="FS35" s="20">
        <v>0</v>
      </c>
      <c r="FT35" s="20">
        <v>0</v>
      </c>
      <c r="FU35" s="20">
        <v>0</v>
      </c>
      <c r="FV35" s="20">
        <v>0</v>
      </c>
      <c r="FW35" s="24">
        <v>0</v>
      </c>
      <c r="FX35" s="24">
        <v>0</v>
      </c>
      <c r="FY35" s="24">
        <v>0</v>
      </c>
      <c r="GA35" s="18">
        <v>30</v>
      </c>
      <c r="GB35" s="19" t="str">
        <f t="shared" si="22"/>
        <v>座間味村</v>
      </c>
      <c r="GC35" s="20">
        <v>9576149</v>
      </c>
      <c r="GD35" s="20">
        <v>34846</v>
      </c>
      <c r="GE35" s="20">
        <v>17058</v>
      </c>
      <c r="GF35" s="20">
        <v>350</v>
      </c>
      <c r="GG35" s="20">
        <v>171</v>
      </c>
      <c r="GH35" s="20">
        <v>350</v>
      </c>
      <c r="GI35" s="20">
        <v>171</v>
      </c>
      <c r="GJ35" s="24">
        <v>1721</v>
      </c>
      <c r="GK35" s="24">
        <v>21</v>
      </c>
      <c r="GL35" s="24">
        <v>10</v>
      </c>
      <c r="GN35" s="18">
        <v>30</v>
      </c>
      <c r="GO35" s="19" t="str">
        <f t="shared" si="23"/>
        <v>座間味村</v>
      </c>
      <c r="GP35" s="20">
        <v>0</v>
      </c>
      <c r="GQ35" s="20">
        <v>0</v>
      </c>
      <c r="GR35" s="20">
        <v>0</v>
      </c>
      <c r="GS35" s="20">
        <v>0</v>
      </c>
      <c r="GT35" s="20">
        <v>0</v>
      </c>
      <c r="GU35" s="20">
        <v>0</v>
      </c>
      <c r="GV35" s="20">
        <v>0</v>
      </c>
      <c r="GW35" s="24">
        <v>0</v>
      </c>
      <c r="GX35" s="24">
        <v>0</v>
      </c>
      <c r="GY35" s="24">
        <v>0</v>
      </c>
      <c r="HA35" s="18">
        <v>30</v>
      </c>
      <c r="HB35" s="19" t="str">
        <f t="shared" si="24"/>
        <v>座間味村</v>
      </c>
      <c r="HC35" s="20">
        <v>0</v>
      </c>
      <c r="HD35" s="20">
        <v>0</v>
      </c>
      <c r="HE35" s="20">
        <v>0</v>
      </c>
      <c r="HF35" s="20">
        <v>0</v>
      </c>
      <c r="HG35" s="20">
        <v>0</v>
      </c>
      <c r="HH35" s="20">
        <v>0</v>
      </c>
      <c r="HI35" s="20">
        <v>0</v>
      </c>
      <c r="HJ35" s="24">
        <v>0</v>
      </c>
      <c r="HK35" s="24">
        <v>0</v>
      </c>
      <c r="HL35" s="24">
        <v>0</v>
      </c>
      <c r="HN35" s="18">
        <v>30</v>
      </c>
      <c r="HO35" s="19" t="str">
        <f t="shared" si="25"/>
        <v>座間味村</v>
      </c>
      <c r="HP35" s="20">
        <v>0</v>
      </c>
      <c r="HQ35" s="20">
        <v>0</v>
      </c>
      <c r="HR35" s="20">
        <v>0</v>
      </c>
      <c r="HS35" s="20">
        <v>0</v>
      </c>
      <c r="HT35" s="20">
        <v>0</v>
      </c>
      <c r="HU35" s="20">
        <v>0</v>
      </c>
      <c r="HV35" s="20">
        <v>0</v>
      </c>
      <c r="HW35" s="24">
        <v>0</v>
      </c>
      <c r="HX35" s="24">
        <v>0</v>
      </c>
      <c r="HY35" s="24">
        <v>0</v>
      </c>
      <c r="IA35" s="18">
        <v>30</v>
      </c>
      <c r="IB35" s="19" t="str">
        <f t="shared" si="26"/>
        <v>座間味村</v>
      </c>
      <c r="IC35" s="20">
        <v>0</v>
      </c>
      <c r="ID35" s="20">
        <v>0</v>
      </c>
      <c r="IE35" s="20">
        <v>0</v>
      </c>
      <c r="IF35" s="20">
        <v>0</v>
      </c>
      <c r="IG35" s="20">
        <v>0</v>
      </c>
      <c r="IH35" s="20">
        <v>0</v>
      </c>
      <c r="II35" s="20">
        <v>0</v>
      </c>
      <c r="IJ35" s="20">
        <v>0</v>
      </c>
      <c r="IK35" s="20">
        <v>0</v>
      </c>
      <c r="IL35" s="20">
        <v>0</v>
      </c>
      <c r="IN35" s="17">
        <f t="shared" si="0"/>
        <v>9654509</v>
      </c>
      <c r="IO35" s="7">
        <f t="shared" si="1"/>
        <v>1254763</v>
      </c>
      <c r="IP35" s="7">
        <f t="shared" si="2"/>
        <v>888817</v>
      </c>
      <c r="IQ35" s="7">
        <f t="shared" si="3"/>
        <v>1086822</v>
      </c>
      <c r="IR35" s="7">
        <f t="shared" si="4"/>
        <v>970653</v>
      </c>
      <c r="IS35" s="7">
        <f t="shared" si="5"/>
        <v>231925</v>
      </c>
      <c r="IT35" s="7">
        <f t="shared" si="6"/>
        <v>2208</v>
      </c>
      <c r="IU35" s="7">
        <f t="shared" si="7"/>
        <v>5491</v>
      </c>
      <c r="IV35" s="7">
        <f t="shared" si="8"/>
        <v>3730</v>
      </c>
    </row>
    <row r="36" spans="1:256" s="7" customFormat="1" ht="15" customHeight="1">
      <c r="A36" s="22">
        <v>31</v>
      </c>
      <c r="B36" s="23" t="s">
        <v>84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6"/>
      <c r="N36" s="18">
        <v>31</v>
      </c>
      <c r="O36" s="19" t="str">
        <f>B36</f>
        <v>粟 国 村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30"/>
      <c r="AA36" s="18">
        <v>31</v>
      </c>
      <c r="AB36" s="19" t="str">
        <f>O36</f>
        <v>粟 国 村</v>
      </c>
      <c r="AC36" s="20">
        <v>47847</v>
      </c>
      <c r="AD36" s="20">
        <v>2998789</v>
      </c>
      <c r="AE36" s="20">
        <v>1407160</v>
      </c>
      <c r="AF36" s="20">
        <v>92814</v>
      </c>
      <c r="AG36" s="20">
        <v>44535</v>
      </c>
      <c r="AH36" s="20">
        <v>92809</v>
      </c>
      <c r="AI36" s="20">
        <v>44535</v>
      </c>
      <c r="AJ36" s="24">
        <v>262</v>
      </c>
      <c r="AK36" s="24">
        <v>6990</v>
      </c>
      <c r="AL36" s="24">
        <v>2793</v>
      </c>
      <c r="AM36" s="50"/>
      <c r="AN36" s="18">
        <v>31</v>
      </c>
      <c r="AO36" s="19" t="str">
        <f>AB36</f>
        <v>粟 国 村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4">
        <v>0</v>
      </c>
      <c r="AX36" s="24">
        <v>0</v>
      </c>
      <c r="AY36" s="24">
        <v>0</v>
      </c>
      <c r="AZ36" s="30"/>
      <c r="BA36" s="18">
        <v>31</v>
      </c>
      <c r="BB36" s="19" t="str">
        <f>AO36</f>
        <v>粟 国 村</v>
      </c>
      <c r="BC36" s="66"/>
      <c r="BD36" s="20">
        <v>184696</v>
      </c>
      <c r="BE36" s="20">
        <v>70566</v>
      </c>
      <c r="BF36" s="20">
        <v>258838</v>
      </c>
      <c r="BG36" s="20">
        <v>99342</v>
      </c>
      <c r="BH36" s="20">
        <v>43082</v>
      </c>
      <c r="BI36" s="20">
        <v>16544</v>
      </c>
      <c r="BJ36" s="68"/>
      <c r="BK36" s="24">
        <v>958</v>
      </c>
      <c r="BL36" s="24">
        <v>359</v>
      </c>
      <c r="BM36" s="30"/>
      <c r="BN36" s="18">
        <v>31</v>
      </c>
      <c r="BO36" s="19" t="str">
        <f>BB36</f>
        <v>粟 国 村</v>
      </c>
      <c r="BP36" s="66"/>
      <c r="BQ36" s="20">
        <v>180436</v>
      </c>
      <c r="BR36" s="20">
        <v>113703</v>
      </c>
      <c r="BS36" s="20">
        <v>251824</v>
      </c>
      <c r="BT36" s="20">
        <v>159378</v>
      </c>
      <c r="BU36" s="20">
        <v>83894</v>
      </c>
      <c r="BV36" s="20">
        <v>53121</v>
      </c>
      <c r="BW36" s="68"/>
      <c r="BX36" s="24">
        <v>820</v>
      </c>
      <c r="BY36" s="24">
        <v>336</v>
      </c>
      <c r="BZ36" s="30"/>
      <c r="CA36" s="18">
        <v>31</v>
      </c>
      <c r="CB36" s="19" t="str">
        <f>BO36</f>
        <v>粟 国 村</v>
      </c>
      <c r="CC36" s="66"/>
      <c r="CD36" s="20">
        <v>4680</v>
      </c>
      <c r="CE36" s="20">
        <v>3909</v>
      </c>
      <c r="CF36" s="20">
        <v>6371</v>
      </c>
      <c r="CG36" s="20">
        <v>5702</v>
      </c>
      <c r="CH36" s="20">
        <v>3960</v>
      </c>
      <c r="CI36" s="20">
        <v>3524</v>
      </c>
      <c r="CJ36" s="68"/>
      <c r="CK36" s="24">
        <v>11</v>
      </c>
      <c r="CL36" s="24">
        <v>8</v>
      </c>
      <c r="CM36" s="30"/>
      <c r="CN36" s="18">
        <v>31</v>
      </c>
      <c r="CO36" s="19" t="str">
        <f>CB36</f>
        <v>粟 国 村</v>
      </c>
      <c r="CP36" s="20">
        <v>1278</v>
      </c>
      <c r="CQ36" s="20">
        <v>369812</v>
      </c>
      <c r="CR36" s="20">
        <v>188178</v>
      </c>
      <c r="CS36" s="20">
        <v>517033</v>
      </c>
      <c r="CT36" s="20">
        <v>264422</v>
      </c>
      <c r="CU36" s="20">
        <v>130936</v>
      </c>
      <c r="CV36" s="20">
        <v>73189</v>
      </c>
      <c r="CW36" s="24">
        <v>7</v>
      </c>
      <c r="CX36" s="24">
        <v>1789</v>
      </c>
      <c r="CY36" s="24">
        <v>703</v>
      </c>
      <c r="CZ36" s="50"/>
      <c r="DA36" s="18">
        <v>31</v>
      </c>
      <c r="DB36" s="19" t="str">
        <f>CO36</f>
        <v>粟 国 村</v>
      </c>
      <c r="DC36" s="20">
        <v>0</v>
      </c>
      <c r="DD36" s="66"/>
      <c r="DE36" s="66"/>
      <c r="DF36" s="66"/>
      <c r="DG36" s="66"/>
      <c r="DH36" s="66"/>
      <c r="DI36" s="66"/>
      <c r="DJ36" s="24">
        <v>0</v>
      </c>
      <c r="DK36" s="68"/>
      <c r="DL36" s="68"/>
      <c r="DM36" s="16"/>
      <c r="DN36" s="18">
        <v>31</v>
      </c>
      <c r="DO36" s="19" t="str">
        <f>DB36</f>
        <v>粟 国 村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  <c r="DV36" s="20">
        <v>0</v>
      </c>
      <c r="DW36" s="20">
        <v>0</v>
      </c>
      <c r="DX36" s="20">
        <v>0</v>
      </c>
      <c r="DY36" s="20">
        <v>0</v>
      </c>
      <c r="DZ36" s="16"/>
      <c r="EA36" s="18">
        <v>31</v>
      </c>
      <c r="EB36" s="19" t="str">
        <f>DO36</f>
        <v>粟 国 村</v>
      </c>
      <c r="EC36" s="20">
        <v>0</v>
      </c>
      <c r="ED36" s="20">
        <v>0</v>
      </c>
      <c r="EE36" s="20">
        <v>0</v>
      </c>
      <c r="EF36" s="20">
        <v>0</v>
      </c>
      <c r="EG36" s="20">
        <v>0</v>
      </c>
      <c r="EH36" s="20">
        <v>0</v>
      </c>
      <c r="EI36" s="20">
        <v>0</v>
      </c>
      <c r="EJ36" s="24">
        <v>0</v>
      </c>
      <c r="EK36" s="24">
        <v>0</v>
      </c>
      <c r="EL36" s="24">
        <v>0</v>
      </c>
      <c r="EM36" s="16"/>
      <c r="EN36" s="18">
        <v>31</v>
      </c>
      <c r="EO36" s="19" t="str">
        <f>EB36</f>
        <v>粟 国 村</v>
      </c>
      <c r="EP36" s="20">
        <v>0</v>
      </c>
      <c r="EQ36" s="20">
        <v>0</v>
      </c>
      <c r="ER36" s="20">
        <v>0</v>
      </c>
      <c r="ES36" s="20">
        <v>0</v>
      </c>
      <c r="ET36" s="20">
        <v>0</v>
      </c>
      <c r="EU36" s="20">
        <v>0</v>
      </c>
      <c r="EV36" s="20">
        <v>0</v>
      </c>
      <c r="EW36" s="24">
        <v>0</v>
      </c>
      <c r="EX36" s="24">
        <v>0</v>
      </c>
      <c r="EY36" s="24">
        <v>0</v>
      </c>
      <c r="FA36" s="18">
        <v>31</v>
      </c>
      <c r="FB36" s="19" t="str">
        <f>EO36</f>
        <v>粟 国 村</v>
      </c>
      <c r="FC36" s="20">
        <v>0</v>
      </c>
      <c r="FD36" s="20">
        <v>0</v>
      </c>
      <c r="FE36" s="20">
        <v>0</v>
      </c>
      <c r="FF36" s="20">
        <v>0</v>
      </c>
      <c r="FG36" s="20">
        <v>0</v>
      </c>
      <c r="FH36" s="20">
        <v>0</v>
      </c>
      <c r="FI36" s="20">
        <v>0</v>
      </c>
      <c r="FJ36" s="24">
        <v>0</v>
      </c>
      <c r="FK36" s="24">
        <v>0</v>
      </c>
      <c r="FL36" s="24">
        <v>0</v>
      </c>
      <c r="FN36" s="18">
        <v>31</v>
      </c>
      <c r="FO36" s="19" t="str">
        <f>FB36</f>
        <v>粟 国 村</v>
      </c>
      <c r="FP36" s="20">
        <v>0</v>
      </c>
      <c r="FQ36" s="20">
        <v>0</v>
      </c>
      <c r="FR36" s="20">
        <v>0</v>
      </c>
      <c r="FS36" s="20">
        <v>0</v>
      </c>
      <c r="FT36" s="20">
        <v>0</v>
      </c>
      <c r="FU36" s="20">
        <v>0</v>
      </c>
      <c r="FV36" s="20">
        <v>0</v>
      </c>
      <c r="FW36" s="24">
        <v>0</v>
      </c>
      <c r="FX36" s="24">
        <v>0</v>
      </c>
      <c r="FY36" s="24">
        <v>0</v>
      </c>
      <c r="GA36" s="18">
        <v>31</v>
      </c>
      <c r="GB36" s="19" t="str">
        <f>FO36</f>
        <v>粟 国 村</v>
      </c>
      <c r="GC36" s="20">
        <v>23936</v>
      </c>
      <c r="GD36" s="20">
        <v>2365028</v>
      </c>
      <c r="GE36" s="20">
        <v>1108413</v>
      </c>
      <c r="GF36" s="20">
        <v>7094</v>
      </c>
      <c r="GG36" s="20">
        <v>3324</v>
      </c>
      <c r="GH36" s="20">
        <v>7094</v>
      </c>
      <c r="GI36" s="20">
        <v>3324</v>
      </c>
      <c r="GJ36" s="24">
        <v>198</v>
      </c>
      <c r="GK36" s="24">
        <v>8451</v>
      </c>
      <c r="GL36" s="24">
        <v>3557</v>
      </c>
      <c r="GN36" s="18">
        <v>31</v>
      </c>
      <c r="GO36" s="19" t="str">
        <f>GB36</f>
        <v>粟 国 村</v>
      </c>
      <c r="GP36" s="20">
        <v>0</v>
      </c>
      <c r="GQ36" s="20">
        <v>0</v>
      </c>
      <c r="GR36" s="20">
        <v>0</v>
      </c>
      <c r="GS36" s="20">
        <v>0</v>
      </c>
      <c r="GT36" s="20">
        <v>0</v>
      </c>
      <c r="GU36" s="20">
        <v>0</v>
      </c>
      <c r="GV36" s="20">
        <v>0</v>
      </c>
      <c r="GW36" s="24">
        <v>0</v>
      </c>
      <c r="GX36" s="24">
        <v>0</v>
      </c>
      <c r="GY36" s="24">
        <v>0</v>
      </c>
      <c r="HA36" s="18">
        <v>31</v>
      </c>
      <c r="HB36" s="19" t="str">
        <f>GO36</f>
        <v>粟 国 村</v>
      </c>
      <c r="HC36" s="20">
        <v>0</v>
      </c>
      <c r="HD36" s="20">
        <v>0</v>
      </c>
      <c r="HE36" s="20">
        <v>0</v>
      </c>
      <c r="HF36" s="20">
        <v>0</v>
      </c>
      <c r="HG36" s="20">
        <v>0</v>
      </c>
      <c r="HH36" s="20">
        <v>0</v>
      </c>
      <c r="HI36" s="20">
        <v>0</v>
      </c>
      <c r="HJ36" s="24">
        <v>0</v>
      </c>
      <c r="HK36" s="24">
        <v>0</v>
      </c>
      <c r="HL36" s="24">
        <v>0</v>
      </c>
      <c r="HN36" s="18">
        <v>31</v>
      </c>
      <c r="HO36" s="19" t="str">
        <f>HB36</f>
        <v>粟 国 村</v>
      </c>
      <c r="HP36" s="20">
        <v>0</v>
      </c>
      <c r="HQ36" s="20">
        <v>0</v>
      </c>
      <c r="HR36" s="20">
        <v>0</v>
      </c>
      <c r="HS36" s="20">
        <v>0</v>
      </c>
      <c r="HT36" s="20">
        <v>0</v>
      </c>
      <c r="HU36" s="20">
        <v>0</v>
      </c>
      <c r="HV36" s="20">
        <v>0</v>
      </c>
      <c r="HW36" s="24">
        <v>0</v>
      </c>
      <c r="HX36" s="24">
        <v>0</v>
      </c>
      <c r="HY36" s="24">
        <v>0</v>
      </c>
      <c r="IA36" s="18">
        <v>31</v>
      </c>
      <c r="IB36" s="19" t="str">
        <f>HO36</f>
        <v>粟 国 村</v>
      </c>
      <c r="IC36" s="20">
        <v>0</v>
      </c>
      <c r="ID36" s="20">
        <v>0</v>
      </c>
      <c r="IE36" s="20">
        <v>0</v>
      </c>
      <c r="IF36" s="20">
        <v>0</v>
      </c>
      <c r="IG36" s="20">
        <v>0</v>
      </c>
      <c r="IH36" s="20">
        <v>0</v>
      </c>
      <c r="II36" s="20">
        <v>0</v>
      </c>
      <c r="IJ36" s="20">
        <v>0</v>
      </c>
      <c r="IK36" s="20">
        <v>0</v>
      </c>
      <c r="IL36" s="20">
        <v>0</v>
      </c>
      <c r="IN36" s="17">
        <f t="shared" si="0"/>
        <v>73061</v>
      </c>
      <c r="IO36" s="7">
        <f t="shared" si="1"/>
        <v>5733629</v>
      </c>
      <c r="IP36" s="7">
        <f t="shared" si="2"/>
        <v>2703751</v>
      </c>
      <c r="IQ36" s="7">
        <f t="shared" si="3"/>
        <v>616941</v>
      </c>
      <c r="IR36" s="7">
        <f t="shared" si="4"/>
        <v>312281</v>
      </c>
      <c r="IS36" s="7">
        <f t="shared" si="5"/>
        <v>121048</v>
      </c>
      <c r="IT36" s="7">
        <f t="shared" si="6"/>
        <v>467</v>
      </c>
      <c r="IU36" s="7">
        <f t="shared" si="7"/>
        <v>17230</v>
      </c>
      <c r="IV36" s="7">
        <f t="shared" si="8"/>
        <v>7053</v>
      </c>
    </row>
    <row r="37" spans="1:256" s="7" customFormat="1" ht="15" customHeight="1">
      <c r="A37" s="22">
        <v>30</v>
      </c>
      <c r="B37" s="23" t="s">
        <v>85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6"/>
      <c r="N37" s="18">
        <v>32</v>
      </c>
      <c r="O37" s="19" t="str">
        <f>B37</f>
        <v>渡名喜村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30"/>
      <c r="AA37" s="18">
        <v>32</v>
      </c>
      <c r="AB37" s="19" t="str">
        <f>O37</f>
        <v>渡名喜村</v>
      </c>
      <c r="AC37" s="20">
        <v>27278</v>
      </c>
      <c r="AD37" s="20">
        <v>216686</v>
      </c>
      <c r="AE37" s="20">
        <v>67615</v>
      </c>
      <c r="AF37" s="20">
        <v>6528</v>
      </c>
      <c r="AG37" s="20">
        <v>2032</v>
      </c>
      <c r="AH37" s="20">
        <v>6480</v>
      </c>
      <c r="AI37" s="20">
        <v>2030</v>
      </c>
      <c r="AJ37" s="20">
        <v>11</v>
      </c>
      <c r="AK37" s="20">
        <v>1407</v>
      </c>
      <c r="AL37" s="20">
        <v>361</v>
      </c>
      <c r="AM37" s="50"/>
      <c r="AN37" s="18">
        <v>32</v>
      </c>
      <c r="AO37" s="19" t="str">
        <f>AB37</f>
        <v>渡名喜村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30"/>
      <c r="BA37" s="18">
        <v>32</v>
      </c>
      <c r="BB37" s="19" t="str">
        <f>AO37</f>
        <v>渡名喜村</v>
      </c>
      <c r="BC37" s="66"/>
      <c r="BD37" s="20">
        <v>51242</v>
      </c>
      <c r="BE37" s="20">
        <v>12643</v>
      </c>
      <c r="BF37" s="20">
        <v>65953</v>
      </c>
      <c r="BG37" s="20">
        <v>16435</v>
      </c>
      <c r="BH37" s="20">
        <v>10943</v>
      </c>
      <c r="BI37" s="20">
        <v>2714</v>
      </c>
      <c r="BJ37" s="66"/>
      <c r="BK37" s="20">
        <v>258</v>
      </c>
      <c r="BL37" s="20">
        <v>64</v>
      </c>
      <c r="BM37" s="30"/>
      <c r="BN37" s="18">
        <v>32</v>
      </c>
      <c r="BO37" s="19" t="str">
        <f>BB37</f>
        <v>渡名喜村</v>
      </c>
      <c r="BP37" s="66"/>
      <c r="BQ37" s="20">
        <v>41095</v>
      </c>
      <c r="BR37" s="20">
        <v>17260</v>
      </c>
      <c r="BS37" s="20">
        <v>53087</v>
      </c>
      <c r="BT37" s="20">
        <v>22431</v>
      </c>
      <c r="BU37" s="20">
        <v>17553</v>
      </c>
      <c r="BV37" s="20">
        <v>7385</v>
      </c>
      <c r="BW37" s="66"/>
      <c r="BX37" s="20">
        <v>217</v>
      </c>
      <c r="BY37" s="20">
        <v>61</v>
      </c>
      <c r="BZ37" s="30"/>
      <c r="CA37" s="18">
        <v>32</v>
      </c>
      <c r="CB37" s="19" t="str">
        <f>BO37</f>
        <v>渡名喜村</v>
      </c>
      <c r="CC37" s="66"/>
      <c r="CD37" s="20">
        <v>24769</v>
      </c>
      <c r="CE37" s="20">
        <v>18633</v>
      </c>
      <c r="CF37" s="20">
        <v>31706</v>
      </c>
      <c r="CG37" s="20">
        <v>23865</v>
      </c>
      <c r="CH37" s="20">
        <v>19391</v>
      </c>
      <c r="CI37" s="20">
        <v>14595</v>
      </c>
      <c r="CJ37" s="66"/>
      <c r="CK37" s="20">
        <v>118</v>
      </c>
      <c r="CL37" s="20">
        <v>68</v>
      </c>
      <c r="CM37" s="30"/>
      <c r="CN37" s="18">
        <v>32</v>
      </c>
      <c r="CO37" s="19" t="str">
        <f>CB37</f>
        <v>渡名喜村</v>
      </c>
      <c r="CP37" s="20">
        <v>7725</v>
      </c>
      <c r="CQ37" s="20">
        <v>117106</v>
      </c>
      <c r="CR37" s="20">
        <v>48536</v>
      </c>
      <c r="CS37" s="20">
        <v>150746</v>
      </c>
      <c r="CT37" s="20">
        <v>62731</v>
      </c>
      <c r="CU37" s="20">
        <v>47887</v>
      </c>
      <c r="CV37" s="20">
        <v>24694</v>
      </c>
      <c r="CW37" s="24">
        <v>20</v>
      </c>
      <c r="CX37" s="24">
        <v>593</v>
      </c>
      <c r="CY37" s="24">
        <v>193</v>
      </c>
      <c r="CZ37" s="50"/>
      <c r="DA37" s="18">
        <v>32</v>
      </c>
      <c r="DB37" s="19" t="str">
        <f>CO37</f>
        <v>渡名喜村</v>
      </c>
      <c r="DC37" s="20">
        <v>0</v>
      </c>
      <c r="DD37" s="66"/>
      <c r="DE37" s="66"/>
      <c r="DF37" s="66"/>
      <c r="DG37" s="66"/>
      <c r="DH37" s="66"/>
      <c r="DI37" s="66"/>
      <c r="DJ37" s="20">
        <v>0</v>
      </c>
      <c r="DK37" s="66"/>
      <c r="DL37" s="66"/>
      <c r="DM37" s="16"/>
      <c r="DN37" s="18">
        <v>32</v>
      </c>
      <c r="DO37" s="19" t="str">
        <f>DB37</f>
        <v>渡名喜村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  <c r="DV37" s="20">
        <v>0</v>
      </c>
      <c r="DW37" s="20">
        <v>0</v>
      </c>
      <c r="DX37" s="20">
        <v>0</v>
      </c>
      <c r="DY37" s="20">
        <v>0</v>
      </c>
      <c r="DZ37" s="16"/>
      <c r="EA37" s="18">
        <v>32</v>
      </c>
      <c r="EB37" s="19" t="str">
        <f>DO37</f>
        <v>渡名喜村</v>
      </c>
      <c r="EC37" s="20">
        <v>196</v>
      </c>
      <c r="ED37" s="20">
        <v>0</v>
      </c>
      <c r="EE37" s="20">
        <v>0</v>
      </c>
      <c r="EF37" s="20">
        <v>0</v>
      </c>
      <c r="EG37" s="20">
        <v>0</v>
      </c>
      <c r="EH37" s="20">
        <v>0</v>
      </c>
      <c r="EI37" s="20">
        <v>0</v>
      </c>
      <c r="EJ37" s="20">
        <v>3</v>
      </c>
      <c r="EK37" s="20">
        <v>0</v>
      </c>
      <c r="EL37" s="20">
        <v>0</v>
      </c>
      <c r="EM37" s="16"/>
      <c r="EN37" s="18">
        <v>32</v>
      </c>
      <c r="EO37" s="19" t="str">
        <f>EB37</f>
        <v>渡名喜村</v>
      </c>
      <c r="EP37" s="20">
        <v>218661</v>
      </c>
      <c r="EQ37" s="20">
        <v>199982</v>
      </c>
      <c r="ER37" s="20">
        <v>63292</v>
      </c>
      <c r="ES37" s="20">
        <v>1233</v>
      </c>
      <c r="ET37" s="20">
        <v>391</v>
      </c>
      <c r="EU37" s="20">
        <v>1233</v>
      </c>
      <c r="EV37" s="20">
        <v>391</v>
      </c>
      <c r="EW37" s="20">
        <v>6</v>
      </c>
      <c r="EX37" s="20">
        <v>181</v>
      </c>
      <c r="EY37" s="20">
        <v>58</v>
      </c>
      <c r="FA37" s="18">
        <v>32</v>
      </c>
      <c r="FB37" s="19" t="str">
        <f>EO37</f>
        <v>渡名喜村</v>
      </c>
      <c r="FC37" s="20">
        <v>0</v>
      </c>
      <c r="FD37" s="20">
        <v>0</v>
      </c>
      <c r="FE37" s="20">
        <v>0</v>
      </c>
      <c r="FF37" s="20">
        <v>0</v>
      </c>
      <c r="FG37" s="20">
        <v>0</v>
      </c>
      <c r="FH37" s="20">
        <v>0</v>
      </c>
      <c r="FI37" s="20">
        <v>0</v>
      </c>
      <c r="FJ37" s="20">
        <v>0</v>
      </c>
      <c r="FK37" s="20">
        <v>0</v>
      </c>
      <c r="FL37" s="20">
        <v>0</v>
      </c>
      <c r="FN37" s="18">
        <v>32</v>
      </c>
      <c r="FO37" s="19" t="str">
        <f>FB37</f>
        <v>渡名喜村</v>
      </c>
      <c r="FP37" s="20">
        <v>0</v>
      </c>
      <c r="FQ37" s="20">
        <v>0</v>
      </c>
      <c r="FR37" s="20">
        <v>0</v>
      </c>
      <c r="FS37" s="20">
        <v>0</v>
      </c>
      <c r="FT37" s="20">
        <v>0</v>
      </c>
      <c r="FU37" s="20">
        <v>0</v>
      </c>
      <c r="FV37" s="20">
        <v>0</v>
      </c>
      <c r="FW37" s="20">
        <v>0</v>
      </c>
      <c r="FX37" s="20">
        <v>0</v>
      </c>
      <c r="FY37" s="20">
        <v>0</v>
      </c>
      <c r="GA37" s="18">
        <v>32</v>
      </c>
      <c r="GB37" s="19" t="str">
        <f>FO37</f>
        <v>渡名喜村</v>
      </c>
      <c r="GC37" s="20">
        <v>654629</v>
      </c>
      <c r="GD37" s="20">
        <v>1674167</v>
      </c>
      <c r="GE37" s="20">
        <v>617193</v>
      </c>
      <c r="GF37" s="20">
        <v>9853</v>
      </c>
      <c r="GG37" s="20">
        <v>3519</v>
      </c>
      <c r="GH37" s="20">
        <v>9853</v>
      </c>
      <c r="GI37" s="20">
        <v>3519</v>
      </c>
      <c r="GJ37" s="20">
        <v>174</v>
      </c>
      <c r="GK37" s="20">
        <v>3869</v>
      </c>
      <c r="GL37" s="20">
        <v>1172</v>
      </c>
      <c r="GN37" s="18">
        <v>32</v>
      </c>
      <c r="GO37" s="19" t="str">
        <f>GB37</f>
        <v>渡名喜村</v>
      </c>
      <c r="GP37" s="20">
        <v>0</v>
      </c>
      <c r="GQ37" s="20">
        <v>0</v>
      </c>
      <c r="GR37" s="20">
        <v>0</v>
      </c>
      <c r="GS37" s="20">
        <v>0</v>
      </c>
      <c r="GT37" s="20">
        <v>0</v>
      </c>
      <c r="GU37" s="20">
        <v>0</v>
      </c>
      <c r="GV37" s="20">
        <v>0</v>
      </c>
      <c r="GW37" s="20">
        <v>0</v>
      </c>
      <c r="GX37" s="20">
        <v>0</v>
      </c>
      <c r="GY37" s="20">
        <v>0</v>
      </c>
      <c r="HA37" s="18">
        <v>32</v>
      </c>
      <c r="HB37" s="19" t="str">
        <f>GO37</f>
        <v>渡名喜村</v>
      </c>
      <c r="HC37" s="20">
        <v>0</v>
      </c>
      <c r="HD37" s="20">
        <v>0</v>
      </c>
      <c r="HE37" s="20">
        <v>0</v>
      </c>
      <c r="HF37" s="20">
        <v>0</v>
      </c>
      <c r="HG37" s="20">
        <v>0</v>
      </c>
      <c r="HH37" s="20">
        <v>0</v>
      </c>
      <c r="HI37" s="20">
        <v>0</v>
      </c>
      <c r="HJ37" s="20">
        <v>0</v>
      </c>
      <c r="HK37" s="20">
        <v>0</v>
      </c>
      <c r="HL37" s="20">
        <v>0</v>
      </c>
      <c r="HN37" s="18">
        <v>32</v>
      </c>
      <c r="HO37" s="19" t="str">
        <f>HB37</f>
        <v>渡名喜村</v>
      </c>
      <c r="HP37" s="20">
        <v>0</v>
      </c>
      <c r="HQ37" s="20">
        <v>0</v>
      </c>
      <c r="HR37" s="20">
        <v>0</v>
      </c>
      <c r="HS37" s="20">
        <v>0</v>
      </c>
      <c r="HT37" s="20">
        <v>0</v>
      </c>
      <c r="HU37" s="20">
        <v>0</v>
      </c>
      <c r="HV37" s="20">
        <v>0</v>
      </c>
      <c r="HW37" s="20">
        <v>0</v>
      </c>
      <c r="HX37" s="20">
        <v>0</v>
      </c>
      <c r="HY37" s="20">
        <v>0</v>
      </c>
      <c r="IA37" s="18">
        <v>32</v>
      </c>
      <c r="IB37" s="19" t="str">
        <f>HO37</f>
        <v>渡名喜村</v>
      </c>
      <c r="IC37" s="20">
        <v>0</v>
      </c>
      <c r="ID37" s="20">
        <v>0</v>
      </c>
      <c r="IE37" s="20">
        <v>0</v>
      </c>
      <c r="IF37" s="20">
        <v>0</v>
      </c>
      <c r="IG37" s="20">
        <v>0</v>
      </c>
      <c r="IH37" s="20">
        <v>0</v>
      </c>
      <c r="II37" s="20">
        <v>0</v>
      </c>
      <c r="IJ37" s="20">
        <v>0</v>
      </c>
      <c r="IK37" s="20">
        <v>0</v>
      </c>
      <c r="IL37" s="20">
        <v>0</v>
      </c>
      <c r="IN37" s="17">
        <f t="shared" si="0"/>
        <v>908489</v>
      </c>
      <c r="IO37" s="7">
        <f t="shared" si="1"/>
        <v>2207941</v>
      </c>
      <c r="IP37" s="7">
        <f t="shared" si="2"/>
        <v>796636</v>
      </c>
      <c r="IQ37" s="7">
        <f t="shared" si="3"/>
        <v>168360</v>
      </c>
      <c r="IR37" s="7">
        <f t="shared" si="4"/>
        <v>68673</v>
      </c>
      <c r="IS37" s="7">
        <f t="shared" si="5"/>
        <v>30634</v>
      </c>
      <c r="IT37" s="7">
        <f t="shared" si="6"/>
        <v>214</v>
      </c>
      <c r="IU37" s="7">
        <f t="shared" si="7"/>
        <v>6050</v>
      </c>
      <c r="IV37" s="7">
        <f t="shared" si="8"/>
        <v>1784</v>
      </c>
    </row>
    <row r="38" spans="1:256" s="7" customFormat="1" ht="15" customHeight="1">
      <c r="A38" s="25">
        <v>33</v>
      </c>
      <c r="B38" s="26" t="s">
        <v>86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16"/>
      <c r="N38" s="18">
        <v>33</v>
      </c>
      <c r="O38" s="26" t="str">
        <f aca="true" t="shared" si="46" ref="O38:O46">B38</f>
        <v>南大東村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30"/>
      <c r="AA38" s="18">
        <v>33</v>
      </c>
      <c r="AB38" s="26" t="str">
        <f aca="true" t="shared" si="47" ref="AB38:AB46">O38</f>
        <v>南大東村</v>
      </c>
      <c r="AC38" s="20">
        <v>679493</v>
      </c>
      <c r="AD38" s="20">
        <v>17345830</v>
      </c>
      <c r="AE38" s="20">
        <v>17193240</v>
      </c>
      <c r="AF38" s="20">
        <v>570590</v>
      </c>
      <c r="AG38" s="20">
        <v>565806</v>
      </c>
      <c r="AH38" s="20">
        <v>570590</v>
      </c>
      <c r="AI38" s="20">
        <v>565806</v>
      </c>
      <c r="AJ38" s="27">
        <v>665</v>
      </c>
      <c r="AK38" s="27">
        <v>2248</v>
      </c>
      <c r="AL38" s="27">
        <v>2153</v>
      </c>
      <c r="AM38" s="50"/>
      <c r="AN38" s="18">
        <v>33</v>
      </c>
      <c r="AO38" s="26" t="str">
        <f aca="true" t="shared" si="48" ref="AO38:AO46">AB38</f>
        <v>南大東村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30"/>
      <c r="BA38" s="18">
        <v>33</v>
      </c>
      <c r="BB38" s="26" t="str">
        <f aca="true" t="shared" si="49" ref="BB38:BB46">AO38</f>
        <v>南大東村</v>
      </c>
      <c r="BC38" s="67"/>
      <c r="BD38" s="27">
        <v>81962</v>
      </c>
      <c r="BE38" s="27">
        <v>66238</v>
      </c>
      <c r="BF38" s="27">
        <v>196730</v>
      </c>
      <c r="BG38" s="27">
        <v>154089</v>
      </c>
      <c r="BH38" s="27">
        <v>28130</v>
      </c>
      <c r="BI38" s="27">
        <v>22101</v>
      </c>
      <c r="BJ38" s="67"/>
      <c r="BK38" s="27">
        <v>408</v>
      </c>
      <c r="BL38" s="27">
        <v>318</v>
      </c>
      <c r="BM38" s="30"/>
      <c r="BN38" s="18">
        <v>33</v>
      </c>
      <c r="BO38" s="26" t="str">
        <f aca="true" t="shared" si="50" ref="BO38:BO46">BB38</f>
        <v>南大東村</v>
      </c>
      <c r="BP38" s="67"/>
      <c r="BQ38" s="27">
        <v>150211</v>
      </c>
      <c r="BR38" s="27">
        <v>140887</v>
      </c>
      <c r="BS38" s="27">
        <v>289573</v>
      </c>
      <c r="BT38" s="27">
        <v>269369</v>
      </c>
      <c r="BU38" s="27">
        <v>85476</v>
      </c>
      <c r="BV38" s="27">
        <v>79610</v>
      </c>
      <c r="BW38" s="67"/>
      <c r="BX38" s="27">
        <v>336</v>
      </c>
      <c r="BY38" s="27">
        <v>275</v>
      </c>
      <c r="BZ38" s="30"/>
      <c r="CA38" s="18">
        <v>33</v>
      </c>
      <c r="CB38" s="26" t="str">
        <f aca="true" t="shared" si="51" ref="CB38:CB46">BO38</f>
        <v>南大東村</v>
      </c>
      <c r="CC38" s="67"/>
      <c r="CD38" s="27">
        <v>120871</v>
      </c>
      <c r="CE38" s="27">
        <v>120502</v>
      </c>
      <c r="CF38" s="27">
        <v>275834</v>
      </c>
      <c r="CG38" s="27">
        <v>274679</v>
      </c>
      <c r="CH38" s="27">
        <v>169705</v>
      </c>
      <c r="CI38" s="27">
        <v>168991</v>
      </c>
      <c r="CJ38" s="67"/>
      <c r="CK38" s="27">
        <v>206</v>
      </c>
      <c r="CL38" s="27">
        <v>202</v>
      </c>
      <c r="CM38" s="30"/>
      <c r="CN38" s="18">
        <v>33</v>
      </c>
      <c r="CO38" s="26" t="str">
        <f aca="true" t="shared" si="52" ref="CO38:CO46">CB38</f>
        <v>南大東村</v>
      </c>
      <c r="CP38" s="20">
        <v>99463</v>
      </c>
      <c r="CQ38" s="20">
        <v>353044</v>
      </c>
      <c r="CR38" s="20">
        <v>327627</v>
      </c>
      <c r="CS38" s="20">
        <v>762137</v>
      </c>
      <c r="CT38" s="20">
        <v>698137</v>
      </c>
      <c r="CU38" s="20">
        <v>283311</v>
      </c>
      <c r="CV38" s="20">
        <v>270702</v>
      </c>
      <c r="CW38" s="27">
        <v>119</v>
      </c>
      <c r="CX38" s="27">
        <v>950</v>
      </c>
      <c r="CY38" s="27">
        <v>795</v>
      </c>
      <c r="CZ38" s="50"/>
      <c r="DA38" s="18">
        <v>33</v>
      </c>
      <c r="DB38" s="26" t="str">
        <f aca="true" t="shared" si="53" ref="DB38:DB46">CO38</f>
        <v>南大東村</v>
      </c>
      <c r="DC38" s="20">
        <v>0</v>
      </c>
      <c r="DD38" s="66"/>
      <c r="DE38" s="66"/>
      <c r="DF38" s="66"/>
      <c r="DG38" s="66"/>
      <c r="DH38" s="66"/>
      <c r="DI38" s="66"/>
      <c r="DJ38" s="27">
        <v>0</v>
      </c>
      <c r="DK38" s="67"/>
      <c r="DL38" s="67"/>
      <c r="DM38" s="16"/>
      <c r="DN38" s="18">
        <v>33</v>
      </c>
      <c r="DO38" s="26" t="str">
        <f aca="true" t="shared" si="54" ref="DO38:DO46">DB38</f>
        <v>南大東村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  <c r="DV38" s="20">
        <v>0</v>
      </c>
      <c r="DW38" s="20">
        <v>0</v>
      </c>
      <c r="DX38" s="20">
        <v>0</v>
      </c>
      <c r="DY38" s="20">
        <v>0</v>
      </c>
      <c r="DZ38" s="16"/>
      <c r="EA38" s="18">
        <v>33</v>
      </c>
      <c r="EB38" s="26" t="str">
        <f aca="true" t="shared" si="55" ref="EB38:EB46">DO38</f>
        <v>南大東村</v>
      </c>
      <c r="EC38" s="20">
        <v>1500497</v>
      </c>
      <c r="ED38" s="20">
        <v>19724</v>
      </c>
      <c r="EE38" s="20">
        <v>11574</v>
      </c>
      <c r="EF38" s="20">
        <v>158</v>
      </c>
      <c r="EG38" s="20">
        <v>93</v>
      </c>
      <c r="EH38" s="20">
        <v>158</v>
      </c>
      <c r="EI38" s="20">
        <v>93</v>
      </c>
      <c r="EJ38" s="27">
        <v>165</v>
      </c>
      <c r="EK38" s="27">
        <v>15</v>
      </c>
      <c r="EL38" s="27">
        <v>12</v>
      </c>
      <c r="EM38" s="16"/>
      <c r="EN38" s="18">
        <v>33</v>
      </c>
      <c r="EO38" s="26" t="str">
        <f aca="true" t="shared" si="56" ref="EO38:EO46">EB38</f>
        <v>南大東村</v>
      </c>
      <c r="EP38" s="20">
        <v>0</v>
      </c>
      <c r="EQ38" s="20">
        <v>0</v>
      </c>
      <c r="ER38" s="20">
        <v>0</v>
      </c>
      <c r="ES38" s="20">
        <v>0</v>
      </c>
      <c r="ET38" s="20">
        <v>0</v>
      </c>
      <c r="EU38" s="20">
        <v>0</v>
      </c>
      <c r="EV38" s="20">
        <v>0</v>
      </c>
      <c r="EW38" s="27">
        <v>0</v>
      </c>
      <c r="EX38" s="27">
        <v>0</v>
      </c>
      <c r="EY38" s="27">
        <v>0</v>
      </c>
      <c r="FA38" s="18">
        <v>33</v>
      </c>
      <c r="FB38" s="26" t="str">
        <f aca="true" t="shared" si="57" ref="FB38:FB46">EO38</f>
        <v>南大東村</v>
      </c>
      <c r="FC38" s="20">
        <v>0</v>
      </c>
      <c r="FD38" s="20">
        <v>0</v>
      </c>
      <c r="FE38" s="20">
        <v>0</v>
      </c>
      <c r="FF38" s="20">
        <v>0</v>
      </c>
      <c r="FG38" s="20">
        <v>0</v>
      </c>
      <c r="FH38" s="20">
        <v>0</v>
      </c>
      <c r="FI38" s="20">
        <v>0</v>
      </c>
      <c r="FJ38" s="27">
        <v>0</v>
      </c>
      <c r="FK38" s="27">
        <v>0</v>
      </c>
      <c r="FL38" s="27">
        <v>0</v>
      </c>
      <c r="FN38" s="18">
        <v>33</v>
      </c>
      <c r="FO38" s="26" t="str">
        <f aca="true" t="shared" si="58" ref="FO38:FO46">FB38</f>
        <v>南大東村</v>
      </c>
      <c r="FP38" s="20">
        <v>0</v>
      </c>
      <c r="FQ38" s="20">
        <v>0</v>
      </c>
      <c r="FR38" s="20">
        <v>0</v>
      </c>
      <c r="FS38" s="20">
        <v>0</v>
      </c>
      <c r="FT38" s="20">
        <v>0</v>
      </c>
      <c r="FU38" s="20">
        <v>0</v>
      </c>
      <c r="FV38" s="20">
        <v>0</v>
      </c>
      <c r="FW38" s="27">
        <v>0</v>
      </c>
      <c r="FX38" s="27">
        <v>0</v>
      </c>
      <c r="FY38" s="27">
        <v>0</v>
      </c>
      <c r="GA38" s="18">
        <v>33</v>
      </c>
      <c r="GB38" s="26" t="str">
        <f aca="true" t="shared" si="59" ref="GB38:GB46">FO38</f>
        <v>南大東村</v>
      </c>
      <c r="GC38" s="20">
        <v>727119</v>
      </c>
      <c r="GD38" s="20">
        <v>356428</v>
      </c>
      <c r="GE38" s="20">
        <v>209763</v>
      </c>
      <c r="GF38" s="20">
        <v>11765</v>
      </c>
      <c r="GG38" s="20">
        <v>10597</v>
      </c>
      <c r="GH38" s="20">
        <v>11765</v>
      </c>
      <c r="GI38" s="20">
        <v>10597</v>
      </c>
      <c r="GJ38" s="27">
        <v>108</v>
      </c>
      <c r="GK38" s="27">
        <v>590</v>
      </c>
      <c r="GL38" s="27">
        <v>187</v>
      </c>
      <c r="GN38" s="18">
        <v>33</v>
      </c>
      <c r="GO38" s="26" t="str">
        <f aca="true" t="shared" si="60" ref="GO38:GO46">GB38</f>
        <v>南大東村</v>
      </c>
      <c r="GP38" s="20">
        <v>0</v>
      </c>
      <c r="GQ38" s="20">
        <v>58211</v>
      </c>
      <c r="GR38" s="20">
        <v>58211</v>
      </c>
      <c r="GS38" s="20">
        <v>5691</v>
      </c>
      <c r="GT38" s="20">
        <v>5691</v>
      </c>
      <c r="GU38" s="20">
        <v>5323</v>
      </c>
      <c r="GV38" s="20">
        <v>5323</v>
      </c>
      <c r="GW38" s="27">
        <v>0</v>
      </c>
      <c r="GX38" s="27">
        <v>16</v>
      </c>
      <c r="GY38" s="27">
        <v>16</v>
      </c>
      <c r="HA38" s="18">
        <v>33</v>
      </c>
      <c r="HB38" s="26" t="str">
        <f aca="true" t="shared" si="61" ref="HB38:HB46">GO38</f>
        <v>南大東村</v>
      </c>
      <c r="HC38" s="20">
        <v>0</v>
      </c>
      <c r="HD38" s="20">
        <v>0</v>
      </c>
      <c r="HE38" s="20">
        <v>0</v>
      </c>
      <c r="HF38" s="20">
        <v>0</v>
      </c>
      <c r="HG38" s="20">
        <v>0</v>
      </c>
      <c r="HH38" s="20">
        <v>0</v>
      </c>
      <c r="HI38" s="20">
        <v>0</v>
      </c>
      <c r="HJ38" s="27">
        <v>0</v>
      </c>
      <c r="HK38" s="27">
        <v>0</v>
      </c>
      <c r="HL38" s="27">
        <v>0</v>
      </c>
      <c r="HN38" s="18">
        <v>33</v>
      </c>
      <c r="HO38" s="26" t="str">
        <f aca="true" t="shared" si="62" ref="HO38:HO46">HB38</f>
        <v>南大東村</v>
      </c>
      <c r="HP38" s="20">
        <v>0</v>
      </c>
      <c r="HQ38" s="20">
        <v>0</v>
      </c>
      <c r="HR38" s="20">
        <v>0</v>
      </c>
      <c r="HS38" s="20">
        <v>0</v>
      </c>
      <c r="HT38" s="20">
        <v>0</v>
      </c>
      <c r="HU38" s="20">
        <v>0</v>
      </c>
      <c r="HV38" s="20">
        <v>0</v>
      </c>
      <c r="HW38" s="27">
        <v>0</v>
      </c>
      <c r="HX38" s="27">
        <v>0</v>
      </c>
      <c r="HY38" s="27">
        <v>0</v>
      </c>
      <c r="IA38" s="18">
        <v>33</v>
      </c>
      <c r="IB38" s="26" t="str">
        <f aca="true" t="shared" si="63" ref="IB38:IB46">HO38</f>
        <v>南大東村</v>
      </c>
      <c r="IC38" s="20">
        <v>0</v>
      </c>
      <c r="ID38" s="20">
        <v>0</v>
      </c>
      <c r="IE38" s="20">
        <v>0</v>
      </c>
      <c r="IF38" s="20">
        <v>0</v>
      </c>
      <c r="IG38" s="20">
        <v>0</v>
      </c>
      <c r="IH38" s="20">
        <v>0</v>
      </c>
      <c r="II38" s="20">
        <v>0</v>
      </c>
      <c r="IJ38" s="20">
        <v>0</v>
      </c>
      <c r="IK38" s="20">
        <v>0</v>
      </c>
      <c r="IL38" s="20">
        <v>0</v>
      </c>
      <c r="IN38" s="17">
        <f t="shared" si="0"/>
        <v>3006572</v>
      </c>
      <c r="IO38" s="7">
        <f t="shared" si="1"/>
        <v>18133237</v>
      </c>
      <c r="IP38" s="7">
        <f t="shared" si="2"/>
        <v>17800415</v>
      </c>
      <c r="IQ38" s="7">
        <f t="shared" si="3"/>
        <v>1350341</v>
      </c>
      <c r="IR38" s="7">
        <f t="shared" si="4"/>
        <v>1280324</v>
      </c>
      <c r="IS38" s="7">
        <f t="shared" si="5"/>
        <v>852521</v>
      </c>
      <c r="IT38" s="7">
        <f t="shared" si="6"/>
        <v>1057</v>
      </c>
      <c r="IU38" s="7">
        <f t="shared" si="7"/>
        <v>3819</v>
      </c>
      <c r="IV38" s="7">
        <f t="shared" si="8"/>
        <v>3163</v>
      </c>
    </row>
    <row r="39" spans="1:256" s="7" customFormat="1" ht="15" customHeight="1">
      <c r="A39" s="18">
        <v>34</v>
      </c>
      <c r="B39" s="19" t="s">
        <v>87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6"/>
      <c r="N39" s="18">
        <v>34</v>
      </c>
      <c r="O39" s="19" t="str">
        <f t="shared" si="46"/>
        <v>北大東村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30"/>
      <c r="AA39" s="18">
        <v>34</v>
      </c>
      <c r="AB39" s="19" t="str">
        <f t="shared" si="47"/>
        <v>北大東村</v>
      </c>
      <c r="AC39" s="20">
        <v>436836</v>
      </c>
      <c r="AD39" s="20">
        <v>5548780</v>
      </c>
      <c r="AE39" s="20">
        <v>5436250</v>
      </c>
      <c r="AF39" s="20">
        <v>102765</v>
      </c>
      <c r="AG39" s="20">
        <v>100734</v>
      </c>
      <c r="AH39" s="20">
        <v>102747</v>
      </c>
      <c r="AI39" s="20">
        <v>100716</v>
      </c>
      <c r="AJ39" s="20">
        <v>247</v>
      </c>
      <c r="AK39" s="20">
        <v>652</v>
      </c>
      <c r="AL39" s="20">
        <v>616</v>
      </c>
      <c r="AM39" s="50"/>
      <c r="AN39" s="18">
        <v>34</v>
      </c>
      <c r="AO39" s="19" t="str">
        <f t="shared" si="48"/>
        <v>北大東村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7">
        <v>0</v>
      </c>
      <c r="AX39" s="27">
        <v>0</v>
      </c>
      <c r="AY39" s="27">
        <v>0</v>
      </c>
      <c r="AZ39" s="30"/>
      <c r="BA39" s="18">
        <v>34</v>
      </c>
      <c r="BB39" s="19" t="str">
        <f t="shared" si="49"/>
        <v>北大東村</v>
      </c>
      <c r="BC39" s="67"/>
      <c r="BD39" s="27">
        <v>31920</v>
      </c>
      <c r="BE39" s="27">
        <v>25814</v>
      </c>
      <c r="BF39" s="27">
        <v>22272</v>
      </c>
      <c r="BG39" s="27">
        <v>17811</v>
      </c>
      <c r="BH39" s="27">
        <v>3507</v>
      </c>
      <c r="BI39" s="27">
        <v>2803</v>
      </c>
      <c r="BJ39" s="67"/>
      <c r="BK39" s="27">
        <v>171</v>
      </c>
      <c r="BL39" s="27">
        <v>139</v>
      </c>
      <c r="BM39" s="30"/>
      <c r="BN39" s="18">
        <v>34</v>
      </c>
      <c r="BO39" s="19" t="str">
        <f t="shared" si="50"/>
        <v>北大東村</v>
      </c>
      <c r="BP39" s="67"/>
      <c r="BQ39" s="27">
        <v>100492</v>
      </c>
      <c r="BR39" s="27">
        <v>89786</v>
      </c>
      <c r="BS39" s="27">
        <v>69226</v>
      </c>
      <c r="BT39" s="27">
        <v>61793</v>
      </c>
      <c r="BU39" s="27">
        <v>21860</v>
      </c>
      <c r="BV39" s="27">
        <v>19509</v>
      </c>
      <c r="BW39" s="67"/>
      <c r="BX39" s="27">
        <v>152</v>
      </c>
      <c r="BY39" s="27">
        <v>123</v>
      </c>
      <c r="BZ39" s="30"/>
      <c r="CA39" s="18">
        <v>34</v>
      </c>
      <c r="CB39" s="19" t="str">
        <f t="shared" si="51"/>
        <v>北大東村</v>
      </c>
      <c r="CC39" s="67"/>
      <c r="CD39" s="27">
        <v>36653</v>
      </c>
      <c r="CE39" s="27">
        <v>36055</v>
      </c>
      <c r="CF39" s="27">
        <v>28177</v>
      </c>
      <c r="CG39" s="27">
        <v>27684</v>
      </c>
      <c r="CH39" s="27">
        <v>17168</v>
      </c>
      <c r="CI39" s="27">
        <v>16868</v>
      </c>
      <c r="CJ39" s="67"/>
      <c r="CK39" s="27">
        <v>36</v>
      </c>
      <c r="CL39" s="27">
        <v>33</v>
      </c>
      <c r="CM39" s="30"/>
      <c r="CN39" s="18">
        <v>34</v>
      </c>
      <c r="CO39" s="19" t="str">
        <f t="shared" si="52"/>
        <v>北大東村</v>
      </c>
      <c r="CP39" s="20">
        <v>86825</v>
      </c>
      <c r="CQ39" s="20">
        <v>169065</v>
      </c>
      <c r="CR39" s="20">
        <v>151655</v>
      </c>
      <c r="CS39" s="20">
        <v>119675</v>
      </c>
      <c r="CT39" s="20">
        <v>107288</v>
      </c>
      <c r="CU39" s="20">
        <v>42535</v>
      </c>
      <c r="CV39" s="20">
        <v>39180</v>
      </c>
      <c r="CW39" s="20">
        <v>90</v>
      </c>
      <c r="CX39" s="20">
        <v>359</v>
      </c>
      <c r="CY39" s="20">
        <v>295</v>
      </c>
      <c r="CZ39" s="50"/>
      <c r="DA39" s="18">
        <v>34</v>
      </c>
      <c r="DB39" s="19" t="str">
        <f t="shared" si="53"/>
        <v>北大東村</v>
      </c>
      <c r="DC39" s="20">
        <v>0</v>
      </c>
      <c r="DD39" s="66"/>
      <c r="DE39" s="66"/>
      <c r="DF39" s="66"/>
      <c r="DG39" s="66"/>
      <c r="DH39" s="66"/>
      <c r="DI39" s="66"/>
      <c r="DJ39" s="20">
        <v>0</v>
      </c>
      <c r="DK39" s="66"/>
      <c r="DL39" s="66"/>
      <c r="DM39" s="16"/>
      <c r="DN39" s="18">
        <v>34</v>
      </c>
      <c r="DO39" s="19" t="str">
        <f t="shared" si="54"/>
        <v>北大東村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  <c r="DV39" s="20">
        <v>0</v>
      </c>
      <c r="DW39" s="20">
        <v>0</v>
      </c>
      <c r="DX39" s="20">
        <v>0</v>
      </c>
      <c r="DY39" s="20">
        <v>0</v>
      </c>
      <c r="DZ39" s="16"/>
      <c r="EA39" s="18">
        <v>34</v>
      </c>
      <c r="EB39" s="19" t="str">
        <f t="shared" si="55"/>
        <v>北大東村</v>
      </c>
      <c r="EC39" s="20">
        <v>178273</v>
      </c>
      <c r="ED39" s="20">
        <v>35380</v>
      </c>
      <c r="EE39" s="20">
        <v>33613</v>
      </c>
      <c r="EF39" s="20">
        <v>315</v>
      </c>
      <c r="EG39" s="20">
        <v>299</v>
      </c>
      <c r="EH39" s="20">
        <v>315</v>
      </c>
      <c r="EI39" s="20">
        <v>299</v>
      </c>
      <c r="EJ39" s="20">
        <v>28</v>
      </c>
      <c r="EK39" s="20">
        <v>15</v>
      </c>
      <c r="EL39" s="20">
        <v>14</v>
      </c>
      <c r="EM39" s="16"/>
      <c r="EN39" s="18">
        <v>34</v>
      </c>
      <c r="EO39" s="19" t="str">
        <f t="shared" si="56"/>
        <v>北大東村</v>
      </c>
      <c r="EP39" s="20">
        <v>160491</v>
      </c>
      <c r="EQ39" s="20">
        <v>0</v>
      </c>
      <c r="ER39" s="20">
        <v>0</v>
      </c>
      <c r="ES39" s="20">
        <v>0</v>
      </c>
      <c r="ET39" s="20">
        <v>0</v>
      </c>
      <c r="EU39" s="20">
        <v>0</v>
      </c>
      <c r="EV39" s="20">
        <v>0</v>
      </c>
      <c r="EW39" s="20">
        <v>28</v>
      </c>
      <c r="EX39" s="20">
        <v>0</v>
      </c>
      <c r="EY39" s="20">
        <v>0</v>
      </c>
      <c r="FA39" s="18">
        <v>34</v>
      </c>
      <c r="FB39" s="19" t="str">
        <f t="shared" si="57"/>
        <v>北大東村</v>
      </c>
      <c r="FC39" s="20">
        <v>0</v>
      </c>
      <c r="FD39" s="20">
        <v>0</v>
      </c>
      <c r="FE39" s="20">
        <v>0</v>
      </c>
      <c r="FF39" s="20">
        <v>0</v>
      </c>
      <c r="FG39" s="20">
        <v>0</v>
      </c>
      <c r="FH39" s="20">
        <v>0</v>
      </c>
      <c r="FI39" s="20">
        <v>0</v>
      </c>
      <c r="FJ39" s="20">
        <v>0</v>
      </c>
      <c r="FK39" s="20">
        <v>0</v>
      </c>
      <c r="FL39" s="20">
        <v>0</v>
      </c>
      <c r="FN39" s="18">
        <v>34</v>
      </c>
      <c r="FO39" s="19" t="str">
        <f t="shared" si="58"/>
        <v>北大東村</v>
      </c>
      <c r="FP39" s="20">
        <v>0</v>
      </c>
      <c r="FQ39" s="20">
        <v>0</v>
      </c>
      <c r="FR39" s="20">
        <v>0</v>
      </c>
      <c r="FS39" s="20">
        <v>0</v>
      </c>
      <c r="FT39" s="20">
        <v>0</v>
      </c>
      <c r="FU39" s="20">
        <v>0</v>
      </c>
      <c r="FV39" s="20">
        <v>0</v>
      </c>
      <c r="FW39" s="20">
        <v>0</v>
      </c>
      <c r="FX39" s="20">
        <v>0</v>
      </c>
      <c r="FY39" s="20">
        <v>0</v>
      </c>
      <c r="GA39" s="18">
        <v>34</v>
      </c>
      <c r="GB39" s="19" t="str">
        <f t="shared" si="59"/>
        <v>北大東村</v>
      </c>
      <c r="GC39" s="20">
        <v>297782</v>
      </c>
      <c r="GD39" s="20">
        <v>1210058</v>
      </c>
      <c r="GE39" s="20">
        <v>1187808</v>
      </c>
      <c r="GF39" s="20">
        <v>11002</v>
      </c>
      <c r="GG39" s="20">
        <v>10799</v>
      </c>
      <c r="GH39" s="20">
        <v>11002</v>
      </c>
      <c r="GI39" s="20">
        <v>10799</v>
      </c>
      <c r="GJ39" s="20">
        <v>54</v>
      </c>
      <c r="GK39" s="20">
        <v>26</v>
      </c>
      <c r="GL39" s="20">
        <v>21</v>
      </c>
      <c r="GN39" s="18">
        <v>34</v>
      </c>
      <c r="GO39" s="19" t="str">
        <f t="shared" si="60"/>
        <v>北大東村</v>
      </c>
      <c r="GP39" s="20">
        <v>0</v>
      </c>
      <c r="GQ39" s="20">
        <v>0</v>
      </c>
      <c r="GR39" s="20">
        <v>0</v>
      </c>
      <c r="GS39" s="20">
        <v>0</v>
      </c>
      <c r="GT39" s="20">
        <v>0</v>
      </c>
      <c r="GU39" s="20">
        <v>0</v>
      </c>
      <c r="GV39" s="20">
        <v>0</v>
      </c>
      <c r="GW39" s="20">
        <v>0</v>
      </c>
      <c r="GX39" s="20">
        <v>0</v>
      </c>
      <c r="GY39" s="20">
        <v>0</v>
      </c>
      <c r="HA39" s="18">
        <v>34</v>
      </c>
      <c r="HB39" s="19" t="str">
        <f t="shared" si="61"/>
        <v>北大東村</v>
      </c>
      <c r="HC39" s="20">
        <v>0</v>
      </c>
      <c r="HD39" s="20">
        <v>0</v>
      </c>
      <c r="HE39" s="20">
        <v>0</v>
      </c>
      <c r="HF39" s="20">
        <v>0</v>
      </c>
      <c r="HG39" s="20">
        <v>0</v>
      </c>
      <c r="HH39" s="20">
        <v>0</v>
      </c>
      <c r="HI39" s="20">
        <v>0</v>
      </c>
      <c r="HJ39" s="20">
        <v>0</v>
      </c>
      <c r="HK39" s="20">
        <v>0</v>
      </c>
      <c r="HL39" s="20">
        <v>0</v>
      </c>
      <c r="HN39" s="18">
        <v>34</v>
      </c>
      <c r="HO39" s="19" t="str">
        <f t="shared" si="62"/>
        <v>北大東村</v>
      </c>
      <c r="HP39" s="20">
        <v>0</v>
      </c>
      <c r="HQ39" s="20">
        <v>0</v>
      </c>
      <c r="HR39" s="20">
        <v>0</v>
      </c>
      <c r="HS39" s="20">
        <v>0</v>
      </c>
      <c r="HT39" s="20">
        <v>0</v>
      </c>
      <c r="HU39" s="20">
        <v>0</v>
      </c>
      <c r="HV39" s="20">
        <v>0</v>
      </c>
      <c r="HW39" s="20">
        <v>0</v>
      </c>
      <c r="HX39" s="20">
        <v>0</v>
      </c>
      <c r="HY39" s="20">
        <v>0</v>
      </c>
      <c r="IA39" s="18">
        <v>34</v>
      </c>
      <c r="IB39" s="19" t="str">
        <f t="shared" si="63"/>
        <v>北大東村</v>
      </c>
      <c r="IC39" s="20">
        <v>0</v>
      </c>
      <c r="ID39" s="20">
        <v>0</v>
      </c>
      <c r="IE39" s="20">
        <v>0</v>
      </c>
      <c r="IF39" s="20">
        <v>0</v>
      </c>
      <c r="IG39" s="20">
        <v>0</v>
      </c>
      <c r="IH39" s="20">
        <v>0</v>
      </c>
      <c r="II39" s="20">
        <v>0</v>
      </c>
      <c r="IJ39" s="20">
        <v>0</v>
      </c>
      <c r="IK39" s="20">
        <v>0</v>
      </c>
      <c r="IL39" s="20">
        <v>0</v>
      </c>
      <c r="IN39" s="17">
        <f t="shared" si="0"/>
        <v>1160207</v>
      </c>
      <c r="IO39" s="7">
        <f t="shared" si="1"/>
        <v>6963283</v>
      </c>
      <c r="IP39" s="7">
        <f t="shared" si="2"/>
        <v>6809326</v>
      </c>
      <c r="IQ39" s="7">
        <f t="shared" si="3"/>
        <v>233757</v>
      </c>
      <c r="IR39" s="7">
        <f t="shared" si="4"/>
        <v>219120</v>
      </c>
      <c r="IS39" s="7">
        <f t="shared" si="5"/>
        <v>150994</v>
      </c>
      <c r="IT39" s="7">
        <f t="shared" si="6"/>
        <v>447</v>
      </c>
      <c r="IU39" s="7">
        <f t="shared" si="7"/>
        <v>1052</v>
      </c>
      <c r="IV39" s="7">
        <f t="shared" si="8"/>
        <v>946</v>
      </c>
    </row>
    <row r="40" spans="1:256" s="7" customFormat="1" ht="15" customHeight="1">
      <c r="A40" s="18">
        <v>35</v>
      </c>
      <c r="B40" s="19" t="s">
        <v>88</v>
      </c>
      <c r="C40" s="20">
        <v>31997</v>
      </c>
      <c r="D40" s="20">
        <v>1193528</v>
      </c>
      <c r="E40" s="20">
        <v>792860</v>
      </c>
      <c r="F40" s="20">
        <v>41744</v>
      </c>
      <c r="G40" s="20">
        <v>27909</v>
      </c>
      <c r="H40" s="20">
        <v>41736</v>
      </c>
      <c r="I40" s="20">
        <v>27908</v>
      </c>
      <c r="J40" s="20">
        <v>149</v>
      </c>
      <c r="K40" s="20">
        <v>1561</v>
      </c>
      <c r="L40" s="20">
        <v>944</v>
      </c>
      <c r="M40" s="16"/>
      <c r="N40" s="18">
        <v>35</v>
      </c>
      <c r="O40" s="19" t="str">
        <f t="shared" si="46"/>
        <v>伊平屋村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30"/>
      <c r="AA40" s="18">
        <v>35</v>
      </c>
      <c r="AB40" s="19" t="str">
        <f t="shared" si="47"/>
        <v>伊平屋村</v>
      </c>
      <c r="AC40" s="20">
        <v>205745</v>
      </c>
      <c r="AD40" s="20">
        <v>2591820</v>
      </c>
      <c r="AE40" s="20">
        <v>1631834</v>
      </c>
      <c r="AF40" s="20">
        <v>82776</v>
      </c>
      <c r="AG40" s="20">
        <v>52719</v>
      </c>
      <c r="AH40" s="20">
        <v>82718</v>
      </c>
      <c r="AI40" s="20">
        <v>52688</v>
      </c>
      <c r="AJ40" s="20">
        <v>693</v>
      </c>
      <c r="AK40" s="20">
        <v>2862</v>
      </c>
      <c r="AL40" s="20">
        <v>1589</v>
      </c>
      <c r="AM40" s="50"/>
      <c r="AN40" s="18">
        <v>35</v>
      </c>
      <c r="AO40" s="19" t="str">
        <f t="shared" si="48"/>
        <v>伊平屋村</v>
      </c>
      <c r="AP40" s="20">
        <v>5053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1</v>
      </c>
      <c r="AX40" s="20">
        <v>0</v>
      </c>
      <c r="AY40" s="20">
        <v>0</v>
      </c>
      <c r="AZ40" s="30"/>
      <c r="BA40" s="18">
        <v>35</v>
      </c>
      <c r="BB40" s="19" t="str">
        <f t="shared" si="49"/>
        <v>伊平屋村</v>
      </c>
      <c r="BC40" s="66"/>
      <c r="BD40" s="20">
        <v>87686</v>
      </c>
      <c r="BE40" s="20">
        <v>51398</v>
      </c>
      <c r="BF40" s="20">
        <v>121411</v>
      </c>
      <c r="BG40" s="20">
        <v>73069</v>
      </c>
      <c r="BH40" s="20">
        <v>18432</v>
      </c>
      <c r="BI40" s="20">
        <v>11096</v>
      </c>
      <c r="BJ40" s="67"/>
      <c r="BK40" s="27">
        <v>453</v>
      </c>
      <c r="BL40" s="27">
        <v>263</v>
      </c>
      <c r="BM40" s="30"/>
      <c r="BN40" s="18">
        <v>35</v>
      </c>
      <c r="BO40" s="19" t="str">
        <f t="shared" si="50"/>
        <v>伊平屋村</v>
      </c>
      <c r="BP40" s="66"/>
      <c r="BQ40" s="20">
        <v>102418</v>
      </c>
      <c r="BR40" s="20">
        <v>73118</v>
      </c>
      <c r="BS40" s="20">
        <v>144840</v>
      </c>
      <c r="BT40" s="20">
        <v>104739</v>
      </c>
      <c r="BU40" s="20">
        <v>44153</v>
      </c>
      <c r="BV40" s="20">
        <v>32027</v>
      </c>
      <c r="BW40" s="67"/>
      <c r="BX40" s="27">
        <v>425</v>
      </c>
      <c r="BY40" s="27">
        <v>255</v>
      </c>
      <c r="BZ40" s="30"/>
      <c r="CA40" s="18">
        <v>35</v>
      </c>
      <c r="CB40" s="19" t="str">
        <f t="shared" si="51"/>
        <v>伊平屋村</v>
      </c>
      <c r="CC40" s="66"/>
      <c r="CD40" s="20">
        <v>126721</v>
      </c>
      <c r="CE40" s="20">
        <v>109719</v>
      </c>
      <c r="CF40" s="20">
        <v>171346</v>
      </c>
      <c r="CG40" s="20">
        <v>152170</v>
      </c>
      <c r="CH40" s="20">
        <v>107602</v>
      </c>
      <c r="CI40" s="20">
        <v>95602</v>
      </c>
      <c r="CJ40" s="67"/>
      <c r="CK40" s="27">
        <v>378</v>
      </c>
      <c r="CL40" s="27">
        <v>292</v>
      </c>
      <c r="CM40" s="30"/>
      <c r="CN40" s="18">
        <v>35</v>
      </c>
      <c r="CO40" s="19" t="str">
        <f t="shared" si="52"/>
        <v>伊平屋村</v>
      </c>
      <c r="CP40" s="20">
        <v>78339</v>
      </c>
      <c r="CQ40" s="20">
        <v>316825</v>
      </c>
      <c r="CR40" s="20">
        <v>234235</v>
      </c>
      <c r="CS40" s="20">
        <v>437597</v>
      </c>
      <c r="CT40" s="20">
        <v>329978</v>
      </c>
      <c r="CU40" s="20">
        <v>170187</v>
      </c>
      <c r="CV40" s="20">
        <v>138725</v>
      </c>
      <c r="CW40" s="20">
        <v>103</v>
      </c>
      <c r="CX40" s="20">
        <v>1256</v>
      </c>
      <c r="CY40" s="20">
        <v>810</v>
      </c>
      <c r="CZ40" s="50"/>
      <c r="DA40" s="18">
        <v>35</v>
      </c>
      <c r="DB40" s="19" t="str">
        <f t="shared" si="53"/>
        <v>伊平屋村</v>
      </c>
      <c r="DC40" s="20">
        <v>0</v>
      </c>
      <c r="DD40" s="66"/>
      <c r="DE40" s="66"/>
      <c r="DF40" s="66"/>
      <c r="DG40" s="66"/>
      <c r="DH40" s="66"/>
      <c r="DI40" s="66"/>
      <c r="DJ40" s="20">
        <v>0</v>
      </c>
      <c r="DK40" s="66"/>
      <c r="DL40" s="66"/>
      <c r="DM40" s="16"/>
      <c r="DN40" s="18">
        <v>35</v>
      </c>
      <c r="DO40" s="19" t="str">
        <f t="shared" si="54"/>
        <v>伊平屋村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  <c r="DV40" s="20">
        <v>0</v>
      </c>
      <c r="DW40" s="20">
        <v>0</v>
      </c>
      <c r="DX40" s="20">
        <v>0</v>
      </c>
      <c r="DY40" s="20">
        <v>0</v>
      </c>
      <c r="DZ40" s="16"/>
      <c r="EA40" s="18">
        <v>35</v>
      </c>
      <c r="EB40" s="19" t="str">
        <f t="shared" si="55"/>
        <v>伊平屋村</v>
      </c>
      <c r="EC40" s="20">
        <v>164115</v>
      </c>
      <c r="ED40" s="20">
        <v>176</v>
      </c>
      <c r="EE40" s="20">
        <v>176</v>
      </c>
      <c r="EF40" s="20">
        <v>2</v>
      </c>
      <c r="EG40" s="20">
        <v>2</v>
      </c>
      <c r="EH40" s="20">
        <v>2</v>
      </c>
      <c r="EI40" s="20">
        <v>2</v>
      </c>
      <c r="EJ40" s="20">
        <v>23</v>
      </c>
      <c r="EK40" s="20">
        <v>1</v>
      </c>
      <c r="EL40" s="20">
        <v>1</v>
      </c>
      <c r="EM40" s="16"/>
      <c r="EN40" s="18">
        <v>35</v>
      </c>
      <c r="EO40" s="19" t="str">
        <f t="shared" si="56"/>
        <v>伊平屋村</v>
      </c>
      <c r="EP40" s="20">
        <v>11170783</v>
      </c>
      <c r="EQ40" s="20">
        <v>156547</v>
      </c>
      <c r="ER40" s="20">
        <v>147853</v>
      </c>
      <c r="ES40" s="20">
        <v>1480</v>
      </c>
      <c r="ET40" s="20">
        <v>1404</v>
      </c>
      <c r="EU40" s="20">
        <v>1480</v>
      </c>
      <c r="EV40" s="20">
        <v>1404</v>
      </c>
      <c r="EW40" s="20">
        <v>111</v>
      </c>
      <c r="EX40" s="20">
        <v>46</v>
      </c>
      <c r="EY40" s="20">
        <v>32</v>
      </c>
      <c r="FA40" s="18">
        <v>35</v>
      </c>
      <c r="FB40" s="19" t="str">
        <f t="shared" si="57"/>
        <v>伊平屋村</v>
      </c>
      <c r="FC40" s="20">
        <v>0</v>
      </c>
      <c r="FD40" s="20">
        <v>0</v>
      </c>
      <c r="FE40" s="20">
        <v>0</v>
      </c>
      <c r="FF40" s="20">
        <v>0</v>
      </c>
      <c r="FG40" s="20">
        <v>0</v>
      </c>
      <c r="FH40" s="20">
        <v>0</v>
      </c>
      <c r="FI40" s="20">
        <v>0</v>
      </c>
      <c r="FJ40" s="20">
        <v>0</v>
      </c>
      <c r="FK40" s="20">
        <v>0</v>
      </c>
      <c r="FL40" s="20">
        <v>0</v>
      </c>
      <c r="FN40" s="18">
        <v>35</v>
      </c>
      <c r="FO40" s="19" t="str">
        <f t="shared" si="58"/>
        <v>伊平屋村</v>
      </c>
      <c r="FP40" s="20">
        <v>0</v>
      </c>
      <c r="FQ40" s="20">
        <v>0</v>
      </c>
      <c r="FR40" s="20">
        <v>0</v>
      </c>
      <c r="FS40" s="20">
        <v>0</v>
      </c>
      <c r="FT40" s="20">
        <v>0</v>
      </c>
      <c r="FU40" s="20">
        <v>0</v>
      </c>
      <c r="FV40" s="20">
        <v>0</v>
      </c>
      <c r="FW40" s="20">
        <v>0</v>
      </c>
      <c r="FX40" s="20">
        <v>0</v>
      </c>
      <c r="FY40" s="20">
        <v>0</v>
      </c>
      <c r="GA40" s="18">
        <v>35</v>
      </c>
      <c r="GB40" s="19" t="str">
        <f t="shared" si="59"/>
        <v>伊平屋村</v>
      </c>
      <c r="GC40" s="20">
        <v>936952</v>
      </c>
      <c r="GD40" s="20">
        <v>1053267</v>
      </c>
      <c r="GE40" s="20">
        <v>572872</v>
      </c>
      <c r="GF40" s="20">
        <v>10106</v>
      </c>
      <c r="GG40" s="20">
        <v>5636</v>
      </c>
      <c r="GH40" s="20">
        <v>10105</v>
      </c>
      <c r="GI40" s="20">
        <v>5636</v>
      </c>
      <c r="GJ40" s="20">
        <v>477</v>
      </c>
      <c r="GK40" s="20">
        <v>2094</v>
      </c>
      <c r="GL40" s="20">
        <v>964</v>
      </c>
      <c r="GN40" s="18">
        <v>35</v>
      </c>
      <c r="GO40" s="19" t="str">
        <f t="shared" si="60"/>
        <v>伊平屋村</v>
      </c>
      <c r="GP40" s="20">
        <v>0</v>
      </c>
      <c r="GQ40" s="20">
        <v>0</v>
      </c>
      <c r="GR40" s="20">
        <v>0</v>
      </c>
      <c r="GS40" s="20">
        <v>0</v>
      </c>
      <c r="GT40" s="20">
        <v>0</v>
      </c>
      <c r="GU40" s="20">
        <v>0</v>
      </c>
      <c r="GV40" s="20">
        <v>0</v>
      </c>
      <c r="GW40" s="20">
        <v>0</v>
      </c>
      <c r="GX40" s="20">
        <v>0</v>
      </c>
      <c r="GY40" s="20">
        <v>0</v>
      </c>
      <c r="HA40" s="18">
        <v>35</v>
      </c>
      <c r="HB40" s="19" t="str">
        <f t="shared" si="61"/>
        <v>伊平屋村</v>
      </c>
      <c r="HC40" s="20">
        <v>0</v>
      </c>
      <c r="HD40" s="20">
        <v>0</v>
      </c>
      <c r="HE40" s="20">
        <v>0</v>
      </c>
      <c r="HF40" s="20">
        <v>0</v>
      </c>
      <c r="HG40" s="20">
        <v>0</v>
      </c>
      <c r="HH40" s="20">
        <v>0</v>
      </c>
      <c r="HI40" s="20">
        <v>0</v>
      </c>
      <c r="HJ40" s="20">
        <v>0</v>
      </c>
      <c r="HK40" s="20">
        <v>0</v>
      </c>
      <c r="HL40" s="20">
        <v>0</v>
      </c>
      <c r="HN40" s="18">
        <v>35</v>
      </c>
      <c r="HO40" s="19" t="str">
        <f t="shared" si="62"/>
        <v>伊平屋村</v>
      </c>
      <c r="HP40" s="20">
        <v>0</v>
      </c>
      <c r="HQ40" s="20">
        <v>0</v>
      </c>
      <c r="HR40" s="20">
        <v>0</v>
      </c>
      <c r="HS40" s="20">
        <v>0</v>
      </c>
      <c r="HT40" s="20">
        <v>0</v>
      </c>
      <c r="HU40" s="20">
        <v>0</v>
      </c>
      <c r="HV40" s="20">
        <v>0</v>
      </c>
      <c r="HW40" s="20">
        <v>0</v>
      </c>
      <c r="HX40" s="20">
        <v>0</v>
      </c>
      <c r="HY40" s="20">
        <v>0</v>
      </c>
      <c r="IA40" s="18">
        <v>35</v>
      </c>
      <c r="IB40" s="19" t="str">
        <f t="shared" si="63"/>
        <v>伊平屋村</v>
      </c>
      <c r="IC40" s="20">
        <v>0</v>
      </c>
      <c r="ID40" s="20">
        <v>0</v>
      </c>
      <c r="IE40" s="20">
        <v>0</v>
      </c>
      <c r="IF40" s="20">
        <v>0</v>
      </c>
      <c r="IG40" s="20">
        <v>0</v>
      </c>
      <c r="IH40" s="20">
        <v>0</v>
      </c>
      <c r="II40" s="20">
        <v>0</v>
      </c>
      <c r="IJ40" s="20">
        <v>0</v>
      </c>
      <c r="IK40" s="20">
        <v>0</v>
      </c>
      <c r="IL40" s="20">
        <v>0</v>
      </c>
      <c r="IN40" s="17">
        <f t="shared" si="0"/>
        <v>12592984</v>
      </c>
      <c r="IO40" s="7">
        <f t="shared" si="1"/>
        <v>5312163</v>
      </c>
      <c r="IP40" s="7">
        <f t="shared" si="2"/>
        <v>3379830</v>
      </c>
      <c r="IQ40" s="7">
        <f t="shared" si="3"/>
        <v>573705</v>
      </c>
      <c r="IR40" s="7">
        <f t="shared" si="4"/>
        <v>417648</v>
      </c>
      <c r="IS40" s="7">
        <f t="shared" si="5"/>
        <v>226363</v>
      </c>
      <c r="IT40" s="7">
        <f t="shared" si="6"/>
        <v>1557</v>
      </c>
      <c r="IU40" s="7">
        <f t="shared" si="7"/>
        <v>7820</v>
      </c>
      <c r="IV40" s="7">
        <f t="shared" si="8"/>
        <v>4340</v>
      </c>
    </row>
    <row r="41" spans="1:256" s="7" customFormat="1" ht="15" customHeight="1">
      <c r="A41" s="18">
        <v>36</v>
      </c>
      <c r="B41" s="19" t="s">
        <v>89</v>
      </c>
      <c r="C41" s="20">
        <v>48198</v>
      </c>
      <c r="D41" s="20">
        <v>524632</v>
      </c>
      <c r="E41" s="20">
        <v>336242</v>
      </c>
      <c r="F41" s="20">
        <v>19053</v>
      </c>
      <c r="G41" s="20">
        <v>12266</v>
      </c>
      <c r="H41" s="20">
        <v>19028</v>
      </c>
      <c r="I41" s="20">
        <v>12241</v>
      </c>
      <c r="J41" s="20">
        <v>180</v>
      </c>
      <c r="K41" s="20">
        <v>802</v>
      </c>
      <c r="L41" s="20">
        <v>441</v>
      </c>
      <c r="M41" s="16"/>
      <c r="N41" s="18">
        <v>36</v>
      </c>
      <c r="O41" s="19" t="str">
        <f t="shared" si="46"/>
        <v>伊是名村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30"/>
      <c r="AA41" s="18">
        <v>36</v>
      </c>
      <c r="AB41" s="19" t="str">
        <f t="shared" si="47"/>
        <v>伊是名村</v>
      </c>
      <c r="AC41" s="20">
        <v>487030</v>
      </c>
      <c r="AD41" s="20">
        <v>5387725</v>
      </c>
      <c r="AE41" s="20">
        <v>3442015</v>
      </c>
      <c r="AF41" s="20">
        <v>190726</v>
      </c>
      <c r="AG41" s="20">
        <v>121703</v>
      </c>
      <c r="AH41" s="20">
        <v>190622</v>
      </c>
      <c r="AI41" s="20">
        <v>121646</v>
      </c>
      <c r="AJ41" s="20">
        <v>960</v>
      </c>
      <c r="AK41" s="20">
        <v>6630</v>
      </c>
      <c r="AL41" s="20">
        <v>3552</v>
      </c>
      <c r="AM41" s="50"/>
      <c r="AN41" s="18">
        <v>36</v>
      </c>
      <c r="AO41" s="19" t="str">
        <f t="shared" si="48"/>
        <v>伊是名村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30"/>
      <c r="BA41" s="18">
        <v>36</v>
      </c>
      <c r="BB41" s="19" t="str">
        <f t="shared" si="49"/>
        <v>伊是名村</v>
      </c>
      <c r="BC41" s="66"/>
      <c r="BD41" s="20">
        <v>158342</v>
      </c>
      <c r="BE41" s="20">
        <v>96281</v>
      </c>
      <c r="BF41" s="20">
        <v>316647</v>
      </c>
      <c r="BG41" s="20">
        <v>189369</v>
      </c>
      <c r="BH41" s="20">
        <v>49704</v>
      </c>
      <c r="BI41" s="20">
        <v>29754</v>
      </c>
      <c r="BJ41" s="66"/>
      <c r="BK41" s="20">
        <v>859</v>
      </c>
      <c r="BL41" s="20">
        <v>516</v>
      </c>
      <c r="BM41" s="30"/>
      <c r="BN41" s="18">
        <v>36</v>
      </c>
      <c r="BO41" s="19" t="str">
        <f t="shared" si="50"/>
        <v>伊是名村</v>
      </c>
      <c r="BP41" s="66"/>
      <c r="BQ41" s="20">
        <v>151146</v>
      </c>
      <c r="BR41" s="20">
        <v>115283</v>
      </c>
      <c r="BS41" s="20">
        <v>283435</v>
      </c>
      <c r="BT41" s="20">
        <v>218699</v>
      </c>
      <c r="BU41" s="20">
        <v>86839</v>
      </c>
      <c r="BV41" s="20">
        <v>66726</v>
      </c>
      <c r="BW41" s="66"/>
      <c r="BX41" s="20">
        <v>684</v>
      </c>
      <c r="BY41" s="20">
        <v>434</v>
      </c>
      <c r="BZ41" s="30"/>
      <c r="CA41" s="18">
        <v>36</v>
      </c>
      <c r="CB41" s="19" t="str">
        <f t="shared" si="51"/>
        <v>伊是名村</v>
      </c>
      <c r="CC41" s="66"/>
      <c r="CD41" s="20">
        <v>98497</v>
      </c>
      <c r="CE41" s="20">
        <v>93893</v>
      </c>
      <c r="CF41" s="20">
        <v>177129</v>
      </c>
      <c r="CG41" s="20">
        <v>168657</v>
      </c>
      <c r="CH41" s="20">
        <v>107956</v>
      </c>
      <c r="CI41" s="20">
        <v>102979</v>
      </c>
      <c r="CJ41" s="66"/>
      <c r="CK41" s="20">
        <v>270</v>
      </c>
      <c r="CL41" s="20">
        <v>234</v>
      </c>
      <c r="CM41" s="30"/>
      <c r="CN41" s="18">
        <v>36</v>
      </c>
      <c r="CO41" s="19" t="str">
        <f t="shared" si="52"/>
        <v>伊是名村</v>
      </c>
      <c r="CP41" s="20">
        <v>70533</v>
      </c>
      <c r="CQ41" s="20">
        <v>407985</v>
      </c>
      <c r="CR41" s="20">
        <v>305457</v>
      </c>
      <c r="CS41" s="20">
        <v>777211</v>
      </c>
      <c r="CT41" s="20">
        <v>576725</v>
      </c>
      <c r="CU41" s="20">
        <v>244499</v>
      </c>
      <c r="CV41" s="20">
        <v>199459</v>
      </c>
      <c r="CW41" s="20">
        <v>130</v>
      </c>
      <c r="CX41" s="20">
        <v>1813</v>
      </c>
      <c r="CY41" s="20">
        <v>1184</v>
      </c>
      <c r="CZ41" s="50"/>
      <c r="DA41" s="18">
        <v>36</v>
      </c>
      <c r="DB41" s="19" t="str">
        <f t="shared" si="53"/>
        <v>伊是名村</v>
      </c>
      <c r="DC41" s="20">
        <v>0</v>
      </c>
      <c r="DD41" s="66"/>
      <c r="DE41" s="66"/>
      <c r="DF41" s="66"/>
      <c r="DG41" s="66"/>
      <c r="DH41" s="66"/>
      <c r="DI41" s="66"/>
      <c r="DJ41" s="20">
        <v>0</v>
      </c>
      <c r="DK41" s="66"/>
      <c r="DL41" s="66"/>
      <c r="DM41" s="16"/>
      <c r="DN41" s="18">
        <v>36</v>
      </c>
      <c r="DO41" s="19" t="str">
        <f t="shared" si="54"/>
        <v>伊是名村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  <c r="DV41" s="20">
        <v>0</v>
      </c>
      <c r="DW41" s="20">
        <v>0</v>
      </c>
      <c r="DX41" s="20">
        <v>0</v>
      </c>
      <c r="DY41" s="20">
        <v>0</v>
      </c>
      <c r="DZ41" s="16"/>
      <c r="EA41" s="18">
        <v>36</v>
      </c>
      <c r="EB41" s="19" t="str">
        <f t="shared" si="55"/>
        <v>伊是名村</v>
      </c>
      <c r="EC41" s="20">
        <v>10919</v>
      </c>
      <c r="ED41" s="20">
        <v>33</v>
      </c>
      <c r="EE41" s="20">
        <v>0</v>
      </c>
      <c r="EF41" s="20">
        <v>1</v>
      </c>
      <c r="EG41" s="20">
        <v>0</v>
      </c>
      <c r="EH41" s="20">
        <v>1</v>
      </c>
      <c r="EI41" s="20">
        <v>0</v>
      </c>
      <c r="EJ41" s="20">
        <v>35</v>
      </c>
      <c r="EK41" s="20">
        <v>1</v>
      </c>
      <c r="EL41" s="20">
        <v>0</v>
      </c>
      <c r="EM41" s="16"/>
      <c r="EN41" s="18">
        <v>36</v>
      </c>
      <c r="EO41" s="19" t="str">
        <f t="shared" si="56"/>
        <v>伊是名村</v>
      </c>
      <c r="EP41" s="20">
        <v>2535827</v>
      </c>
      <c r="EQ41" s="20">
        <v>6315</v>
      </c>
      <c r="ER41" s="20">
        <v>6315</v>
      </c>
      <c r="ES41" s="20">
        <v>151</v>
      </c>
      <c r="ET41" s="20">
        <v>151</v>
      </c>
      <c r="EU41" s="20">
        <v>151</v>
      </c>
      <c r="EV41" s="20">
        <v>151</v>
      </c>
      <c r="EW41" s="20">
        <v>187</v>
      </c>
      <c r="EX41" s="20">
        <v>1</v>
      </c>
      <c r="EY41" s="20">
        <v>1</v>
      </c>
      <c r="FA41" s="18">
        <v>36</v>
      </c>
      <c r="FB41" s="19" t="str">
        <f t="shared" si="57"/>
        <v>伊是名村</v>
      </c>
      <c r="FC41" s="20">
        <v>0</v>
      </c>
      <c r="FD41" s="20">
        <v>0</v>
      </c>
      <c r="FE41" s="20">
        <v>0</v>
      </c>
      <c r="FF41" s="20">
        <v>0</v>
      </c>
      <c r="FG41" s="20">
        <v>0</v>
      </c>
      <c r="FH41" s="20">
        <v>0</v>
      </c>
      <c r="FI41" s="20">
        <v>0</v>
      </c>
      <c r="FJ41" s="20">
        <v>0</v>
      </c>
      <c r="FK41" s="20">
        <v>0</v>
      </c>
      <c r="FL41" s="20">
        <v>0</v>
      </c>
      <c r="FN41" s="18">
        <v>36</v>
      </c>
      <c r="FO41" s="19" t="str">
        <f t="shared" si="58"/>
        <v>伊是名村</v>
      </c>
      <c r="FP41" s="20">
        <v>3222</v>
      </c>
      <c r="FQ41" s="20">
        <v>84289</v>
      </c>
      <c r="FR41" s="20">
        <v>49406</v>
      </c>
      <c r="FS41" s="20">
        <v>1554</v>
      </c>
      <c r="FT41" s="20">
        <v>910</v>
      </c>
      <c r="FU41" s="20">
        <v>1554</v>
      </c>
      <c r="FV41" s="20">
        <v>910</v>
      </c>
      <c r="FW41" s="20">
        <v>20</v>
      </c>
      <c r="FX41" s="20">
        <v>165</v>
      </c>
      <c r="FY41" s="20">
        <v>84</v>
      </c>
      <c r="GA41" s="18">
        <v>36</v>
      </c>
      <c r="GB41" s="19" t="str">
        <f t="shared" si="59"/>
        <v>伊是名村</v>
      </c>
      <c r="GC41" s="20">
        <v>1002005</v>
      </c>
      <c r="GD41" s="20">
        <v>927489</v>
      </c>
      <c r="GE41" s="20">
        <v>696913</v>
      </c>
      <c r="GF41" s="20">
        <v>10265</v>
      </c>
      <c r="GG41" s="20">
        <v>7917</v>
      </c>
      <c r="GH41" s="20">
        <v>10261</v>
      </c>
      <c r="GI41" s="20">
        <v>7914</v>
      </c>
      <c r="GJ41" s="20">
        <v>743</v>
      </c>
      <c r="GK41" s="20">
        <v>1800</v>
      </c>
      <c r="GL41" s="20">
        <v>1292</v>
      </c>
      <c r="GN41" s="18">
        <v>36</v>
      </c>
      <c r="GO41" s="19" t="str">
        <f t="shared" si="60"/>
        <v>伊是名村</v>
      </c>
      <c r="GP41" s="20">
        <v>0</v>
      </c>
      <c r="GQ41" s="20">
        <v>0</v>
      </c>
      <c r="GR41" s="20">
        <v>0</v>
      </c>
      <c r="GS41" s="20">
        <v>0</v>
      </c>
      <c r="GT41" s="20">
        <v>0</v>
      </c>
      <c r="GU41" s="20">
        <v>0</v>
      </c>
      <c r="GV41" s="20">
        <v>0</v>
      </c>
      <c r="GW41" s="20">
        <v>0</v>
      </c>
      <c r="GX41" s="20">
        <v>0</v>
      </c>
      <c r="GY41" s="20">
        <v>0</v>
      </c>
      <c r="HA41" s="18">
        <v>36</v>
      </c>
      <c r="HB41" s="19" t="str">
        <f t="shared" si="61"/>
        <v>伊是名村</v>
      </c>
      <c r="HC41" s="20">
        <v>0</v>
      </c>
      <c r="HD41" s="20">
        <v>0</v>
      </c>
      <c r="HE41" s="20">
        <v>0</v>
      </c>
      <c r="HF41" s="20">
        <v>0</v>
      </c>
      <c r="HG41" s="20">
        <v>0</v>
      </c>
      <c r="HH41" s="20">
        <v>0</v>
      </c>
      <c r="HI41" s="20">
        <v>0</v>
      </c>
      <c r="HJ41" s="20">
        <v>0</v>
      </c>
      <c r="HK41" s="20">
        <v>0</v>
      </c>
      <c r="HL41" s="20">
        <v>0</v>
      </c>
      <c r="HN41" s="18">
        <v>36</v>
      </c>
      <c r="HO41" s="19" t="str">
        <f t="shared" si="62"/>
        <v>伊是名村</v>
      </c>
      <c r="HP41" s="20">
        <v>0</v>
      </c>
      <c r="HQ41" s="20">
        <v>0</v>
      </c>
      <c r="HR41" s="20">
        <v>0</v>
      </c>
      <c r="HS41" s="20">
        <v>0</v>
      </c>
      <c r="HT41" s="20">
        <v>0</v>
      </c>
      <c r="HU41" s="20">
        <v>0</v>
      </c>
      <c r="HV41" s="20">
        <v>0</v>
      </c>
      <c r="HW41" s="20">
        <v>0</v>
      </c>
      <c r="HX41" s="20">
        <v>0</v>
      </c>
      <c r="HY41" s="20">
        <v>0</v>
      </c>
      <c r="IA41" s="18">
        <v>36</v>
      </c>
      <c r="IB41" s="19" t="str">
        <f t="shared" si="63"/>
        <v>伊是名村</v>
      </c>
      <c r="IC41" s="20">
        <v>0</v>
      </c>
      <c r="ID41" s="20">
        <v>0</v>
      </c>
      <c r="IE41" s="20">
        <v>0</v>
      </c>
      <c r="IF41" s="20">
        <v>0</v>
      </c>
      <c r="IG41" s="20">
        <v>0</v>
      </c>
      <c r="IH41" s="20">
        <v>0</v>
      </c>
      <c r="II41" s="20">
        <v>0</v>
      </c>
      <c r="IJ41" s="20">
        <v>0</v>
      </c>
      <c r="IK41" s="20">
        <v>0</v>
      </c>
      <c r="IL41" s="20">
        <v>0</v>
      </c>
      <c r="IN41" s="17">
        <f t="shared" si="0"/>
        <v>4157734</v>
      </c>
      <c r="IO41" s="7">
        <f t="shared" si="1"/>
        <v>7338468</v>
      </c>
      <c r="IP41" s="7">
        <f t="shared" si="2"/>
        <v>4836348</v>
      </c>
      <c r="IQ41" s="7">
        <f t="shared" si="3"/>
        <v>998961</v>
      </c>
      <c r="IR41" s="7">
        <f t="shared" si="4"/>
        <v>719672</v>
      </c>
      <c r="IS41" s="7">
        <f t="shared" si="5"/>
        <v>342321</v>
      </c>
      <c r="IT41" s="7">
        <f t="shared" si="6"/>
        <v>2255</v>
      </c>
      <c r="IU41" s="7">
        <f t="shared" si="7"/>
        <v>11212</v>
      </c>
      <c r="IV41" s="7">
        <f t="shared" si="8"/>
        <v>6554</v>
      </c>
    </row>
    <row r="42" spans="1:256" s="7" customFormat="1" ht="15" customHeight="1">
      <c r="A42" s="18">
        <v>37</v>
      </c>
      <c r="B42" s="19" t="s">
        <v>90</v>
      </c>
      <c r="C42" s="20">
        <v>2691</v>
      </c>
      <c r="D42" s="20">
        <v>495079</v>
      </c>
      <c r="E42" s="20">
        <v>330951</v>
      </c>
      <c r="F42" s="20">
        <v>10523</v>
      </c>
      <c r="G42" s="20">
        <v>7014</v>
      </c>
      <c r="H42" s="20">
        <v>10523</v>
      </c>
      <c r="I42" s="20">
        <v>7014</v>
      </c>
      <c r="J42" s="20">
        <v>16</v>
      </c>
      <c r="K42" s="20">
        <v>1374</v>
      </c>
      <c r="L42" s="20">
        <v>812</v>
      </c>
      <c r="M42" s="16"/>
      <c r="N42" s="18">
        <v>37</v>
      </c>
      <c r="O42" s="19" t="str">
        <f t="shared" si="46"/>
        <v>久米島町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30"/>
      <c r="AA42" s="18">
        <v>37</v>
      </c>
      <c r="AB42" s="19" t="str">
        <f t="shared" si="47"/>
        <v>久米島町</v>
      </c>
      <c r="AC42" s="20">
        <v>999832</v>
      </c>
      <c r="AD42" s="20">
        <v>20926014</v>
      </c>
      <c r="AE42" s="20">
        <v>15802166</v>
      </c>
      <c r="AF42" s="20">
        <v>610593</v>
      </c>
      <c r="AG42" s="20">
        <v>461088</v>
      </c>
      <c r="AH42" s="20">
        <v>603711</v>
      </c>
      <c r="AI42" s="20">
        <v>455744</v>
      </c>
      <c r="AJ42" s="20">
        <v>1099</v>
      </c>
      <c r="AK42" s="20">
        <v>26386</v>
      </c>
      <c r="AL42" s="20">
        <v>16970</v>
      </c>
      <c r="AM42" s="50"/>
      <c r="AN42" s="18">
        <v>37</v>
      </c>
      <c r="AO42" s="19" t="str">
        <f t="shared" si="48"/>
        <v>久米島町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30"/>
      <c r="BA42" s="18">
        <v>37</v>
      </c>
      <c r="BB42" s="19" t="str">
        <f t="shared" si="49"/>
        <v>久米島町</v>
      </c>
      <c r="BC42" s="66"/>
      <c r="BD42" s="20">
        <v>590580</v>
      </c>
      <c r="BE42" s="20">
        <v>573904</v>
      </c>
      <c r="BF42" s="20">
        <v>4962834</v>
      </c>
      <c r="BG42" s="20">
        <v>4855383</v>
      </c>
      <c r="BH42" s="20">
        <v>819188</v>
      </c>
      <c r="BI42" s="20">
        <v>801459</v>
      </c>
      <c r="BJ42" s="66"/>
      <c r="BK42" s="20">
        <v>2962</v>
      </c>
      <c r="BL42" s="20">
        <v>2837</v>
      </c>
      <c r="BM42" s="30"/>
      <c r="BN42" s="18">
        <v>37</v>
      </c>
      <c r="BO42" s="19" t="str">
        <f t="shared" si="50"/>
        <v>久米島町</v>
      </c>
      <c r="BP42" s="66"/>
      <c r="BQ42" s="20">
        <v>774044</v>
      </c>
      <c r="BR42" s="20">
        <v>770905</v>
      </c>
      <c r="BS42" s="20">
        <v>5881229</v>
      </c>
      <c r="BT42" s="20">
        <v>5862179</v>
      </c>
      <c r="BU42" s="20">
        <v>1946578</v>
      </c>
      <c r="BV42" s="20">
        <v>1940265</v>
      </c>
      <c r="BW42" s="66"/>
      <c r="BX42" s="20">
        <v>3108</v>
      </c>
      <c r="BY42" s="20">
        <v>3025</v>
      </c>
      <c r="BZ42" s="30"/>
      <c r="CA42" s="18">
        <v>37</v>
      </c>
      <c r="CB42" s="19" t="str">
        <f t="shared" si="51"/>
        <v>久米島町</v>
      </c>
      <c r="CC42" s="66"/>
      <c r="CD42" s="20">
        <v>368456</v>
      </c>
      <c r="CE42" s="20">
        <v>368185</v>
      </c>
      <c r="CF42" s="20">
        <v>2633405</v>
      </c>
      <c r="CG42" s="20">
        <v>2631758</v>
      </c>
      <c r="CH42" s="20">
        <v>1722257</v>
      </c>
      <c r="CI42" s="20">
        <v>1721192</v>
      </c>
      <c r="CJ42" s="66"/>
      <c r="CK42" s="20">
        <v>980</v>
      </c>
      <c r="CL42" s="20">
        <v>970</v>
      </c>
      <c r="CM42" s="30"/>
      <c r="CN42" s="18">
        <v>37</v>
      </c>
      <c r="CO42" s="19" t="str">
        <f t="shared" si="52"/>
        <v>久米島町</v>
      </c>
      <c r="CP42" s="20">
        <v>323684</v>
      </c>
      <c r="CQ42" s="20">
        <v>1733080</v>
      </c>
      <c r="CR42" s="20">
        <v>1712994</v>
      </c>
      <c r="CS42" s="20">
        <v>13477468</v>
      </c>
      <c r="CT42" s="20">
        <v>13349320</v>
      </c>
      <c r="CU42" s="20">
        <v>4488023</v>
      </c>
      <c r="CV42" s="20">
        <v>4462916</v>
      </c>
      <c r="CW42" s="20">
        <v>325</v>
      </c>
      <c r="CX42" s="20">
        <v>7050</v>
      </c>
      <c r="CY42" s="20">
        <v>6832</v>
      </c>
      <c r="CZ42" s="50"/>
      <c r="DA42" s="18">
        <v>37</v>
      </c>
      <c r="DB42" s="19" t="str">
        <f t="shared" si="53"/>
        <v>久米島町</v>
      </c>
      <c r="DC42" s="20">
        <v>0</v>
      </c>
      <c r="DD42" s="66"/>
      <c r="DE42" s="66"/>
      <c r="DF42" s="66"/>
      <c r="DG42" s="66"/>
      <c r="DH42" s="66"/>
      <c r="DI42" s="66"/>
      <c r="DJ42" s="20">
        <v>0</v>
      </c>
      <c r="DK42" s="66"/>
      <c r="DL42" s="66"/>
      <c r="DM42" s="16"/>
      <c r="DN42" s="18">
        <v>37</v>
      </c>
      <c r="DO42" s="19" t="str">
        <f t="shared" si="54"/>
        <v>久米島町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  <c r="DV42" s="20">
        <v>0</v>
      </c>
      <c r="DW42" s="20">
        <v>0</v>
      </c>
      <c r="DX42" s="20">
        <v>0</v>
      </c>
      <c r="DY42" s="20">
        <v>0</v>
      </c>
      <c r="DZ42" s="16"/>
      <c r="EA42" s="18">
        <v>37</v>
      </c>
      <c r="EB42" s="19" t="str">
        <f t="shared" si="55"/>
        <v>久米島町</v>
      </c>
      <c r="EC42" s="20">
        <v>33439</v>
      </c>
      <c r="ED42" s="20">
        <v>99433</v>
      </c>
      <c r="EE42" s="20">
        <v>83760</v>
      </c>
      <c r="EF42" s="20">
        <v>2585</v>
      </c>
      <c r="EG42" s="20">
        <v>2178</v>
      </c>
      <c r="EH42" s="20">
        <v>2585</v>
      </c>
      <c r="EI42" s="20">
        <v>2178</v>
      </c>
      <c r="EJ42" s="20">
        <v>58</v>
      </c>
      <c r="EK42" s="20">
        <v>27</v>
      </c>
      <c r="EL42" s="20">
        <v>4</v>
      </c>
      <c r="EM42" s="16"/>
      <c r="EN42" s="18">
        <v>37</v>
      </c>
      <c r="EO42" s="19" t="str">
        <f t="shared" si="56"/>
        <v>久米島町</v>
      </c>
      <c r="EP42" s="20">
        <v>16751330</v>
      </c>
      <c r="EQ42" s="20">
        <v>1300001</v>
      </c>
      <c r="ER42" s="20">
        <v>960274</v>
      </c>
      <c r="ES42" s="20">
        <v>6493</v>
      </c>
      <c r="ET42" s="20">
        <v>4825</v>
      </c>
      <c r="EU42" s="20">
        <v>6493</v>
      </c>
      <c r="EV42" s="20">
        <v>4825</v>
      </c>
      <c r="EW42" s="20">
        <v>725</v>
      </c>
      <c r="EX42" s="20">
        <v>834</v>
      </c>
      <c r="EY42" s="20">
        <v>556</v>
      </c>
      <c r="FA42" s="18">
        <v>37</v>
      </c>
      <c r="FB42" s="19" t="str">
        <f t="shared" si="57"/>
        <v>久米島町</v>
      </c>
      <c r="FC42" s="20">
        <v>0</v>
      </c>
      <c r="FD42" s="20">
        <v>0</v>
      </c>
      <c r="FE42" s="20">
        <v>0</v>
      </c>
      <c r="FF42" s="20">
        <v>0</v>
      </c>
      <c r="FG42" s="20">
        <v>0</v>
      </c>
      <c r="FH42" s="20">
        <v>0</v>
      </c>
      <c r="FI42" s="20">
        <v>0</v>
      </c>
      <c r="FJ42" s="20">
        <v>0</v>
      </c>
      <c r="FK42" s="20">
        <v>0</v>
      </c>
      <c r="FL42" s="20">
        <v>0</v>
      </c>
      <c r="FN42" s="18">
        <v>37</v>
      </c>
      <c r="FO42" s="19" t="str">
        <f t="shared" si="58"/>
        <v>久米島町</v>
      </c>
      <c r="FP42" s="20">
        <v>0</v>
      </c>
      <c r="FQ42" s="20">
        <v>5550</v>
      </c>
      <c r="FR42" s="20">
        <v>5058</v>
      </c>
      <c r="FS42" s="20">
        <v>238</v>
      </c>
      <c r="FT42" s="20">
        <v>225</v>
      </c>
      <c r="FU42" s="20">
        <v>221</v>
      </c>
      <c r="FV42" s="20">
        <v>208</v>
      </c>
      <c r="FW42" s="20">
        <v>0</v>
      </c>
      <c r="FX42" s="20">
        <v>3</v>
      </c>
      <c r="FY42" s="20">
        <v>2</v>
      </c>
      <c r="GA42" s="18">
        <v>37</v>
      </c>
      <c r="GB42" s="19" t="str">
        <f t="shared" si="59"/>
        <v>久米島町</v>
      </c>
      <c r="GC42" s="20">
        <v>6920281</v>
      </c>
      <c r="GD42" s="20">
        <v>1112518</v>
      </c>
      <c r="GE42" s="20">
        <v>721887</v>
      </c>
      <c r="GF42" s="20">
        <v>8418</v>
      </c>
      <c r="GG42" s="20">
        <v>5692</v>
      </c>
      <c r="GH42" s="20">
        <v>8412</v>
      </c>
      <c r="GI42" s="20">
        <v>5687</v>
      </c>
      <c r="GJ42" s="20">
        <v>1258</v>
      </c>
      <c r="GK42" s="20">
        <v>1432</v>
      </c>
      <c r="GL42" s="20">
        <v>715</v>
      </c>
      <c r="GN42" s="18">
        <v>37</v>
      </c>
      <c r="GO42" s="19" t="str">
        <f t="shared" si="60"/>
        <v>久米島町</v>
      </c>
      <c r="GP42" s="20">
        <v>0</v>
      </c>
      <c r="GQ42" s="20">
        <v>0</v>
      </c>
      <c r="GR42" s="20">
        <v>0</v>
      </c>
      <c r="GS42" s="20">
        <v>0</v>
      </c>
      <c r="GT42" s="20">
        <v>0</v>
      </c>
      <c r="GU42" s="20">
        <v>0</v>
      </c>
      <c r="GV42" s="20">
        <v>0</v>
      </c>
      <c r="GW42" s="20">
        <v>0</v>
      </c>
      <c r="GX42" s="20">
        <v>0</v>
      </c>
      <c r="GY42" s="20">
        <v>0</v>
      </c>
      <c r="HA42" s="18">
        <v>37</v>
      </c>
      <c r="HB42" s="19" t="str">
        <f t="shared" si="61"/>
        <v>久米島町</v>
      </c>
      <c r="HC42" s="20">
        <v>0</v>
      </c>
      <c r="HD42" s="20">
        <v>0</v>
      </c>
      <c r="HE42" s="20">
        <v>0</v>
      </c>
      <c r="HF42" s="20">
        <v>0</v>
      </c>
      <c r="HG42" s="20">
        <v>0</v>
      </c>
      <c r="HH42" s="20">
        <v>0</v>
      </c>
      <c r="HI42" s="20">
        <v>0</v>
      </c>
      <c r="HJ42" s="20">
        <v>0</v>
      </c>
      <c r="HK42" s="20">
        <v>0</v>
      </c>
      <c r="HL42" s="20">
        <v>0</v>
      </c>
      <c r="HN42" s="18">
        <v>37</v>
      </c>
      <c r="HO42" s="19" t="str">
        <f t="shared" si="62"/>
        <v>久米島町</v>
      </c>
      <c r="HP42" s="20">
        <v>0</v>
      </c>
      <c r="HQ42" s="20">
        <v>0</v>
      </c>
      <c r="HR42" s="20">
        <v>0</v>
      </c>
      <c r="HS42" s="20">
        <v>0</v>
      </c>
      <c r="HT42" s="20">
        <v>0</v>
      </c>
      <c r="HU42" s="20">
        <v>0</v>
      </c>
      <c r="HV42" s="20">
        <v>0</v>
      </c>
      <c r="HW42" s="20">
        <v>0</v>
      </c>
      <c r="HX42" s="20">
        <v>0</v>
      </c>
      <c r="HY42" s="20">
        <v>0</v>
      </c>
      <c r="IA42" s="18">
        <v>37</v>
      </c>
      <c r="IB42" s="19" t="str">
        <f t="shared" si="63"/>
        <v>久米島町</v>
      </c>
      <c r="IC42" s="20">
        <v>0</v>
      </c>
      <c r="ID42" s="20">
        <v>0</v>
      </c>
      <c r="IE42" s="20">
        <v>0</v>
      </c>
      <c r="IF42" s="20">
        <v>0</v>
      </c>
      <c r="IG42" s="20">
        <v>0</v>
      </c>
      <c r="IH42" s="20">
        <v>0</v>
      </c>
      <c r="II42" s="20">
        <v>0</v>
      </c>
      <c r="IJ42" s="20">
        <v>0</v>
      </c>
      <c r="IK42" s="20">
        <v>0</v>
      </c>
      <c r="IL42" s="20">
        <v>0</v>
      </c>
      <c r="IN42" s="17">
        <f t="shared" si="0"/>
        <v>25031257</v>
      </c>
      <c r="IO42" s="7">
        <f t="shared" si="1"/>
        <v>25671675</v>
      </c>
      <c r="IP42" s="7">
        <f t="shared" si="2"/>
        <v>19617090</v>
      </c>
      <c r="IQ42" s="7">
        <f t="shared" si="3"/>
        <v>14116318</v>
      </c>
      <c r="IR42" s="7">
        <f t="shared" si="4"/>
        <v>13830342</v>
      </c>
      <c r="IS42" s="7">
        <f t="shared" si="5"/>
        <v>4938572</v>
      </c>
      <c r="IT42" s="7">
        <f t="shared" si="6"/>
        <v>3481</v>
      </c>
      <c r="IU42" s="7">
        <f t="shared" si="7"/>
        <v>37106</v>
      </c>
      <c r="IV42" s="7">
        <f t="shared" si="8"/>
        <v>25891</v>
      </c>
    </row>
    <row r="43" spans="1:256" s="7" customFormat="1" ht="15" customHeight="1">
      <c r="A43" s="18">
        <v>38</v>
      </c>
      <c r="B43" s="19" t="s">
        <v>91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6"/>
      <c r="N43" s="18">
        <v>38</v>
      </c>
      <c r="O43" s="19" t="str">
        <f t="shared" si="46"/>
        <v>八重瀬町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30"/>
      <c r="AA43" s="18">
        <v>38</v>
      </c>
      <c r="AB43" s="19" t="str">
        <f t="shared" si="47"/>
        <v>八重瀬町</v>
      </c>
      <c r="AC43" s="20">
        <v>245999</v>
      </c>
      <c r="AD43" s="20">
        <v>12308921</v>
      </c>
      <c r="AE43" s="20">
        <v>9124889</v>
      </c>
      <c r="AF43" s="20">
        <v>678535</v>
      </c>
      <c r="AG43" s="20">
        <v>504676</v>
      </c>
      <c r="AH43" s="20">
        <v>674488</v>
      </c>
      <c r="AI43" s="20">
        <v>501155</v>
      </c>
      <c r="AJ43" s="20">
        <v>1064</v>
      </c>
      <c r="AK43" s="20">
        <v>12509</v>
      </c>
      <c r="AL43" s="20">
        <v>8990</v>
      </c>
      <c r="AM43" s="50"/>
      <c r="AN43" s="18">
        <v>38</v>
      </c>
      <c r="AO43" s="19" t="str">
        <f t="shared" si="48"/>
        <v>八重瀬町</v>
      </c>
      <c r="AP43" s="20">
        <v>169385</v>
      </c>
      <c r="AQ43" s="20">
        <v>108521</v>
      </c>
      <c r="AR43" s="20">
        <v>99793</v>
      </c>
      <c r="AS43" s="20">
        <v>197575</v>
      </c>
      <c r="AT43" s="20">
        <v>181432</v>
      </c>
      <c r="AU43" s="20">
        <v>63263</v>
      </c>
      <c r="AV43" s="20">
        <v>58047</v>
      </c>
      <c r="AW43" s="20">
        <v>351</v>
      </c>
      <c r="AX43" s="20">
        <v>253</v>
      </c>
      <c r="AY43" s="20">
        <v>210</v>
      </c>
      <c r="AZ43" s="30"/>
      <c r="BA43" s="18">
        <v>38</v>
      </c>
      <c r="BB43" s="19" t="str">
        <f t="shared" si="49"/>
        <v>八重瀬町</v>
      </c>
      <c r="BC43" s="66"/>
      <c r="BD43" s="20">
        <v>1556955</v>
      </c>
      <c r="BE43" s="20">
        <v>1549095</v>
      </c>
      <c r="BF43" s="20">
        <v>34108732</v>
      </c>
      <c r="BG43" s="20">
        <v>33982781</v>
      </c>
      <c r="BH43" s="20">
        <v>5365983</v>
      </c>
      <c r="BI43" s="20">
        <v>5346126</v>
      </c>
      <c r="BJ43" s="66"/>
      <c r="BK43" s="20">
        <v>8036</v>
      </c>
      <c r="BL43" s="20">
        <v>7898</v>
      </c>
      <c r="BM43" s="30"/>
      <c r="BN43" s="18">
        <v>38</v>
      </c>
      <c r="BO43" s="19" t="str">
        <f t="shared" si="50"/>
        <v>八重瀬町</v>
      </c>
      <c r="BP43" s="66"/>
      <c r="BQ43" s="20">
        <v>1195358</v>
      </c>
      <c r="BR43" s="20">
        <v>1195220</v>
      </c>
      <c r="BS43" s="20">
        <v>22209975</v>
      </c>
      <c r="BT43" s="20">
        <v>22207591</v>
      </c>
      <c r="BU43" s="20">
        <v>7127606</v>
      </c>
      <c r="BV43" s="20">
        <v>7126818</v>
      </c>
      <c r="BW43" s="66"/>
      <c r="BX43" s="20">
        <v>5693</v>
      </c>
      <c r="BY43" s="20">
        <v>5682</v>
      </c>
      <c r="BZ43" s="30"/>
      <c r="CA43" s="18">
        <v>38</v>
      </c>
      <c r="CB43" s="19" t="str">
        <f t="shared" si="51"/>
        <v>八重瀬町</v>
      </c>
      <c r="CC43" s="66"/>
      <c r="CD43" s="20">
        <v>308425</v>
      </c>
      <c r="CE43" s="20">
        <v>308398</v>
      </c>
      <c r="CF43" s="20">
        <v>7495673</v>
      </c>
      <c r="CG43" s="20">
        <v>7494890</v>
      </c>
      <c r="CH43" s="20">
        <v>4727517</v>
      </c>
      <c r="CI43" s="20">
        <v>4726985</v>
      </c>
      <c r="CJ43" s="66"/>
      <c r="CK43" s="20">
        <v>673</v>
      </c>
      <c r="CL43" s="20">
        <v>668</v>
      </c>
      <c r="CM43" s="30"/>
      <c r="CN43" s="18">
        <v>38</v>
      </c>
      <c r="CO43" s="19" t="str">
        <f t="shared" si="52"/>
        <v>八重瀬町</v>
      </c>
      <c r="CP43" s="20">
        <v>254233</v>
      </c>
      <c r="CQ43" s="20">
        <v>3060738</v>
      </c>
      <c r="CR43" s="20">
        <v>3052713</v>
      </c>
      <c r="CS43" s="20">
        <v>63814380</v>
      </c>
      <c r="CT43" s="20">
        <v>63685262</v>
      </c>
      <c r="CU43" s="20">
        <v>17221106</v>
      </c>
      <c r="CV43" s="20">
        <v>17199929</v>
      </c>
      <c r="CW43" s="20">
        <v>679</v>
      </c>
      <c r="CX43" s="20">
        <v>14402</v>
      </c>
      <c r="CY43" s="20">
        <v>14248</v>
      </c>
      <c r="CZ43" s="50"/>
      <c r="DA43" s="18">
        <v>38</v>
      </c>
      <c r="DB43" s="19" t="str">
        <f t="shared" si="53"/>
        <v>八重瀬町</v>
      </c>
      <c r="DC43" s="20">
        <v>0</v>
      </c>
      <c r="DD43" s="66"/>
      <c r="DE43" s="66"/>
      <c r="DF43" s="66"/>
      <c r="DG43" s="66"/>
      <c r="DH43" s="66"/>
      <c r="DI43" s="66"/>
      <c r="DJ43" s="20">
        <v>0</v>
      </c>
      <c r="DK43" s="66"/>
      <c r="DL43" s="66"/>
      <c r="DM43" s="16"/>
      <c r="DN43" s="18">
        <v>38</v>
      </c>
      <c r="DO43" s="19" t="str">
        <f t="shared" si="54"/>
        <v>八重瀬町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  <c r="DV43" s="20">
        <v>0</v>
      </c>
      <c r="DW43" s="20">
        <v>0</v>
      </c>
      <c r="DX43" s="20">
        <v>0</v>
      </c>
      <c r="DY43" s="20">
        <v>0</v>
      </c>
      <c r="DZ43" s="16"/>
      <c r="EA43" s="18">
        <v>38</v>
      </c>
      <c r="EB43" s="19" t="str">
        <f t="shared" si="55"/>
        <v>八重瀬町</v>
      </c>
      <c r="EC43" s="20">
        <v>4577</v>
      </c>
      <c r="ED43" s="20">
        <v>0</v>
      </c>
      <c r="EE43" s="20">
        <v>0</v>
      </c>
      <c r="EF43" s="20">
        <v>0</v>
      </c>
      <c r="EG43" s="20">
        <v>0</v>
      </c>
      <c r="EH43" s="20">
        <v>0</v>
      </c>
      <c r="EI43" s="20">
        <v>0</v>
      </c>
      <c r="EJ43" s="20">
        <v>43</v>
      </c>
      <c r="EK43" s="20">
        <v>0</v>
      </c>
      <c r="EL43" s="20">
        <v>0</v>
      </c>
      <c r="EM43" s="16"/>
      <c r="EN43" s="18">
        <v>38</v>
      </c>
      <c r="EO43" s="19" t="str">
        <f t="shared" si="56"/>
        <v>八重瀬町</v>
      </c>
      <c r="EP43" s="20">
        <v>0</v>
      </c>
      <c r="EQ43" s="20">
        <v>0</v>
      </c>
      <c r="ER43" s="20">
        <v>0</v>
      </c>
      <c r="ES43" s="20">
        <v>0</v>
      </c>
      <c r="ET43" s="20">
        <v>0</v>
      </c>
      <c r="EU43" s="20">
        <v>0</v>
      </c>
      <c r="EV43" s="20">
        <v>0</v>
      </c>
      <c r="EW43" s="20">
        <v>0</v>
      </c>
      <c r="EX43" s="20">
        <v>0</v>
      </c>
      <c r="EY43" s="20">
        <v>0</v>
      </c>
      <c r="FA43" s="18">
        <v>38</v>
      </c>
      <c r="FB43" s="19" t="str">
        <f t="shared" si="57"/>
        <v>八重瀬町</v>
      </c>
      <c r="FC43" s="20">
        <v>0</v>
      </c>
      <c r="FD43" s="20">
        <v>0</v>
      </c>
      <c r="FE43" s="20">
        <v>0</v>
      </c>
      <c r="FF43" s="20">
        <v>0</v>
      </c>
      <c r="FG43" s="20">
        <v>0</v>
      </c>
      <c r="FH43" s="20">
        <v>0</v>
      </c>
      <c r="FI43" s="20">
        <v>0</v>
      </c>
      <c r="FJ43" s="20">
        <v>0</v>
      </c>
      <c r="FK43" s="20">
        <v>0</v>
      </c>
      <c r="FL43" s="20">
        <v>0</v>
      </c>
      <c r="FN43" s="18">
        <v>38</v>
      </c>
      <c r="FO43" s="19" t="str">
        <f t="shared" si="58"/>
        <v>八重瀬町</v>
      </c>
      <c r="FP43" s="20">
        <v>0</v>
      </c>
      <c r="FQ43" s="20">
        <v>0</v>
      </c>
      <c r="FR43" s="20">
        <v>0</v>
      </c>
      <c r="FS43" s="20">
        <v>0</v>
      </c>
      <c r="FT43" s="20">
        <v>0</v>
      </c>
      <c r="FU43" s="20">
        <v>0</v>
      </c>
      <c r="FV43" s="20">
        <v>0</v>
      </c>
      <c r="FW43" s="20">
        <v>0</v>
      </c>
      <c r="FX43" s="20">
        <v>0</v>
      </c>
      <c r="FY43" s="20">
        <v>0</v>
      </c>
      <c r="GA43" s="18">
        <v>38</v>
      </c>
      <c r="GB43" s="19" t="str">
        <f t="shared" si="59"/>
        <v>八重瀬町</v>
      </c>
      <c r="GC43" s="20">
        <v>304434</v>
      </c>
      <c r="GD43" s="20">
        <v>2470962</v>
      </c>
      <c r="GE43" s="20">
        <v>1583006</v>
      </c>
      <c r="GF43" s="20">
        <v>49026</v>
      </c>
      <c r="GG43" s="20">
        <v>31542</v>
      </c>
      <c r="GH43" s="20">
        <v>49001</v>
      </c>
      <c r="GI43" s="20">
        <v>31517</v>
      </c>
      <c r="GJ43" s="20">
        <v>437</v>
      </c>
      <c r="GK43" s="20">
        <v>3192</v>
      </c>
      <c r="GL43" s="20">
        <v>2018</v>
      </c>
      <c r="GN43" s="18">
        <v>38</v>
      </c>
      <c r="GO43" s="19" t="str">
        <f t="shared" si="60"/>
        <v>八重瀬町</v>
      </c>
      <c r="GP43" s="20">
        <v>1455</v>
      </c>
      <c r="GQ43" s="20">
        <v>1351174</v>
      </c>
      <c r="GR43" s="20">
        <v>1350616</v>
      </c>
      <c r="GS43" s="20">
        <v>1899197</v>
      </c>
      <c r="GT43" s="20">
        <v>1898408</v>
      </c>
      <c r="GU43" s="20">
        <v>1746202</v>
      </c>
      <c r="GV43" s="20">
        <v>1745479</v>
      </c>
      <c r="GW43" s="20">
        <v>10</v>
      </c>
      <c r="GX43" s="20">
        <v>718</v>
      </c>
      <c r="GY43" s="20">
        <v>701</v>
      </c>
      <c r="HA43" s="18">
        <v>38</v>
      </c>
      <c r="HB43" s="19" t="str">
        <f t="shared" si="61"/>
        <v>八重瀬町</v>
      </c>
      <c r="HC43" s="20">
        <v>0</v>
      </c>
      <c r="HD43" s="20">
        <v>0</v>
      </c>
      <c r="HE43" s="20">
        <v>0</v>
      </c>
      <c r="HF43" s="20">
        <v>0</v>
      </c>
      <c r="HG43" s="20">
        <v>0</v>
      </c>
      <c r="HH43" s="20">
        <v>0</v>
      </c>
      <c r="HI43" s="20">
        <v>0</v>
      </c>
      <c r="HJ43" s="20">
        <v>0</v>
      </c>
      <c r="HK43" s="20">
        <v>0</v>
      </c>
      <c r="HL43" s="20">
        <v>0</v>
      </c>
      <c r="HN43" s="18">
        <v>38</v>
      </c>
      <c r="HO43" s="19" t="str">
        <f t="shared" si="62"/>
        <v>八重瀬町</v>
      </c>
      <c r="HP43" s="20">
        <v>0</v>
      </c>
      <c r="HQ43" s="20">
        <v>0</v>
      </c>
      <c r="HR43" s="20">
        <v>0</v>
      </c>
      <c r="HS43" s="20">
        <v>0</v>
      </c>
      <c r="HT43" s="20">
        <v>0</v>
      </c>
      <c r="HU43" s="20">
        <v>0</v>
      </c>
      <c r="HV43" s="20">
        <v>0</v>
      </c>
      <c r="HW43" s="20">
        <v>0</v>
      </c>
      <c r="HX43" s="20">
        <v>0</v>
      </c>
      <c r="HY43" s="20">
        <v>0</v>
      </c>
      <c r="IA43" s="18">
        <v>38</v>
      </c>
      <c r="IB43" s="19" t="str">
        <f t="shared" si="63"/>
        <v>八重瀬町</v>
      </c>
      <c r="IC43" s="20">
        <v>0</v>
      </c>
      <c r="ID43" s="20">
        <v>0</v>
      </c>
      <c r="IE43" s="20">
        <v>0</v>
      </c>
      <c r="IF43" s="20">
        <v>0</v>
      </c>
      <c r="IG43" s="20">
        <v>0</v>
      </c>
      <c r="IH43" s="20">
        <v>0</v>
      </c>
      <c r="II43" s="20">
        <v>0</v>
      </c>
      <c r="IJ43" s="20">
        <v>0</v>
      </c>
      <c r="IK43" s="20">
        <v>0</v>
      </c>
      <c r="IL43" s="20">
        <v>0</v>
      </c>
      <c r="IN43" s="17">
        <f t="shared" si="0"/>
        <v>980083</v>
      </c>
      <c r="IO43" s="7">
        <f t="shared" si="1"/>
        <v>19300316</v>
      </c>
      <c r="IP43" s="7">
        <f t="shared" si="2"/>
        <v>15211017</v>
      </c>
      <c r="IQ43" s="7">
        <f t="shared" si="3"/>
        <v>66638713</v>
      </c>
      <c r="IR43" s="7">
        <f t="shared" si="4"/>
        <v>66301320</v>
      </c>
      <c r="IS43" s="7">
        <f t="shared" si="5"/>
        <v>19536127</v>
      </c>
      <c r="IT43" s="7">
        <f t="shared" si="6"/>
        <v>2584</v>
      </c>
      <c r="IU43" s="7">
        <f t="shared" si="7"/>
        <v>31074</v>
      </c>
      <c r="IV43" s="7">
        <f t="shared" si="8"/>
        <v>26167</v>
      </c>
    </row>
    <row r="44" spans="1:256" s="7" customFormat="1" ht="15" customHeight="1">
      <c r="A44" s="18">
        <v>39</v>
      </c>
      <c r="B44" s="19" t="s">
        <v>92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6"/>
      <c r="N44" s="18">
        <v>39</v>
      </c>
      <c r="O44" s="19" t="str">
        <f t="shared" si="46"/>
        <v>多良間村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30"/>
      <c r="AA44" s="18">
        <v>39</v>
      </c>
      <c r="AB44" s="19" t="str">
        <f t="shared" si="47"/>
        <v>多良間村</v>
      </c>
      <c r="AC44" s="20">
        <v>115342</v>
      </c>
      <c r="AD44" s="20">
        <v>10484541</v>
      </c>
      <c r="AE44" s="20">
        <v>9707881</v>
      </c>
      <c r="AF44" s="20">
        <v>335717</v>
      </c>
      <c r="AG44" s="20">
        <v>310808</v>
      </c>
      <c r="AH44" s="20">
        <v>335680</v>
      </c>
      <c r="AI44" s="20">
        <v>310771</v>
      </c>
      <c r="AJ44" s="20">
        <v>152</v>
      </c>
      <c r="AK44" s="20">
        <v>4287</v>
      </c>
      <c r="AL44" s="20">
        <v>3831</v>
      </c>
      <c r="AM44" s="50"/>
      <c r="AN44" s="18">
        <v>39</v>
      </c>
      <c r="AO44" s="19" t="str">
        <f t="shared" si="48"/>
        <v>多良間村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30"/>
      <c r="BA44" s="18">
        <v>39</v>
      </c>
      <c r="BB44" s="19" t="str">
        <f t="shared" si="49"/>
        <v>多良間村</v>
      </c>
      <c r="BC44" s="66"/>
      <c r="BD44" s="20">
        <v>83344</v>
      </c>
      <c r="BE44" s="20">
        <v>78759</v>
      </c>
      <c r="BF44" s="20">
        <v>371547</v>
      </c>
      <c r="BG44" s="20">
        <v>351834</v>
      </c>
      <c r="BH44" s="20">
        <v>55714</v>
      </c>
      <c r="BI44" s="20">
        <v>52829</v>
      </c>
      <c r="BJ44" s="66"/>
      <c r="BK44" s="20">
        <v>438</v>
      </c>
      <c r="BL44" s="20">
        <v>413</v>
      </c>
      <c r="BM44" s="30"/>
      <c r="BN44" s="18">
        <v>39</v>
      </c>
      <c r="BO44" s="19" t="str">
        <f t="shared" si="50"/>
        <v>多良間村</v>
      </c>
      <c r="BP44" s="66"/>
      <c r="BQ44" s="20">
        <v>137837</v>
      </c>
      <c r="BR44" s="20">
        <v>136174</v>
      </c>
      <c r="BS44" s="20">
        <v>610463</v>
      </c>
      <c r="BT44" s="20">
        <v>603261</v>
      </c>
      <c r="BU44" s="20">
        <v>181562</v>
      </c>
      <c r="BV44" s="20">
        <v>179472</v>
      </c>
      <c r="BW44" s="66"/>
      <c r="BX44" s="20">
        <v>513</v>
      </c>
      <c r="BY44" s="20">
        <v>488</v>
      </c>
      <c r="BZ44" s="30"/>
      <c r="CA44" s="18">
        <v>39</v>
      </c>
      <c r="CB44" s="19" t="str">
        <f t="shared" si="51"/>
        <v>多良間村</v>
      </c>
      <c r="CC44" s="66"/>
      <c r="CD44" s="20">
        <v>70665</v>
      </c>
      <c r="CE44" s="20">
        <v>69671</v>
      </c>
      <c r="CF44" s="20">
        <v>254267</v>
      </c>
      <c r="CG44" s="20">
        <v>253481</v>
      </c>
      <c r="CH44" s="20">
        <v>159909</v>
      </c>
      <c r="CI44" s="20">
        <v>159531</v>
      </c>
      <c r="CJ44" s="66"/>
      <c r="CK44" s="20">
        <v>111</v>
      </c>
      <c r="CL44" s="20">
        <v>108</v>
      </c>
      <c r="CM44" s="30"/>
      <c r="CN44" s="18">
        <v>39</v>
      </c>
      <c r="CO44" s="19" t="str">
        <f t="shared" si="52"/>
        <v>多良間村</v>
      </c>
      <c r="CP44" s="20">
        <v>30077</v>
      </c>
      <c r="CQ44" s="20">
        <v>291846</v>
      </c>
      <c r="CR44" s="20">
        <v>284604</v>
      </c>
      <c r="CS44" s="20">
        <v>1236277</v>
      </c>
      <c r="CT44" s="20">
        <v>1208576</v>
      </c>
      <c r="CU44" s="20">
        <v>397185</v>
      </c>
      <c r="CV44" s="20">
        <v>391832</v>
      </c>
      <c r="CW44" s="20">
        <v>37</v>
      </c>
      <c r="CX44" s="20">
        <v>1062</v>
      </c>
      <c r="CY44" s="20">
        <v>1009</v>
      </c>
      <c r="CZ44" s="50"/>
      <c r="DA44" s="18">
        <v>39</v>
      </c>
      <c r="DB44" s="19" t="str">
        <f t="shared" si="53"/>
        <v>多良間村</v>
      </c>
      <c r="DC44" s="20">
        <v>0</v>
      </c>
      <c r="DD44" s="66"/>
      <c r="DE44" s="66"/>
      <c r="DF44" s="66"/>
      <c r="DG44" s="66"/>
      <c r="DH44" s="66"/>
      <c r="DI44" s="66"/>
      <c r="DJ44" s="20">
        <v>0</v>
      </c>
      <c r="DK44" s="66"/>
      <c r="DL44" s="66"/>
      <c r="DM44" s="16"/>
      <c r="DN44" s="18">
        <v>39</v>
      </c>
      <c r="DO44" s="19" t="str">
        <f t="shared" si="54"/>
        <v>多良間村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  <c r="DV44" s="20">
        <v>0</v>
      </c>
      <c r="DW44" s="20">
        <v>0</v>
      </c>
      <c r="DX44" s="20">
        <v>0</v>
      </c>
      <c r="DY44" s="20">
        <v>0</v>
      </c>
      <c r="DZ44" s="16"/>
      <c r="EA44" s="18">
        <v>39</v>
      </c>
      <c r="EB44" s="19" t="str">
        <f t="shared" si="55"/>
        <v>多良間村</v>
      </c>
      <c r="EC44" s="20">
        <v>37719</v>
      </c>
      <c r="ED44" s="20">
        <v>0</v>
      </c>
      <c r="EE44" s="20">
        <v>0</v>
      </c>
      <c r="EF44" s="20">
        <v>0</v>
      </c>
      <c r="EG44" s="20">
        <v>0</v>
      </c>
      <c r="EH44" s="20">
        <v>0</v>
      </c>
      <c r="EI44" s="20">
        <v>0</v>
      </c>
      <c r="EJ44" s="20">
        <v>3</v>
      </c>
      <c r="EK44" s="20">
        <v>0</v>
      </c>
      <c r="EL44" s="20">
        <v>0</v>
      </c>
      <c r="EM44" s="16"/>
      <c r="EN44" s="18">
        <v>39</v>
      </c>
      <c r="EO44" s="19" t="str">
        <f t="shared" si="56"/>
        <v>多良間村</v>
      </c>
      <c r="EP44" s="20">
        <v>192023</v>
      </c>
      <c r="EQ44" s="20">
        <v>0</v>
      </c>
      <c r="ER44" s="20">
        <v>0</v>
      </c>
      <c r="ES44" s="20">
        <v>0</v>
      </c>
      <c r="ET44" s="20">
        <v>0</v>
      </c>
      <c r="EU44" s="20">
        <v>0</v>
      </c>
      <c r="EV44" s="20">
        <v>0</v>
      </c>
      <c r="EW44" s="20">
        <v>21</v>
      </c>
      <c r="EX44" s="20">
        <v>0</v>
      </c>
      <c r="EY44" s="20">
        <v>0</v>
      </c>
      <c r="FA44" s="18">
        <v>39</v>
      </c>
      <c r="FB44" s="19" t="str">
        <f t="shared" si="57"/>
        <v>多良間村</v>
      </c>
      <c r="FC44" s="20">
        <v>0</v>
      </c>
      <c r="FD44" s="20">
        <v>0</v>
      </c>
      <c r="FE44" s="20">
        <v>0</v>
      </c>
      <c r="FF44" s="20">
        <v>0</v>
      </c>
      <c r="FG44" s="20">
        <v>0</v>
      </c>
      <c r="FH44" s="20">
        <v>0</v>
      </c>
      <c r="FI44" s="20">
        <v>0</v>
      </c>
      <c r="FJ44" s="20">
        <v>0</v>
      </c>
      <c r="FK44" s="20">
        <v>0</v>
      </c>
      <c r="FL44" s="20">
        <v>0</v>
      </c>
      <c r="FN44" s="18">
        <v>39</v>
      </c>
      <c r="FO44" s="19" t="str">
        <f t="shared" si="58"/>
        <v>多良間村</v>
      </c>
      <c r="FP44" s="20">
        <v>527083</v>
      </c>
      <c r="FQ44" s="20">
        <v>0</v>
      </c>
      <c r="FR44" s="20">
        <v>0</v>
      </c>
      <c r="FS44" s="20">
        <v>0</v>
      </c>
      <c r="FT44" s="20">
        <v>0</v>
      </c>
      <c r="FU44" s="20">
        <v>0</v>
      </c>
      <c r="FV44" s="20">
        <v>0</v>
      </c>
      <c r="FW44" s="20">
        <v>7</v>
      </c>
      <c r="FX44" s="20">
        <v>0</v>
      </c>
      <c r="FY44" s="20">
        <v>0</v>
      </c>
      <c r="GA44" s="18">
        <v>39</v>
      </c>
      <c r="GB44" s="19" t="str">
        <f t="shared" si="59"/>
        <v>多良間村</v>
      </c>
      <c r="GC44" s="20">
        <v>2336349</v>
      </c>
      <c r="GD44" s="20">
        <v>617596</v>
      </c>
      <c r="GE44" s="20">
        <v>553709</v>
      </c>
      <c r="GF44" s="20">
        <v>4941</v>
      </c>
      <c r="GG44" s="20">
        <v>4430</v>
      </c>
      <c r="GH44" s="20">
        <v>4386</v>
      </c>
      <c r="GI44" s="20">
        <v>3928</v>
      </c>
      <c r="GJ44" s="20">
        <v>77</v>
      </c>
      <c r="GK44" s="20">
        <v>236</v>
      </c>
      <c r="GL44" s="20">
        <v>200</v>
      </c>
      <c r="GN44" s="18">
        <v>39</v>
      </c>
      <c r="GO44" s="19" t="str">
        <f t="shared" si="60"/>
        <v>多良間村</v>
      </c>
      <c r="GP44" s="20">
        <v>0</v>
      </c>
      <c r="GQ44" s="20">
        <v>0</v>
      </c>
      <c r="GR44" s="20">
        <v>0</v>
      </c>
      <c r="GS44" s="20">
        <v>0</v>
      </c>
      <c r="GT44" s="20">
        <v>0</v>
      </c>
      <c r="GU44" s="20">
        <v>0</v>
      </c>
      <c r="GV44" s="20">
        <v>0</v>
      </c>
      <c r="GW44" s="20">
        <v>0</v>
      </c>
      <c r="GX44" s="20">
        <v>0</v>
      </c>
      <c r="GY44" s="20">
        <v>0</v>
      </c>
      <c r="HA44" s="18">
        <v>39</v>
      </c>
      <c r="HB44" s="19" t="str">
        <f t="shared" si="61"/>
        <v>多良間村</v>
      </c>
      <c r="HC44" s="20">
        <v>0</v>
      </c>
      <c r="HD44" s="20">
        <v>0</v>
      </c>
      <c r="HE44" s="20">
        <v>0</v>
      </c>
      <c r="HF44" s="20">
        <v>0</v>
      </c>
      <c r="HG44" s="20">
        <v>0</v>
      </c>
      <c r="HH44" s="20">
        <v>0</v>
      </c>
      <c r="HI44" s="20">
        <v>0</v>
      </c>
      <c r="HJ44" s="20">
        <v>0</v>
      </c>
      <c r="HK44" s="20">
        <v>0</v>
      </c>
      <c r="HL44" s="20">
        <v>0</v>
      </c>
      <c r="HN44" s="18">
        <v>39</v>
      </c>
      <c r="HO44" s="19" t="str">
        <f t="shared" si="62"/>
        <v>多良間村</v>
      </c>
      <c r="HP44" s="20">
        <v>0</v>
      </c>
      <c r="HQ44" s="20">
        <v>0</v>
      </c>
      <c r="HR44" s="20">
        <v>0</v>
      </c>
      <c r="HS44" s="20">
        <v>0</v>
      </c>
      <c r="HT44" s="20">
        <v>0</v>
      </c>
      <c r="HU44" s="20">
        <v>0</v>
      </c>
      <c r="HV44" s="20">
        <v>0</v>
      </c>
      <c r="HW44" s="20">
        <v>0</v>
      </c>
      <c r="HX44" s="20">
        <v>0</v>
      </c>
      <c r="HY44" s="20">
        <v>0</v>
      </c>
      <c r="IA44" s="18">
        <v>39</v>
      </c>
      <c r="IB44" s="19" t="str">
        <f t="shared" si="63"/>
        <v>多良間村</v>
      </c>
      <c r="IC44" s="20">
        <v>0</v>
      </c>
      <c r="ID44" s="20">
        <v>0</v>
      </c>
      <c r="IE44" s="20">
        <v>0</v>
      </c>
      <c r="IF44" s="20">
        <v>0</v>
      </c>
      <c r="IG44" s="20">
        <v>0</v>
      </c>
      <c r="IH44" s="20">
        <v>0</v>
      </c>
      <c r="II44" s="20">
        <v>0</v>
      </c>
      <c r="IJ44" s="20">
        <v>0</v>
      </c>
      <c r="IK44" s="20">
        <v>0</v>
      </c>
      <c r="IL44" s="20">
        <v>0</v>
      </c>
      <c r="IN44" s="17">
        <f t="shared" si="0"/>
        <v>3238593</v>
      </c>
      <c r="IO44" s="7">
        <f t="shared" si="1"/>
        <v>11393983</v>
      </c>
      <c r="IP44" s="7">
        <f t="shared" si="2"/>
        <v>10546194</v>
      </c>
      <c r="IQ44" s="7">
        <f t="shared" si="3"/>
        <v>1576935</v>
      </c>
      <c r="IR44" s="7">
        <f t="shared" si="4"/>
        <v>1523814</v>
      </c>
      <c r="IS44" s="7">
        <f t="shared" si="5"/>
        <v>706531</v>
      </c>
      <c r="IT44" s="7">
        <f t="shared" si="6"/>
        <v>297</v>
      </c>
      <c r="IU44" s="7">
        <f t="shared" si="7"/>
        <v>5585</v>
      </c>
      <c r="IV44" s="7">
        <f t="shared" si="8"/>
        <v>5040</v>
      </c>
    </row>
    <row r="45" spans="1:256" s="7" customFormat="1" ht="15" customHeight="1">
      <c r="A45" s="18">
        <v>40</v>
      </c>
      <c r="B45" s="19" t="s">
        <v>93</v>
      </c>
      <c r="C45" s="20">
        <v>100669</v>
      </c>
      <c r="D45" s="20">
        <v>1271770</v>
      </c>
      <c r="E45" s="20">
        <v>1044591</v>
      </c>
      <c r="F45" s="20">
        <v>35933</v>
      </c>
      <c r="G45" s="20">
        <v>29536</v>
      </c>
      <c r="H45" s="20">
        <v>35933</v>
      </c>
      <c r="I45" s="20">
        <v>29536</v>
      </c>
      <c r="J45" s="20">
        <v>121</v>
      </c>
      <c r="K45" s="20">
        <v>1111</v>
      </c>
      <c r="L45" s="20">
        <v>891</v>
      </c>
      <c r="M45" s="16"/>
      <c r="N45" s="18">
        <v>40</v>
      </c>
      <c r="O45" s="19" t="str">
        <f t="shared" si="46"/>
        <v>竹 富 町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30"/>
      <c r="AA45" s="18">
        <v>40</v>
      </c>
      <c r="AB45" s="19" t="str">
        <f t="shared" si="47"/>
        <v>竹 富 町</v>
      </c>
      <c r="AC45" s="20">
        <v>263241</v>
      </c>
      <c r="AD45" s="20">
        <v>16663727</v>
      </c>
      <c r="AE45" s="20">
        <v>15481883</v>
      </c>
      <c r="AF45" s="20">
        <v>551174</v>
      </c>
      <c r="AG45" s="20">
        <v>512423</v>
      </c>
      <c r="AH45" s="20">
        <v>551174</v>
      </c>
      <c r="AI45" s="20">
        <v>512423</v>
      </c>
      <c r="AJ45" s="20">
        <v>384</v>
      </c>
      <c r="AK45" s="20">
        <v>7154</v>
      </c>
      <c r="AL45" s="20">
        <v>6203</v>
      </c>
      <c r="AM45" s="50"/>
      <c r="AN45" s="18">
        <v>40</v>
      </c>
      <c r="AO45" s="19" t="str">
        <f t="shared" si="48"/>
        <v>竹 富 町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30"/>
      <c r="BA45" s="18">
        <v>40</v>
      </c>
      <c r="BB45" s="19" t="str">
        <f t="shared" si="49"/>
        <v>竹 富 町</v>
      </c>
      <c r="BC45" s="66"/>
      <c r="BD45" s="20">
        <v>310911</v>
      </c>
      <c r="BE45" s="20">
        <v>272780</v>
      </c>
      <c r="BF45" s="20">
        <v>1107472</v>
      </c>
      <c r="BG45" s="20">
        <v>1006208</v>
      </c>
      <c r="BH45" s="20">
        <v>152047</v>
      </c>
      <c r="BI45" s="20">
        <v>137846</v>
      </c>
      <c r="BJ45" s="66"/>
      <c r="BK45" s="20">
        <v>1605</v>
      </c>
      <c r="BL45" s="20">
        <v>1396</v>
      </c>
      <c r="BM45" s="30"/>
      <c r="BN45" s="18">
        <v>40</v>
      </c>
      <c r="BO45" s="19" t="str">
        <f t="shared" si="50"/>
        <v>竹 富 町</v>
      </c>
      <c r="BP45" s="66"/>
      <c r="BQ45" s="20">
        <v>656740</v>
      </c>
      <c r="BR45" s="20">
        <v>622533</v>
      </c>
      <c r="BS45" s="20">
        <v>2375224</v>
      </c>
      <c r="BT45" s="20">
        <v>2311805</v>
      </c>
      <c r="BU45" s="20">
        <v>640967</v>
      </c>
      <c r="BV45" s="20">
        <v>622505</v>
      </c>
      <c r="BW45" s="66"/>
      <c r="BX45" s="20">
        <v>1660</v>
      </c>
      <c r="BY45" s="20">
        <v>1445</v>
      </c>
      <c r="BZ45" s="30"/>
      <c r="CA45" s="18">
        <v>40</v>
      </c>
      <c r="CB45" s="19" t="str">
        <f t="shared" si="51"/>
        <v>竹 富 町</v>
      </c>
      <c r="CC45" s="66"/>
      <c r="CD45" s="20">
        <v>677920</v>
      </c>
      <c r="CE45" s="20">
        <v>664179</v>
      </c>
      <c r="CF45" s="20">
        <v>1814301</v>
      </c>
      <c r="CG45" s="20">
        <v>1796339</v>
      </c>
      <c r="CH45" s="20">
        <v>1119760</v>
      </c>
      <c r="CI45" s="20">
        <v>1108866</v>
      </c>
      <c r="CJ45" s="66"/>
      <c r="CK45" s="20">
        <v>1061</v>
      </c>
      <c r="CL45" s="20">
        <v>983</v>
      </c>
      <c r="CM45" s="30"/>
      <c r="CN45" s="18">
        <v>40</v>
      </c>
      <c r="CO45" s="19" t="str">
        <f t="shared" si="52"/>
        <v>竹 富 町</v>
      </c>
      <c r="CP45" s="20">
        <v>194501</v>
      </c>
      <c r="CQ45" s="20">
        <v>1645571</v>
      </c>
      <c r="CR45" s="20">
        <v>1559492</v>
      </c>
      <c r="CS45" s="20">
        <v>5296997</v>
      </c>
      <c r="CT45" s="20">
        <v>5114352</v>
      </c>
      <c r="CU45" s="20">
        <v>1912774</v>
      </c>
      <c r="CV45" s="20">
        <v>1869217</v>
      </c>
      <c r="CW45" s="20">
        <v>280</v>
      </c>
      <c r="CX45" s="20">
        <v>4326</v>
      </c>
      <c r="CY45" s="20">
        <v>3824</v>
      </c>
      <c r="CZ45" s="50"/>
      <c r="DA45" s="18">
        <v>40</v>
      </c>
      <c r="DB45" s="19" t="str">
        <f t="shared" si="53"/>
        <v>竹 富 町</v>
      </c>
      <c r="DC45" s="20">
        <v>0</v>
      </c>
      <c r="DD45" s="66"/>
      <c r="DE45" s="66"/>
      <c r="DF45" s="66"/>
      <c r="DG45" s="66"/>
      <c r="DH45" s="66"/>
      <c r="DI45" s="66"/>
      <c r="DJ45" s="20">
        <v>0</v>
      </c>
      <c r="DK45" s="66"/>
      <c r="DL45" s="66"/>
      <c r="DM45" s="16"/>
      <c r="DN45" s="18">
        <v>40</v>
      </c>
      <c r="DO45" s="19" t="str">
        <f t="shared" si="54"/>
        <v>竹 富 町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  <c r="DV45" s="20">
        <v>0</v>
      </c>
      <c r="DW45" s="20">
        <v>0</v>
      </c>
      <c r="DX45" s="20">
        <v>0</v>
      </c>
      <c r="DY45" s="20">
        <v>0</v>
      </c>
      <c r="DZ45" s="16"/>
      <c r="EA45" s="18">
        <v>40</v>
      </c>
      <c r="EB45" s="19" t="str">
        <f t="shared" si="55"/>
        <v>竹 富 町</v>
      </c>
      <c r="EC45" s="20">
        <v>34205</v>
      </c>
      <c r="ED45" s="20">
        <v>47915</v>
      </c>
      <c r="EE45" s="20">
        <v>43768</v>
      </c>
      <c r="EF45" s="20">
        <v>550</v>
      </c>
      <c r="EG45" s="20">
        <v>490</v>
      </c>
      <c r="EH45" s="20">
        <v>550</v>
      </c>
      <c r="EI45" s="20">
        <v>490</v>
      </c>
      <c r="EJ45" s="20">
        <v>16</v>
      </c>
      <c r="EK45" s="20">
        <v>55</v>
      </c>
      <c r="EL45" s="20">
        <v>25</v>
      </c>
      <c r="EM45" s="16"/>
      <c r="EN45" s="18">
        <v>40</v>
      </c>
      <c r="EO45" s="19" t="str">
        <f t="shared" si="56"/>
        <v>竹 富 町</v>
      </c>
      <c r="EP45" s="20">
        <v>246042063</v>
      </c>
      <c r="EQ45" s="20">
        <v>0</v>
      </c>
      <c r="ER45" s="20">
        <v>0</v>
      </c>
      <c r="ES45" s="20">
        <v>0</v>
      </c>
      <c r="ET45" s="20">
        <v>0</v>
      </c>
      <c r="EU45" s="20">
        <v>0</v>
      </c>
      <c r="EV45" s="20">
        <v>0</v>
      </c>
      <c r="EW45" s="20">
        <v>116</v>
      </c>
      <c r="EX45" s="20">
        <v>0</v>
      </c>
      <c r="EY45" s="20">
        <v>0</v>
      </c>
      <c r="FA45" s="18">
        <v>40</v>
      </c>
      <c r="FB45" s="19" t="str">
        <f t="shared" si="57"/>
        <v>竹 富 町</v>
      </c>
      <c r="FC45" s="20">
        <v>0</v>
      </c>
      <c r="FD45" s="20">
        <v>0</v>
      </c>
      <c r="FE45" s="20">
        <v>0</v>
      </c>
      <c r="FF45" s="20">
        <v>0</v>
      </c>
      <c r="FG45" s="20">
        <v>0</v>
      </c>
      <c r="FH45" s="20">
        <v>0</v>
      </c>
      <c r="FI45" s="20">
        <v>0</v>
      </c>
      <c r="FJ45" s="20">
        <v>0</v>
      </c>
      <c r="FK45" s="20">
        <v>0</v>
      </c>
      <c r="FL45" s="20">
        <v>0</v>
      </c>
      <c r="FN45" s="18">
        <v>40</v>
      </c>
      <c r="FO45" s="19" t="str">
        <f t="shared" si="58"/>
        <v>竹 富 町</v>
      </c>
      <c r="FP45" s="20">
        <v>5423054</v>
      </c>
      <c r="FQ45" s="20">
        <v>11759532</v>
      </c>
      <c r="FR45" s="20">
        <v>10316010</v>
      </c>
      <c r="FS45" s="20">
        <v>156979</v>
      </c>
      <c r="FT45" s="20">
        <v>137726</v>
      </c>
      <c r="FU45" s="20">
        <v>156979</v>
      </c>
      <c r="FV45" s="20">
        <v>137726</v>
      </c>
      <c r="FW45" s="20">
        <v>573</v>
      </c>
      <c r="FX45" s="20">
        <v>3803</v>
      </c>
      <c r="FY45" s="20">
        <v>2945</v>
      </c>
      <c r="GA45" s="18">
        <v>40</v>
      </c>
      <c r="GB45" s="19" t="str">
        <f t="shared" si="59"/>
        <v>竹 富 町</v>
      </c>
      <c r="GC45" s="20">
        <v>14997194</v>
      </c>
      <c r="GD45" s="20">
        <v>20220819</v>
      </c>
      <c r="GE45" s="20">
        <v>16301924</v>
      </c>
      <c r="GF45" s="20">
        <v>225582</v>
      </c>
      <c r="GG45" s="20">
        <v>181909</v>
      </c>
      <c r="GH45" s="20">
        <v>225582</v>
      </c>
      <c r="GI45" s="20">
        <v>181909</v>
      </c>
      <c r="GJ45" s="20">
        <v>1213</v>
      </c>
      <c r="GK45" s="20">
        <v>9827</v>
      </c>
      <c r="GL45" s="20">
        <v>6161</v>
      </c>
      <c r="GN45" s="18">
        <v>40</v>
      </c>
      <c r="GO45" s="19" t="str">
        <f t="shared" si="60"/>
        <v>竹 富 町</v>
      </c>
      <c r="GP45" s="20">
        <v>58</v>
      </c>
      <c r="GQ45" s="20">
        <v>1086353</v>
      </c>
      <c r="GR45" s="20">
        <v>1086353</v>
      </c>
      <c r="GS45" s="20">
        <v>1096017</v>
      </c>
      <c r="GT45" s="20">
        <v>1096017</v>
      </c>
      <c r="GU45" s="20">
        <v>1096017</v>
      </c>
      <c r="GV45" s="20">
        <v>1096017</v>
      </c>
      <c r="GW45" s="20">
        <v>9</v>
      </c>
      <c r="GX45" s="20">
        <v>92</v>
      </c>
      <c r="GY45" s="20">
        <v>92</v>
      </c>
      <c r="HA45" s="18">
        <v>40</v>
      </c>
      <c r="HB45" s="19" t="str">
        <f t="shared" si="61"/>
        <v>竹 富 町</v>
      </c>
      <c r="HC45" s="20">
        <v>1</v>
      </c>
      <c r="HD45" s="20">
        <v>119388</v>
      </c>
      <c r="HE45" s="20">
        <v>119388</v>
      </c>
      <c r="HF45" s="20">
        <v>4139</v>
      </c>
      <c r="HG45" s="20">
        <v>4139</v>
      </c>
      <c r="HH45" s="20">
        <v>4139</v>
      </c>
      <c r="HI45" s="20">
        <v>4139</v>
      </c>
      <c r="HJ45" s="20">
        <v>0</v>
      </c>
      <c r="HK45" s="20">
        <v>2</v>
      </c>
      <c r="HL45" s="20">
        <v>2</v>
      </c>
      <c r="HN45" s="18">
        <v>40</v>
      </c>
      <c r="HO45" s="19" t="str">
        <f t="shared" si="62"/>
        <v>竹 富 町</v>
      </c>
      <c r="HP45" s="20">
        <v>0</v>
      </c>
      <c r="HQ45" s="20">
        <v>0</v>
      </c>
      <c r="HR45" s="20">
        <v>0</v>
      </c>
      <c r="HS45" s="20">
        <v>0</v>
      </c>
      <c r="HT45" s="20">
        <v>0</v>
      </c>
      <c r="HU45" s="20">
        <v>0</v>
      </c>
      <c r="HV45" s="20">
        <v>0</v>
      </c>
      <c r="HW45" s="20">
        <v>0</v>
      </c>
      <c r="HX45" s="20">
        <v>0</v>
      </c>
      <c r="HY45" s="20">
        <v>0</v>
      </c>
      <c r="IA45" s="18">
        <v>40</v>
      </c>
      <c r="IB45" s="19" t="str">
        <f t="shared" si="63"/>
        <v>竹 富 町</v>
      </c>
      <c r="IC45" s="20">
        <v>0</v>
      </c>
      <c r="ID45" s="20">
        <v>0</v>
      </c>
      <c r="IE45" s="20">
        <v>0</v>
      </c>
      <c r="IF45" s="20">
        <v>0</v>
      </c>
      <c r="IG45" s="20">
        <v>0</v>
      </c>
      <c r="IH45" s="20">
        <v>0</v>
      </c>
      <c r="II45" s="20">
        <v>0</v>
      </c>
      <c r="IJ45" s="20">
        <v>0</v>
      </c>
      <c r="IK45" s="20">
        <v>0</v>
      </c>
      <c r="IL45" s="20">
        <v>0</v>
      </c>
      <c r="IN45" s="17">
        <f t="shared" si="0"/>
        <v>267054986</v>
      </c>
      <c r="IO45" s="7">
        <f t="shared" si="1"/>
        <v>52815075</v>
      </c>
      <c r="IP45" s="7">
        <f t="shared" si="2"/>
        <v>45953409</v>
      </c>
      <c r="IQ45" s="7">
        <f t="shared" si="3"/>
        <v>7367371</v>
      </c>
      <c r="IR45" s="7">
        <f t="shared" si="4"/>
        <v>7076592</v>
      </c>
      <c r="IS45" s="7">
        <f t="shared" si="5"/>
        <v>3831457</v>
      </c>
      <c r="IT45" s="7">
        <f t="shared" si="6"/>
        <v>2712</v>
      </c>
      <c r="IU45" s="7">
        <f t="shared" si="7"/>
        <v>26370</v>
      </c>
      <c r="IV45" s="7">
        <f t="shared" si="8"/>
        <v>20143</v>
      </c>
    </row>
    <row r="46" spans="1:256" s="7" customFormat="1" ht="15" customHeight="1">
      <c r="A46" s="22">
        <v>41</v>
      </c>
      <c r="B46" s="23" t="s">
        <v>94</v>
      </c>
      <c r="C46" s="24">
        <v>3123</v>
      </c>
      <c r="D46" s="24">
        <v>1031166</v>
      </c>
      <c r="E46" s="24">
        <v>788066</v>
      </c>
      <c r="F46" s="24">
        <v>31989</v>
      </c>
      <c r="G46" s="24">
        <v>24455</v>
      </c>
      <c r="H46" s="24">
        <v>31667</v>
      </c>
      <c r="I46" s="24">
        <v>24172</v>
      </c>
      <c r="J46" s="24">
        <v>7</v>
      </c>
      <c r="K46" s="24">
        <v>503</v>
      </c>
      <c r="L46" s="24">
        <v>365</v>
      </c>
      <c r="M46" s="16"/>
      <c r="N46" s="22">
        <v>41</v>
      </c>
      <c r="O46" s="23" t="str">
        <f t="shared" si="46"/>
        <v>与那国町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30"/>
      <c r="AA46" s="22">
        <v>41</v>
      </c>
      <c r="AB46" s="23" t="str">
        <f t="shared" si="47"/>
        <v>与那国町</v>
      </c>
      <c r="AC46" s="24">
        <v>355432</v>
      </c>
      <c r="AD46" s="24">
        <v>5522504</v>
      </c>
      <c r="AE46" s="24">
        <v>4345022</v>
      </c>
      <c r="AF46" s="24">
        <v>162282</v>
      </c>
      <c r="AG46" s="24">
        <v>127686</v>
      </c>
      <c r="AH46" s="24">
        <v>159876</v>
      </c>
      <c r="AI46" s="24">
        <v>126549</v>
      </c>
      <c r="AJ46" s="24">
        <v>150</v>
      </c>
      <c r="AK46" s="24">
        <v>2170</v>
      </c>
      <c r="AL46" s="24">
        <v>1575</v>
      </c>
      <c r="AM46" s="50"/>
      <c r="AN46" s="22">
        <v>41</v>
      </c>
      <c r="AO46" s="23" t="str">
        <f t="shared" si="48"/>
        <v>与那国町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30"/>
      <c r="BA46" s="22">
        <v>41</v>
      </c>
      <c r="BB46" s="23" t="str">
        <f t="shared" si="49"/>
        <v>与那国町</v>
      </c>
      <c r="BC46" s="68"/>
      <c r="BD46" s="24">
        <v>91747</v>
      </c>
      <c r="BE46" s="24">
        <v>77497</v>
      </c>
      <c r="BF46" s="24">
        <v>508002</v>
      </c>
      <c r="BG46" s="24">
        <v>441855</v>
      </c>
      <c r="BH46" s="24">
        <v>74398</v>
      </c>
      <c r="BI46" s="24">
        <v>64748</v>
      </c>
      <c r="BJ46" s="68"/>
      <c r="BK46" s="24">
        <v>495</v>
      </c>
      <c r="BL46" s="24">
        <v>412</v>
      </c>
      <c r="BM46" s="30"/>
      <c r="BN46" s="22">
        <v>41</v>
      </c>
      <c r="BO46" s="23" t="str">
        <f t="shared" si="50"/>
        <v>与那国町</v>
      </c>
      <c r="BP46" s="68"/>
      <c r="BQ46" s="24">
        <v>113234</v>
      </c>
      <c r="BR46" s="24">
        <v>107842</v>
      </c>
      <c r="BS46" s="24">
        <v>631294</v>
      </c>
      <c r="BT46" s="24">
        <v>612707</v>
      </c>
      <c r="BU46" s="24">
        <v>181820</v>
      </c>
      <c r="BV46" s="24">
        <v>176437</v>
      </c>
      <c r="BW46" s="68"/>
      <c r="BX46" s="24">
        <v>462</v>
      </c>
      <c r="BY46" s="24">
        <v>400</v>
      </c>
      <c r="BZ46" s="30"/>
      <c r="CA46" s="22">
        <v>41</v>
      </c>
      <c r="CB46" s="23" t="str">
        <f t="shared" si="51"/>
        <v>与那国町</v>
      </c>
      <c r="CC46" s="68"/>
      <c r="CD46" s="24">
        <v>147063</v>
      </c>
      <c r="CE46" s="24">
        <v>145851</v>
      </c>
      <c r="CF46" s="24">
        <v>755868</v>
      </c>
      <c r="CG46" s="24">
        <v>752036</v>
      </c>
      <c r="CH46" s="24">
        <v>474773</v>
      </c>
      <c r="CI46" s="24">
        <v>472388</v>
      </c>
      <c r="CJ46" s="68"/>
      <c r="CK46" s="24">
        <v>282</v>
      </c>
      <c r="CL46" s="24">
        <v>267</v>
      </c>
      <c r="CM46" s="30"/>
      <c r="CN46" s="22">
        <v>41</v>
      </c>
      <c r="CO46" s="23" t="str">
        <f t="shared" si="52"/>
        <v>与那国町</v>
      </c>
      <c r="CP46" s="24">
        <v>166599</v>
      </c>
      <c r="CQ46" s="24">
        <v>352044</v>
      </c>
      <c r="CR46" s="24">
        <v>331190</v>
      </c>
      <c r="CS46" s="24">
        <v>1895164</v>
      </c>
      <c r="CT46" s="24">
        <v>1806598</v>
      </c>
      <c r="CU46" s="24">
        <v>730991</v>
      </c>
      <c r="CV46" s="24">
        <v>713573</v>
      </c>
      <c r="CW46" s="24">
        <v>380</v>
      </c>
      <c r="CX46" s="24">
        <v>1239</v>
      </c>
      <c r="CY46" s="24">
        <v>1079</v>
      </c>
      <c r="CZ46" s="50"/>
      <c r="DA46" s="22">
        <v>41</v>
      </c>
      <c r="DB46" s="23" t="str">
        <f t="shared" si="53"/>
        <v>与那国町</v>
      </c>
      <c r="DC46" s="24">
        <v>0</v>
      </c>
      <c r="DD46" s="68"/>
      <c r="DE46" s="68"/>
      <c r="DF46" s="68"/>
      <c r="DG46" s="68"/>
      <c r="DH46" s="68"/>
      <c r="DI46" s="68"/>
      <c r="DJ46" s="24">
        <v>0</v>
      </c>
      <c r="DK46" s="68"/>
      <c r="DL46" s="68"/>
      <c r="DM46" s="16"/>
      <c r="DN46" s="22">
        <v>41</v>
      </c>
      <c r="DO46" s="23" t="str">
        <f t="shared" si="54"/>
        <v>与那国町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20">
        <v>0</v>
      </c>
      <c r="DY46" s="20">
        <v>0</v>
      </c>
      <c r="DZ46" s="16"/>
      <c r="EA46" s="22">
        <v>41</v>
      </c>
      <c r="EB46" s="23" t="str">
        <f t="shared" si="55"/>
        <v>与那国町</v>
      </c>
      <c r="EC46" s="24">
        <v>89146</v>
      </c>
      <c r="ED46" s="24">
        <v>189676</v>
      </c>
      <c r="EE46" s="24">
        <v>116134</v>
      </c>
      <c r="EF46" s="24">
        <v>1215</v>
      </c>
      <c r="EG46" s="24">
        <v>753</v>
      </c>
      <c r="EH46" s="24">
        <v>1215</v>
      </c>
      <c r="EI46" s="24">
        <v>753</v>
      </c>
      <c r="EJ46" s="24">
        <v>22</v>
      </c>
      <c r="EK46" s="24">
        <v>86</v>
      </c>
      <c r="EL46" s="24">
        <v>52</v>
      </c>
      <c r="EM46" s="16"/>
      <c r="EN46" s="22">
        <v>41</v>
      </c>
      <c r="EO46" s="23" t="str">
        <f t="shared" si="56"/>
        <v>与那国町</v>
      </c>
      <c r="EP46" s="24">
        <v>8251206</v>
      </c>
      <c r="EQ46" s="24">
        <v>0</v>
      </c>
      <c r="ER46" s="24">
        <v>0</v>
      </c>
      <c r="ES46" s="24">
        <v>0</v>
      </c>
      <c r="ET46" s="24">
        <v>0</v>
      </c>
      <c r="EU46" s="24">
        <v>0</v>
      </c>
      <c r="EV46" s="24">
        <v>0</v>
      </c>
      <c r="EW46" s="24">
        <v>76</v>
      </c>
      <c r="EX46" s="24">
        <v>0</v>
      </c>
      <c r="EY46" s="24">
        <v>0</v>
      </c>
      <c r="FA46" s="22">
        <v>41</v>
      </c>
      <c r="FB46" s="23" t="str">
        <f t="shared" si="57"/>
        <v>与那国町</v>
      </c>
      <c r="FC46" s="24">
        <v>0</v>
      </c>
      <c r="FD46" s="24">
        <v>0</v>
      </c>
      <c r="FE46" s="24">
        <v>0</v>
      </c>
      <c r="FF46" s="24">
        <v>0</v>
      </c>
      <c r="FG46" s="24">
        <v>0</v>
      </c>
      <c r="FH46" s="24">
        <v>0</v>
      </c>
      <c r="FI46" s="24">
        <v>0</v>
      </c>
      <c r="FJ46" s="24">
        <v>0</v>
      </c>
      <c r="FK46" s="24">
        <v>0</v>
      </c>
      <c r="FL46" s="24">
        <v>0</v>
      </c>
      <c r="FN46" s="22">
        <v>41</v>
      </c>
      <c r="FO46" s="23" t="str">
        <f t="shared" si="58"/>
        <v>与那国町</v>
      </c>
      <c r="FP46" s="24">
        <v>2859773</v>
      </c>
      <c r="FQ46" s="24">
        <v>2319596</v>
      </c>
      <c r="FR46" s="24">
        <v>1885479</v>
      </c>
      <c r="FS46" s="24">
        <v>26130</v>
      </c>
      <c r="FT46" s="24">
        <v>20827</v>
      </c>
      <c r="FU46" s="24">
        <v>25749</v>
      </c>
      <c r="FV46" s="24">
        <v>20483</v>
      </c>
      <c r="FW46" s="24">
        <v>49</v>
      </c>
      <c r="FX46" s="24">
        <v>634</v>
      </c>
      <c r="FY46" s="24">
        <v>463</v>
      </c>
      <c r="GA46" s="22">
        <v>41</v>
      </c>
      <c r="GB46" s="23" t="str">
        <f t="shared" si="59"/>
        <v>与那国町</v>
      </c>
      <c r="GC46" s="24">
        <v>2229852</v>
      </c>
      <c r="GD46" s="24">
        <v>1869957</v>
      </c>
      <c r="GE46" s="24">
        <v>1190645</v>
      </c>
      <c r="GF46" s="24">
        <v>17581</v>
      </c>
      <c r="GG46" s="24">
        <v>11228</v>
      </c>
      <c r="GH46" s="24">
        <v>17185</v>
      </c>
      <c r="GI46" s="24">
        <v>10862</v>
      </c>
      <c r="GJ46" s="24">
        <v>183</v>
      </c>
      <c r="GK46" s="24">
        <v>911</v>
      </c>
      <c r="GL46" s="24">
        <v>539</v>
      </c>
      <c r="GN46" s="22">
        <v>41</v>
      </c>
      <c r="GO46" s="23" t="str">
        <f t="shared" si="60"/>
        <v>与那国町</v>
      </c>
      <c r="GP46" s="24">
        <v>0</v>
      </c>
      <c r="GQ46" s="24">
        <v>0</v>
      </c>
      <c r="GR46" s="24">
        <v>0</v>
      </c>
      <c r="GS46" s="24">
        <v>0</v>
      </c>
      <c r="GT46" s="24">
        <v>0</v>
      </c>
      <c r="GU46" s="24">
        <v>0</v>
      </c>
      <c r="GV46" s="24">
        <v>0</v>
      </c>
      <c r="GW46" s="24">
        <v>0</v>
      </c>
      <c r="GX46" s="24">
        <v>0</v>
      </c>
      <c r="GY46" s="24">
        <v>0</v>
      </c>
      <c r="HA46" s="22">
        <v>41</v>
      </c>
      <c r="HB46" s="23" t="str">
        <f t="shared" si="61"/>
        <v>与那国町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N46" s="18">
        <v>41</v>
      </c>
      <c r="HO46" s="19" t="str">
        <f t="shared" si="62"/>
        <v>与那国町</v>
      </c>
      <c r="HP46" s="20">
        <v>0</v>
      </c>
      <c r="HQ46" s="20">
        <v>0</v>
      </c>
      <c r="HR46" s="20">
        <v>0</v>
      </c>
      <c r="HS46" s="20">
        <v>0</v>
      </c>
      <c r="HT46" s="20">
        <v>0</v>
      </c>
      <c r="HU46" s="20">
        <v>0</v>
      </c>
      <c r="HV46" s="20">
        <v>0</v>
      </c>
      <c r="HW46" s="20">
        <v>0</v>
      </c>
      <c r="HX46" s="20">
        <v>0</v>
      </c>
      <c r="HY46" s="20">
        <v>0</v>
      </c>
      <c r="IA46" s="22">
        <v>41</v>
      </c>
      <c r="IB46" s="23" t="str">
        <f t="shared" si="63"/>
        <v>与那国町</v>
      </c>
      <c r="IC46" s="20">
        <v>0</v>
      </c>
      <c r="ID46" s="20">
        <v>0</v>
      </c>
      <c r="IE46" s="20">
        <v>0</v>
      </c>
      <c r="IF46" s="20">
        <v>0</v>
      </c>
      <c r="IG46" s="20">
        <v>0</v>
      </c>
      <c r="IH46" s="20">
        <v>0</v>
      </c>
      <c r="II46" s="20">
        <v>0</v>
      </c>
      <c r="IJ46" s="20">
        <v>0</v>
      </c>
      <c r="IK46" s="20">
        <v>0</v>
      </c>
      <c r="IL46" s="20">
        <v>0</v>
      </c>
      <c r="IN46" s="17">
        <f t="shared" si="0"/>
        <v>13955131</v>
      </c>
      <c r="IO46" s="7">
        <f t="shared" si="1"/>
        <v>11284943</v>
      </c>
      <c r="IP46" s="7">
        <f t="shared" si="2"/>
        <v>8656536</v>
      </c>
      <c r="IQ46" s="7">
        <f t="shared" si="3"/>
        <v>2134361</v>
      </c>
      <c r="IR46" s="7">
        <f t="shared" si="4"/>
        <v>1991547</v>
      </c>
      <c r="IS46" s="7">
        <f t="shared" si="5"/>
        <v>896392</v>
      </c>
      <c r="IT46" s="7">
        <f t="shared" si="6"/>
        <v>867</v>
      </c>
      <c r="IU46" s="7">
        <f t="shared" si="7"/>
        <v>5543</v>
      </c>
      <c r="IV46" s="7">
        <f t="shared" si="8"/>
        <v>4073</v>
      </c>
    </row>
    <row r="47" spans="1:256" s="7" customFormat="1" ht="15" customHeight="1">
      <c r="A47" s="35"/>
      <c r="B47" s="36" t="s">
        <v>44</v>
      </c>
      <c r="C47" s="37">
        <f>SUM(C17:C46)</f>
        <v>263390</v>
      </c>
      <c r="D47" s="37">
        <f aca="true" t="shared" si="64" ref="D47:L47">SUM(D17:D46)</f>
        <v>6135338</v>
      </c>
      <c r="E47" s="37">
        <f t="shared" si="64"/>
        <v>4475075</v>
      </c>
      <c r="F47" s="37">
        <f t="shared" si="64"/>
        <v>218975</v>
      </c>
      <c r="G47" s="37">
        <f t="shared" si="64"/>
        <v>160301</v>
      </c>
      <c r="H47" s="37">
        <f t="shared" si="64"/>
        <v>218530</v>
      </c>
      <c r="I47" s="37">
        <f t="shared" si="64"/>
        <v>159934</v>
      </c>
      <c r="J47" s="37">
        <f t="shared" si="64"/>
        <v>1009</v>
      </c>
      <c r="K47" s="37">
        <f t="shared" si="64"/>
        <v>9499</v>
      </c>
      <c r="L47" s="37">
        <f t="shared" si="64"/>
        <v>6289</v>
      </c>
      <c r="M47" s="16"/>
      <c r="N47" s="35"/>
      <c r="O47" s="36" t="s">
        <v>44</v>
      </c>
      <c r="P47" s="37">
        <f aca="true" t="shared" si="65" ref="P47:Y47">SUM(P17:P46)</f>
        <v>0</v>
      </c>
      <c r="Q47" s="37">
        <f t="shared" si="65"/>
        <v>0</v>
      </c>
      <c r="R47" s="37">
        <f t="shared" si="65"/>
        <v>0</v>
      </c>
      <c r="S47" s="37">
        <f t="shared" si="65"/>
        <v>0</v>
      </c>
      <c r="T47" s="37">
        <f t="shared" si="65"/>
        <v>0</v>
      </c>
      <c r="U47" s="37">
        <f t="shared" si="65"/>
        <v>0</v>
      </c>
      <c r="V47" s="37">
        <f t="shared" si="65"/>
        <v>0</v>
      </c>
      <c r="W47" s="37">
        <f t="shared" si="65"/>
        <v>0</v>
      </c>
      <c r="X47" s="37">
        <f t="shared" si="65"/>
        <v>0</v>
      </c>
      <c r="Y47" s="37">
        <f t="shared" si="65"/>
        <v>0</v>
      </c>
      <c r="Z47" s="30"/>
      <c r="AA47" s="35"/>
      <c r="AB47" s="36" t="s">
        <v>44</v>
      </c>
      <c r="AC47" s="37">
        <f aca="true" t="shared" si="66" ref="AC47:AL47">SUM(AC17:AC46)</f>
        <v>8389134</v>
      </c>
      <c r="AD47" s="37">
        <f t="shared" si="66"/>
        <v>191835825</v>
      </c>
      <c r="AE47" s="37">
        <f t="shared" si="66"/>
        <v>153902098</v>
      </c>
      <c r="AF47" s="37">
        <f t="shared" si="66"/>
        <v>7201727</v>
      </c>
      <c r="AG47" s="37">
        <f>SUM(AG17:AG46)</f>
        <v>5741458</v>
      </c>
      <c r="AH47" s="37">
        <f>SUM(AH17:AH46)</f>
        <v>7181622</v>
      </c>
      <c r="AI47" s="37">
        <f t="shared" si="66"/>
        <v>5725341</v>
      </c>
      <c r="AJ47" s="37">
        <f t="shared" si="66"/>
        <v>15746</v>
      </c>
      <c r="AK47" s="37">
        <f t="shared" si="66"/>
        <v>189819</v>
      </c>
      <c r="AL47" s="37">
        <f t="shared" si="66"/>
        <v>127008</v>
      </c>
      <c r="AM47" s="50"/>
      <c r="AN47" s="35"/>
      <c r="AO47" s="36" t="s">
        <v>44</v>
      </c>
      <c r="AP47" s="37">
        <f aca="true" t="shared" si="67" ref="AP47:AY47">SUM(AP17:AP46)</f>
        <v>249832</v>
      </c>
      <c r="AQ47" s="37">
        <f t="shared" si="67"/>
        <v>1550103</v>
      </c>
      <c r="AR47" s="37">
        <f t="shared" si="67"/>
        <v>1386517</v>
      </c>
      <c r="AS47" s="37">
        <f t="shared" si="67"/>
        <v>6763636</v>
      </c>
      <c r="AT47" s="37">
        <f t="shared" si="67"/>
        <v>6415949</v>
      </c>
      <c r="AU47" s="37">
        <f t="shared" si="67"/>
        <v>2192830</v>
      </c>
      <c r="AV47" s="37">
        <f t="shared" si="67"/>
        <v>2136696</v>
      </c>
      <c r="AW47" s="37">
        <f t="shared" si="67"/>
        <v>632</v>
      </c>
      <c r="AX47" s="37">
        <f t="shared" si="67"/>
        <v>4279</v>
      </c>
      <c r="AY47" s="37">
        <f t="shared" si="67"/>
        <v>3369</v>
      </c>
      <c r="AZ47" s="30"/>
      <c r="BA47" s="35"/>
      <c r="BB47" s="36" t="s">
        <v>44</v>
      </c>
      <c r="BC47" s="37">
        <f aca="true" t="shared" si="68" ref="BC47:BL47">SUM(BC17:BC46)</f>
        <v>0</v>
      </c>
      <c r="BD47" s="37">
        <f t="shared" si="68"/>
        <v>18629517</v>
      </c>
      <c r="BE47" s="37">
        <f t="shared" si="68"/>
        <v>17730675</v>
      </c>
      <c r="BF47" s="37">
        <f t="shared" si="68"/>
        <v>439083806</v>
      </c>
      <c r="BG47" s="37">
        <f t="shared" si="68"/>
        <v>435303261</v>
      </c>
      <c r="BH47" s="37">
        <f t="shared" si="68"/>
        <v>69088421</v>
      </c>
      <c r="BI47" s="37">
        <f t="shared" si="68"/>
        <v>68514089</v>
      </c>
      <c r="BJ47" s="37">
        <f t="shared" si="68"/>
        <v>0</v>
      </c>
      <c r="BK47" s="37">
        <f t="shared" si="68"/>
        <v>96639</v>
      </c>
      <c r="BL47" s="37">
        <f t="shared" si="68"/>
        <v>90602</v>
      </c>
      <c r="BM47" s="30"/>
      <c r="BN47" s="35"/>
      <c r="BO47" s="36" t="s">
        <v>44</v>
      </c>
      <c r="BP47" s="37">
        <f aca="true" t="shared" si="69" ref="BP47:BY47">SUM(BP17:BP46)</f>
        <v>0</v>
      </c>
      <c r="BQ47" s="37">
        <f t="shared" si="69"/>
        <v>13071983</v>
      </c>
      <c r="BR47" s="37">
        <f t="shared" si="69"/>
        <v>12728239</v>
      </c>
      <c r="BS47" s="37">
        <f t="shared" si="69"/>
        <v>204043746</v>
      </c>
      <c r="BT47" s="37">
        <f t="shared" si="69"/>
        <v>203268742</v>
      </c>
      <c r="BU47" s="37">
        <f t="shared" si="69"/>
        <v>64189701</v>
      </c>
      <c r="BV47" s="37">
        <f t="shared" si="69"/>
        <v>63952508</v>
      </c>
      <c r="BW47" s="37">
        <f t="shared" si="69"/>
        <v>0</v>
      </c>
      <c r="BX47" s="37">
        <f t="shared" si="69"/>
        <v>66368</v>
      </c>
      <c r="BY47" s="37">
        <f t="shared" si="69"/>
        <v>63035</v>
      </c>
      <c r="BZ47" s="30"/>
      <c r="CA47" s="35"/>
      <c r="CB47" s="36" t="s">
        <v>44</v>
      </c>
      <c r="CC47" s="37">
        <f aca="true" t="shared" si="70" ref="CC47:CL47">SUM(CC17:CC46)</f>
        <v>0</v>
      </c>
      <c r="CD47" s="37">
        <f t="shared" si="70"/>
        <v>10041965</v>
      </c>
      <c r="CE47" s="37">
        <f t="shared" si="70"/>
        <v>9970301</v>
      </c>
      <c r="CF47" s="37">
        <f t="shared" si="70"/>
        <v>208410675</v>
      </c>
      <c r="CG47" s="37">
        <f t="shared" si="70"/>
        <v>208301028</v>
      </c>
      <c r="CH47" s="37">
        <f t="shared" si="70"/>
        <v>132913543</v>
      </c>
      <c r="CI47" s="37">
        <f t="shared" si="70"/>
        <v>132845817</v>
      </c>
      <c r="CJ47" s="37">
        <f t="shared" si="70"/>
        <v>0</v>
      </c>
      <c r="CK47" s="37">
        <f t="shared" si="70"/>
        <v>19341</v>
      </c>
      <c r="CL47" s="37">
        <f t="shared" si="70"/>
        <v>18773</v>
      </c>
      <c r="CM47" s="30"/>
      <c r="CN47" s="35"/>
      <c r="CO47" s="36" t="s">
        <v>44</v>
      </c>
      <c r="CP47" s="37">
        <f aca="true" t="shared" si="71" ref="CP47:CY47">SUM(CP17:CP46)</f>
        <v>4547704</v>
      </c>
      <c r="CQ47" s="37">
        <f t="shared" si="71"/>
        <v>41743465</v>
      </c>
      <c r="CR47" s="37">
        <f t="shared" si="71"/>
        <v>40429215</v>
      </c>
      <c r="CS47" s="37">
        <f t="shared" si="71"/>
        <v>851538227</v>
      </c>
      <c r="CT47" s="37">
        <f t="shared" si="71"/>
        <v>846873031</v>
      </c>
      <c r="CU47" s="37">
        <f t="shared" si="71"/>
        <v>266191665</v>
      </c>
      <c r="CV47" s="37">
        <f t="shared" si="71"/>
        <v>265312414</v>
      </c>
      <c r="CW47" s="37">
        <f t="shared" si="71"/>
        <v>7442</v>
      </c>
      <c r="CX47" s="37">
        <f t="shared" si="71"/>
        <v>182348</v>
      </c>
      <c r="CY47" s="37">
        <f t="shared" si="71"/>
        <v>172410</v>
      </c>
      <c r="CZ47" s="50"/>
      <c r="DA47" s="35"/>
      <c r="DB47" s="36" t="s">
        <v>44</v>
      </c>
      <c r="DC47" s="37">
        <f aca="true" t="shared" si="72" ref="DC47:DL47">SUM(DC17:DC46)</f>
        <v>0</v>
      </c>
      <c r="DD47" s="37">
        <f t="shared" si="72"/>
        <v>0</v>
      </c>
      <c r="DE47" s="37">
        <f t="shared" si="72"/>
        <v>0</v>
      </c>
      <c r="DF47" s="37">
        <f t="shared" si="72"/>
        <v>0</v>
      </c>
      <c r="DG47" s="37">
        <f t="shared" si="72"/>
        <v>0</v>
      </c>
      <c r="DH47" s="37">
        <f t="shared" si="72"/>
        <v>0</v>
      </c>
      <c r="DI47" s="37">
        <f t="shared" si="72"/>
        <v>0</v>
      </c>
      <c r="DJ47" s="37">
        <f t="shared" si="72"/>
        <v>0</v>
      </c>
      <c r="DK47" s="37">
        <f t="shared" si="72"/>
        <v>0</v>
      </c>
      <c r="DL47" s="37">
        <f t="shared" si="72"/>
        <v>0</v>
      </c>
      <c r="DM47" s="16"/>
      <c r="DN47" s="35"/>
      <c r="DO47" s="36" t="s">
        <v>44</v>
      </c>
      <c r="DP47" s="37">
        <f aca="true" t="shared" si="73" ref="DP47:DY47">SUM(DP17:DP46)</f>
        <v>0</v>
      </c>
      <c r="DQ47" s="37">
        <f t="shared" si="73"/>
        <v>0</v>
      </c>
      <c r="DR47" s="37">
        <f t="shared" si="73"/>
        <v>0</v>
      </c>
      <c r="DS47" s="37">
        <f t="shared" si="73"/>
        <v>0</v>
      </c>
      <c r="DT47" s="37">
        <f t="shared" si="73"/>
        <v>0</v>
      </c>
      <c r="DU47" s="37">
        <f t="shared" si="73"/>
        <v>0</v>
      </c>
      <c r="DV47" s="37">
        <f t="shared" si="73"/>
        <v>0</v>
      </c>
      <c r="DW47" s="37">
        <f t="shared" si="73"/>
        <v>0</v>
      </c>
      <c r="DX47" s="37">
        <f t="shared" si="73"/>
        <v>0</v>
      </c>
      <c r="DY47" s="37">
        <f t="shared" si="73"/>
        <v>0</v>
      </c>
      <c r="DZ47" s="16"/>
      <c r="EA47" s="35"/>
      <c r="EB47" s="36" t="s">
        <v>44</v>
      </c>
      <c r="EC47" s="37">
        <f aca="true" t="shared" si="74" ref="EC47:EL47">SUM(EC17:EC46)</f>
        <v>2188185</v>
      </c>
      <c r="ED47" s="37">
        <f t="shared" si="74"/>
        <v>489908</v>
      </c>
      <c r="EE47" s="37">
        <f t="shared" si="74"/>
        <v>363273</v>
      </c>
      <c r="EF47" s="37">
        <f t="shared" si="74"/>
        <v>10449</v>
      </c>
      <c r="EG47" s="37">
        <f t="shared" si="74"/>
        <v>8847</v>
      </c>
      <c r="EH47" s="37">
        <f t="shared" si="74"/>
        <v>10442</v>
      </c>
      <c r="EI47" s="37">
        <f t="shared" si="74"/>
        <v>8846</v>
      </c>
      <c r="EJ47" s="37">
        <f t="shared" si="74"/>
        <v>838</v>
      </c>
      <c r="EK47" s="37">
        <f t="shared" si="74"/>
        <v>365</v>
      </c>
      <c r="EL47" s="37">
        <f t="shared" si="74"/>
        <v>211</v>
      </c>
      <c r="EM47" s="16"/>
      <c r="EN47" s="35"/>
      <c r="EO47" s="36" t="s">
        <v>44</v>
      </c>
      <c r="EP47" s="37">
        <f aca="true" t="shared" si="75" ref="EP47:EY47">SUM(EP17:EP46)</f>
        <v>464782426</v>
      </c>
      <c r="EQ47" s="37">
        <f t="shared" si="75"/>
        <v>50739069</v>
      </c>
      <c r="ER47" s="37">
        <f t="shared" si="75"/>
        <v>39926579</v>
      </c>
      <c r="ES47" s="37">
        <f t="shared" si="75"/>
        <v>528015</v>
      </c>
      <c r="ET47" s="37">
        <f t="shared" si="75"/>
        <v>422239</v>
      </c>
      <c r="EU47" s="37">
        <f t="shared" si="75"/>
        <v>526763</v>
      </c>
      <c r="EV47" s="37">
        <f t="shared" si="75"/>
        <v>421050</v>
      </c>
      <c r="EW47" s="37">
        <f t="shared" si="75"/>
        <v>4449</v>
      </c>
      <c r="EX47" s="37">
        <f t="shared" si="75"/>
        <v>12562</v>
      </c>
      <c r="EY47" s="37">
        <f t="shared" si="75"/>
        <v>7434</v>
      </c>
      <c r="FA47" s="35"/>
      <c r="FB47" s="36" t="s">
        <v>44</v>
      </c>
      <c r="FC47" s="37">
        <f aca="true" t="shared" si="76" ref="FC47:FL47">SUM(FC17:FC46)</f>
        <v>0</v>
      </c>
      <c r="FD47" s="37">
        <f t="shared" si="76"/>
        <v>0</v>
      </c>
      <c r="FE47" s="37">
        <f t="shared" si="76"/>
        <v>0</v>
      </c>
      <c r="FF47" s="37">
        <f t="shared" si="76"/>
        <v>0</v>
      </c>
      <c r="FG47" s="37">
        <f t="shared" si="76"/>
        <v>0</v>
      </c>
      <c r="FH47" s="37">
        <f t="shared" si="76"/>
        <v>0</v>
      </c>
      <c r="FI47" s="37">
        <f t="shared" si="76"/>
        <v>0</v>
      </c>
      <c r="FJ47" s="37">
        <f t="shared" si="76"/>
        <v>0</v>
      </c>
      <c r="FK47" s="37">
        <f t="shared" si="76"/>
        <v>0</v>
      </c>
      <c r="FL47" s="37">
        <f t="shared" si="76"/>
        <v>0</v>
      </c>
      <c r="FN47" s="35"/>
      <c r="FO47" s="36" t="s">
        <v>44</v>
      </c>
      <c r="FP47" s="37">
        <f aca="true" t="shared" si="77" ref="FP47:FY47">SUM(FP17:FP46)</f>
        <v>8828490</v>
      </c>
      <c r="FQ47" s="37">
        <f t="shared" si="77"/>
        <v>16789893</v>
      </c>
      <c r="FR47" s="37">
        <f t="shared" si="77"/>
        <v>14832274</v>
      </c>
      <c r="FS47" s="37">
        <f t="shared" si="77"/>
        <v>207547</v>
      </c>
      <c r="FT47" s="37">
        <f t="shared" si="77"/>
        <v>181945</v>
      </c>
      <c r="FU47" s="37">
        <f t="shared" si="77"/>
        <v>207149</v>
      </c>
      <c r="FV47" s="37">
        <f t="shared" si="77"/>
        <v>181584</v>
      </c>
      <c r="FW47" s="37">
        <f t="shared" si="77"/>
        <v>671</v>
      </c>
      <c r="FX47" s="37">
        <f t="shared" si="77"/>
        <v>4751</v>
      </c>
      <c r="FY47" s="37">
        <f t="shared" si="77"/>
        <v>3633</v>
      </c>
      <c r="GA47" s="35"/>
      <c r="GB47" s="36" t="s">
        <v>44</v>
      </c>
      <c r="GC47" s="37">
        <f aca="true" t="shared" si="78" ref="GC47:GL47">SUM(GC17:GC46)</f>
        <v>70772701</v>
      </c>
      <c r="GD47" s="37">
        <f t="shared" si="78"/>
        <v>118815956</v>
      </c>
      <c r="GE47" s="37">
        <f t="shared" si="78"/>
        <v>82310260</v>
      </c>
      <c r="GF47" s="37">
        <f t="shared" si="78"/>
        <v>1471226</v>
      </c>
      <c r="GG47" s="37">
        <f t="shared" si="78"/>
        <v>1061456</v>
      </c>
      <c r="GH47" s="37">
        <f t="shared" si="78"/>
        <v>1406216</v>
      </c>
      <c r="GI47" s="37">
        <f t="shared" si="78"/>
        <v>1011595</v>
      </c>
      <c r="GJ47" s="37">
        <f t="shared" si="78"/>
        <v>17556</v>
      </c>
      <c r="GK47" s="37">
        <f t="shared" si="78"/>
        <v>107419</v>
      </c>
      <c r="GL47" s="37">
        <f t="shared" si="78"/>
        <v>60113</v>
      </c>
      <c r="GN47" s="35"/>
      <c r="GO47" s="36" t="s">
        <v>44</v>
      </c>
      <c r="GP47" s="37">
        <f aca="true" t="shared" si="79" ref="GP47:GY47">SUM(GP17:GP46)</f>
        <v>1633164</v>
      </c>
      <c r="GQ47" s="37">
        <f t="shared" si="79"/>
        <v>9237511</v>
      </c>
      <c r="GR47" s="37">
        <f t="shared" si="79"/>
        <v>9227090</v>
      </c>
      <c r="GS47" s="37">
        <f t="shared" si="79"/>
        <v>13811956</v>
      </c>
      <c r="GT47" s="37">
        <f t="shared" si="79"/>
        <v>13798796</v>
      </c>
      <c r="GU47" s="37">
        <f t="shared" si="79"/>
        <v>10143487</v>
      </c>
      <c r="GV47" s="37">
        <f t="shared" si="79"/>
        <v>10134139</v>
      </c>
      <c r="GW47" s="37">
        <f t="shared" si="79"/>
        <v>190</v>
      </c>
      <c r="GX47" s="37">
        <f t="shared" si="79"/>
        <v>3975</v>
      </c>
      <c r="GY47" s="37">
        <f t="shared" si="79"/>
        <v>3889</v>
      </c>
      <c r="HA47" s="35"/>
      <c r="HB47" s="36" t="s">
        <v>44</v>
      </c>
      <c r="HC47" s="37">
        <f aca="true" t="shared" si="80" ref="HC47:HL47">SUM(HC17:HC46)</f>
        <v>1</v>
      </c>
      <c r="HD47" s="37">
        <f t="shared" si="80"/>
        <v>119388</v>
      </c>
      <c r="HE47" s="37">
        <f t="shared" si="80"/>
        <v>119388</v>
      </c>
      <c r="HF47" s="37">
        <f t="shared" si="80"/>
        <v>4139</v>
      </c>
      <c r="HG47" s="37">
        <f t="shared" si="80"/>
        <v>4139</v>
      </c>
      <c r="HH47" s="37">
        <f t="shared" si="80"/>
        <v>4139</v>
      </c>
      <c r="HI47" s="37">
        <f t="shared" si="80"/>
        <v>4139</v>
      </c>
      <c r="HJ47" s="37">
        <f t="shared" si="80"/>
        <v>0</v>
      </c>
      <c r="HK47" s="37">
        <f t="shared" si="80"/>
        <v>2</v>
      </c>
      <c r="HL47" s="37">
        <f t="shared" si="80"/>
        <v>2</v>
      </c>
      <c r="HN47" s="35"/>
      <c r="HO47" s="36" t="s">
        <v>44</v>
      </c>
      <c r="HP47" s="37">
        <f aca="true" t="shared" si="81" ref="HP47:HY47">SUM(HP17:HP46)</f>
        <v>0</v>
      </c>
      <c r="HQ47" s="37">
        <f t="shared" si="81"/>
        <v>0</v>
      </c>
      <c r="HR47" s="37">
        <f t="shared" si="81"/>
        <v>0</v>
      </c>
      <c r="HS47" s="37">
        <f t="shared" si="81"/>
        <v>0</v>
      </c>
      <c r="HT47" s="37">
        <f t="shared" si="81"/>
        <v>0</v>
      </c>
      <c r="HU47" s="37">
        <f t="shared" si="81"/>
        <v>0</v>
      </c>
      <c r="HV47" s="37">
        <f t="shared" si="81"/>
        <v>0</v>
      </c>
      <c r="HW47" s="37">
        <f t="shared" si="81"/>
        <v>0</v>
      </c>
      <c r="HX47" s="37">
        <f t="shared" si="81"/>
        <v>0</v>
      </c>
      <c r="HY47" s="37">
        <f t="shared" si="81"/>
        <v>0</v>
      </c>
      <c r="IA47" s="35"/>
      <c r="IB47" s="36" t="s">
        <v>44</v>
      </c>
      <c r="IC47" s="37">
        <f aca="true" t="shared" si="82" ref="IC47:IL47">SUM(IC17:IC46)</f>
        <v>0</v>
      </c>
      <c r="ID47" s="37">
        <f t="shared" si="82"/>
        <v>0</v>
      </c>
      <c r="IE47" s="37">
        <f t="shared" si="82"/>
        <v>0</v>
      </c>
      <c r="IF47" s="37">
        <f t="shared" si="82"/>
        <v>0</v>
      </c>
      <c r="IG47" s="37">
        <f t="shared" si="82"/>
        <v>0</v>
      </c>
      <c r="IH47" s="37">
        <f t="shared" si="82"/>
        <v>0</v>
      </c>
      <c r="II47" s="37">
        <f t="shared" si="82"/>
        <v>0</v>
      </c>
      <c r="IJ47" s="37">
        <f t="shared" si="82"/>
        <v>0</v>
      </c>
      <c r="IK47" s="37">
        <f t="shared" si="82"/>
        <v>0</v>
      </c>
      <c r="IL47" s="37">
        <f t="shared" si="82"/>
        <v>0</v>
      </c>
      <c r="IN47" s="17">
        <f>SUM(C47,P47,AC47,AP47,CP47,DC47,DP47,EC47,EP47,FC47,FP47,GC47,GP47,HC47,HP47,IC47)</f>
        <v>561655027</v>
      </c>
      <c r="IO47" s="7">
        <f>SUM(D47,Q47,AD47,AQ47,CQ47,DD47,DQ47,ED47,EQ47,FD47,FQ47,GD47,GQ47,HD47,HQ47,ID47)</f>
        <v>437456456</v>
      </c>
      <c r="IP47" s="7">
        <f>SUM(E47,R47,AE47,AR47,CR47,DE47,DR47,EE47,ER47,FE47,FR47,GE47,GR47,HE47,HR47,IE47)</f>
        <v>346971769</v>
      </c>
      <c r="IQ47" s="7">
        <f>SUM(F47,S47,AF47,AS47,CS47,DF47,DS47,EF47,ES47,FF47,FS47,GF47,GS47,HF47,HS47,IF47)</f>
        <v>881755897</v>
      </c>
      <c r="IR47" s="7">
        <f>SUM(G47,T47,AG47,AT47,CT47,DG47,DT47,EG47,ET47,FG47,FT47,GG47,GT47,HG47,HT47,IG47)</f>
        <v>874668161</v>
      </c>
      <c r="IS47" s="7">
        <f>SUM(I47,V47,AI47,AV47,CV47,DI47,DV47,EI47,EV47,FI47,FV47,GI47,GV47,HI47,HV47,II47)</f>
        <v>285095738</v>
      </c>
      <c r="IT47" s="7">
        <f>SUM(J47,W47,AJ47,AW47,CW47,DJ47,DW47,EJ47,EW47,FJ47,FW47,GJ47,GW47,HJ47,HW47,IJ47)</f>
        <v>48533</v>
      </c>
      <c r="IU47" s="7">
        <f>SUM(K47,X47,AK47,AX47,CX47,DK47,DX47,EK47,EX47,FK47,FX47,GK47,GX47,HK47,HX47,IK47)</f>
        <v>515019</v>
      </c>
      <c r="IV47" s="7">
        <f>SUM(L47,Y47,AL47,AY47,CY47,DL47,DY47,EL47,EY47,FL47,FY47,GL47,GY47,HL47,HY47,IL47)</f>
        <v>384358</v>
      </c>
    </row>
    <row r="48" spans="1:256" s="42" customFormat="1" ht="15" customHeight="1">
      <c r="A48" s="38"/>
      <c r="B48" s="39" t="s">
        <v>45</v>
      </c>
      <c r="C48" s="40">
        <f>SUM(C47,C16)</f>
        <v>529601</v>
      </c>
      <c r="D48" s="40">
        <f aca="true" t="shared" si="83" ref="D48:L48">SUM(D47,D16)</f>
        <v>12753297</v>
      </c>
      <c r="E48" s="40">
        <f t="shared" si="83"/>
        <v>10122377</v>
      </c>
      <c r="F48" s="40">
        <f t="shared" si="83"/>
        <v>492544</v>
      </c>
      <c r="G48" s="40">
        <f t="shared" si="83"/>
        <v>392374</v>
      </c>
      <c r="H48" s="40">
        <f t="shared" si="83"/>
        <v>492099</v>
      </c>
      <c r="I48" s="40">
        <f t="shared" si="83"/>
        <v>392007</v>
      </c>
      <c r="J48" s="40">
        <f t="shared" si="83"/>
        <v>1744</v>
      </c>
      <c r="K48" s="40">
        <f t="shared" si="83"/>
        <v>15067</v>
      </c>
      <c r="L48" s="40">
        <f t="shared" si="83"/>
        <v>10782</v>
      </c>
      <c r="M48" s="17"/>
      <c r="N48" s="38"/>
      <c r="O48" s="39" t="s">
        <v>45</v>
      </c>
      <c r="P48" s="40">
        <f aca="true" t="shared" si="84" ref="P48:Y48">SUM(P47,P16)</f>
        <v>24929</v>
      </c>
      <c r="Q48" s="40">
        <f t="shared" si="84"/>
        <v>240361</v>
      </c>
      <c r="R48" s="40">
        <f t="shared" si="84"/>
        <v>239661</v>
      </c>
      <c r="S48" s="40">
        <f t="shared" si="84"/>
        <v>1882896</v>
      </c>
      <c r="T48" s="40">
        <f t="shared" si="84"/>
        <v>1879328</v>
      </c>
      <c r="U48" s="40">
        <f t="shared" si="84"/>
        <v>578228</v>
      </c>
      <c r="V48" s="40">
        <f t="shared" si="84"/>
        <v>577102</v>
      </c>
      <c r="W48" s="40">
        <f t="shared" si="84"/>
        <v>80</v>
      </c>
      <c r="X48" s="40">
        <f t="shared" si="84"/>
        <v>521</v>
      </c>
      <c r="Y48" s="40">
        <f t="shared" si="84"/>
        <v>516</v>
      </c>
      <c r="Z48" s="33"/>
      <c r="AA48" s="38"/>
      <c r="AB48" s="39" t="s">
        <v>45</v>
      </c>
      <c r="AC48" s="40">
        <f aca="true" t="shared" si="85" ref="AC48:AL48">SUM(AC47,AC16)</f>
        <v>18504932</v>
      </c>
      <c r="AD48" s="40">
        <f t="shared" si="85"/>
        <v>452063955</v>
      </c>
      <c r="AE48" s="40">
        <f t="shared" si="85"/>
        <v>364537363</v>
      </c>
      <c r="AF48" s="40">
        <f t="shared" si="85"/>
        <v>16315077</v>
      </c>
      <c r="AG48" s="40">
        <f>SUM(AG47,AG16)</f>
        <v>13170610</v>
      </c>
      <c r="AH48" s="40">
        <f>SUM(AH47,AH16)</f>
        <v>16283862</v>
      </c>
      <c r="AI48" s="40">
        <f t="shared" si="85"/>
        <v>13145995</v>
      </c>
      <c r="AJ48" s="40">
        <f t="shared" si="85"/>
        <v>31476</v>
      </c>
      <c r="AK48" s="40">
        <f t="shared" si="85"/>
        <v>386979</v>
      </c>
      <c r="AL48" s="40">
        <f t="shared" si="85"/>
        <v>269284</v>
      </c>
      <c r="AM48" s="51"/>
      <c r="AN48" s="38"/>
      <c r="AO48" s="39" t="s">
        <v>45</v>
      </c>
      <c r="AP48" s="40">
        <f aca="true" t="shared" si="86" ref="AP48:AY48">SUM(AP47,AP16)</f>
        <v>351420</v>
      </c>
      <c r="AQ48" s="40">
        <f t="shared" si="86"/>
        <v>3899364</v>
      </c>
      <c r="AR48" s="40">
        <f t="shared" si="86"/>
        <v>3700951</v>
      </c>
      <c r="AS48" s="40">
        <f t="shared" si="86"/>
        <v>39809776</v>
      </c>
      <c r="AT48" s="40">
        <f t="shared" si="86"/>
        <v>39257260</v>
      </c>
      <c r="AU48" s="40">
        <f t="shared" si="86"/>
        <v>10687250</v>
      </c>
      <c r="AV48" s="40">
        <f t="shared" si="86"/>
        <v>10599152</v>
      </c>
      <c r="AW48" s="40">
        <f t="shared" si="86"/>
        <v>903</v>
      </c>
      <c r="AX48" s="40">
        <f t="shared" si="86"/>
        <v>9634</v>
      </c>
      <c r="AY48" s="40">
        <f t="shared" si="86"/>
        <v>8473</v>
      </c>
      <c r="AZ48" s="33"/>
      <c r="BA48" s="38"/>
      <c r="BB48" s="39" t="s">
        <v>45</v>
      </c>
      <c r="BC48" s="40">
        <f aca="true" t="shared" si="87" ref="BC48:BL48">SUM(BC47,BC16)</f>
        <v>0</v>
      </c>
      <c r="BD48" s="40">
        <f t="shared" si="87"/>
        <v>67016235</v>
      </c>
      <c r="BE48" s="40">
        <f t="shared" si="87"/>
        <v>65176549</v>
      </c>
      <c r="BF48" s="40">
        <f t="shared" si="87"/>
        <v>2383958232</v>
      </c>
      <c r="BG48" s="40">
        <f t="shared" si="87"/>
        <v>2374210227</v>
      </c>
      <c r="BH48" s="40">
        <f t="shared" si="87"/>
        <v>379740213</v>
      </c>
      <c r="BI48" s="40">
        <f t="shared" si="87"/>
        <v>378251640</v>
      </c>
      <c r="BJ48" s="40">
        <f t="shared" si="87"/>
        <v>0</v>
      </c>
      <c r="BK48" s="40">
        <f t="shared" si="87"/>
        <v>343796</v>
      </c>
      <c r="BL48" s="40">
        <f t="shared" si="87"/>
        <v>329100</v>
      </c>
      <c r="BM48" s="33"/>
      <c r="BN48" s="38"/>
      <c r="BO48" s="39" t="s">
        <v>45</v>
      </c>
      <c r="BP48" s="40">
        <f aca="true" t="shared" si="88" ref="BP48:BY48">SUM(BP47,BP16)</f>
        <v>0</v>
      </c>
      <c r="BQ48" s="40">
        <f t="shared" si="88"/>
        <v>32910250</v>
      </c>
      <c r="BR48" s="40">
        <f t="shared" si="88"/>
        <v>32351221</v>
      </c>
      <c r="BS48" s="40">
        <f t="shared" si="88"/>
        <v>669788763</v>
      </c>
      <c r="BT48" s="40">
        <f t="shared" si="88"/>
        <v>668221304</v>
      </c>
      <c r="BU48" s="40">
        <f t="shared" si="88"/>
        <v>211101825</v>
      </c>
      <c r="BV48" s="40">
        <f t="shared" si="88"/>
        <v>210625469</v>
      </c>
      <c r="BW48" s="40">
        <f t="shared" si="88"/>
        <v>0</v>
      </c>
      <c r="BX48" s="40">
        <f t="shared" si="88"/>
        <v>191959</v>
      </c>
      <c r="BY48" s="40">
        <f t="shared" si="88"/>
        <v>185151</v>
      </c>
      <c r="BZ48" s="33"/>
      <c r="CA48" s="38"/>
      <c r="CB48" s="39" t="s">
        <v>45</v>
      </c>
      <c r="CC48" s="40">
        <f aca="true" t="shared" si="89" ref="CC48:CL48">SUM(CC47,CC16)</f>
        <v>0</v>
      </c>
      <c r="CD48" s="40">
        <f t="shared" si="89"/>
        <v>40765451</v>
      </c>
      <c r="CE48" s="40">
        <f t="shared" si="89"/>
        <v>40668121</v>
      </c>
      <c r="CF48" s="40">
        <f t="shared" si="89"/>
        <v>1255275344</v>
      </c>
      <c r="CG48" s="40">
        <f t="shared" si="89"/>
        <v>1255014364</v>
      </c>
      <c r="CH48" s="40">
        <f t="shared" si="89"/>
        <v>797861999</v>
      </c>
      <c r="CI48" s="40">
        <f t="shared" si="89"/>
        <v>797727474</v>
      </c>
      <c r="CJ48" s="40">
        <f t="shared" si="89"/>
        <v>0</v>
      </c>
      <c r="CK48" s="40">
        <f t="shared" si="89"/>
        <v>80696</v>
      </c>
      <c r="CL48" s="40">
        <f t="shared" si="89"/>
        <v>79615</v>
      </c>
      <c r="CM48" s="33"/>
      <c r="CN48" s="38"/>
      <c r="CO48" s="39" t="s">
        <v>45</v>
      </c>
      <c r="CP48" s="40">
        <f aca="true" t="shared" si="90" ref="CP48:CY48">SUM(CP47,CP16)</f>
        <v>16515494</v>
      </c>
      <c r="CQ48" s="40">
        <f t="shared" si="90"/>
        <v>140691936</v>
      </c>
      <c r="CR48" s="40">
        <f t="shared" si="90"/>
        <v>138195891</v>
      </c>
      <c r="CS48" s="40">
        <f t="shared" si="90"/>
        <v>4309022339</v>
      </c>
      <c r="CT48" s="40">
        <f t="shared" si="90"/>
        <v>4297445895</v>
      </c>
      <c r="CU48" s="40">
        <f t="shared" si="90"/>
        <v>1388704037</v>
      </c>
      <c r="CV48" s="40">
        <f t="shared" si="90"/>
        <v>1386604583</v>
      </c>
      <c r="CW48" s="40">
        <f t="shared" si="90"/>
        <v>24304</v>
      </c>
      <c r="CX48" s="40">
        <f t="shared" si="90"/>
        <v>616451</v>
      </c>
      <c r="CY48" s="40">
        <f t="shared" si="90"/>
        <v>593866</v>
      </c>
      <c r="CZ48" s="51"/>
      <c r="DA48" s="38"/>
      <c r="DB48" s="39" t="s">
        <v>45</v>
      </c>
      <c r="DC48" s="40">
        <f aca="true" t="shared" si="91" ref="DC48:DL48">SUM(DC47,DC16)</f>
        <v>0</v>
      </c>
      <c r="DD48" s="40">
        <f t="shared" si="91"/>
        <v>0</v>
      </c>
      <c r="DE48" s="40">
        <f t="shared" si="91"/>
        <v>0</v>
      </c>
      <c r="DF48" s="40">
        <f t="shared" si="91"/>
        <v>0</v>
      </c>
      <c r="DG48" s="40">
        <f t="shared" si="91"/>
        <v>0</v>
      </c>
      <c r="DH48" s="40">
        <f t="shared" si="91"/>
        <v>0</v>
      </c>
      <c r="DI48" s="40">
        <f t="shared" si="91"/>
        <v>0</v>
      </c>
      <c r="DJ48" s="40">
        <f t="shared" si="91"/>
        <v>0</v>
      </c>
      <c r="DK48" s="40">
        <f t="shared" si="91"/>
        <v>0</v>
      </c>
      <c r="DL48" s="40">
        <f t="shared" si="91"/>
        <v>0</v>
      </c>
      <c r="DM48" s="17"/>
      <c r="DN48" s="38"/>
      <c r="DO48" s="39" t="s">
        <v>45</v>
      </c>
      <c r="DP48" s="40">
        <f aca="true" t="shared" si="92" ref="DP48:DY48">SUM(DP47,DP16)</f>
        <v>0</v>
      </c>
      <c r="DQ48" s="40">
        <f t="shared" si="92"/>
        <v>0</v>
      </c>
      <c r="DR48" s="40">
        <f t="shared" si="92"/>
        <v>0</v>
      </c>
      <c r="DS48" s="40">
        <f t="shared" si="92"/>
        <v>0</v>
      </c>
      <c r="DT48" s="40">
        <f t="shared" si="92"/>
        <v>0</v>
      </c>
      <c r="DU48" s="40">
        <f t="shared" si="92"/>
        <v>0</v>
      </c>
      <c r="DV48" s="40">
        <f t="shared" si="92"/>
        <v>0</v>
      </c>
      <c r="DW48" s="40">
        <f t="shared" si="92"/>
        <v>0</v>
      </c>
      <c r="DX48" s="40">
        <f t="shared" si="92"/>
        <v>0</v>
      </c>
      <c r="DY48" s="40">
        <f t="shared" si="92"/>
        <v>0</v>
      </c>
      <c r="DZ48" s="17"/>
      <c r="EA48" s="38"/>
      <c r="EB48" s="39" t="s">
        <v>45</v>
      </c>
      <c r="EC48" s="40">
        <f aca="true" t="shared" si="93" ref="EC48:EL48">SUM(EC47,EC16)</f>
        <v>3542524</v>
      </c>
      <c r="ED48" s="40">
        <f t="shared" si="93"/>
        <v>916493</v>
      </c>
      <c r="EE48" s="40">
        <f t="shared" si="93"/>
        <v>752885</v>
      </c>
      <c r="EF48" s="40">
        <f t="shared" si="93"/>
        <v>176666</v>
      </c>
      <c r="EG48" s="40">
        <f t="shared" si="93"/>
        <v>174139</v>
      </c>
      <c r="EH48" s="40">
        <f t="shared" si="93"/>
        <v>118809</v>
      </c>
      <c r="EI48" s="40">
        <f t="shared" si="93"/>
        <v>116288</v>
      </c>
      <c r="EJ48" s="40">
        <f t="shared" si="93"/>
        <v>2096</v>
      </c>
      <c r="EK48" s="40">
        <f t="shared" si="93"/>
        <v>767</v>
      </c>
      <c r="EL48" s="40">
        <f t="shared" si="93"/>
        <v>514</v>
      </c>
      <c r="EM48" s="17"/>
      <c r="EN48" s="38"/>
      <c r="EO48" s="39" t="s">
        <v>45</v>
      </c>
      <c r="EP48" s="40">
        <f aca="true" t="shared" si="94" ref="EP48:EY48">SUM(EP47,EP16)</f>
        <v>554443080</v>
      </c>
      <c r="EQ48" s="40">
        <f t="shared" si="94"/>
        <v>80104084</v>
      </c>
      <c r="ER48" s="40">
        <f t="shared" si="94"/>
        <v>60634270</v>
      </c>
      <c r="ES48" s="40">
        <f t="shared" si="94"/>
        <v>683856</v>
      </c>
      <c r="ET48" s="40">
        <f t="shared" si="94"/>
        <v>537874</v>
      </c>
      <c r="EU48" s="40">
        <f t="shared" si="94"/>
        <v>682603</v>
      </c>
      <c r="EV48" s="40">
        <f t="shared" si="94"/>
        <v>536684</v>
      </c>
      <c r="EW48" s="40">
        <f t="shared" si="94"/>
        <v>5823</v>
      </c>
      <c r="EX48" s="40">
        <f t="shared" si="94"/>
        <v>18862</v>
      </c>
      <c r="EY48" s="40">
        <f t="shared" si="94"/>
        <v>11142</v>
      </c>
      <c r="EZ48" s="7"/>
      <c r="FA48" s="38"/>
      <c r="FB48" s="39" t="s">
        <v>45</v>
      </c>
      <c r="FC48" s="40">
        <f aca="true" t="shared" si="95" ref="FC48:FL48">SUM(FC47,FC16)</f>
        <v>12598</v>
      </c>
      <c r="FD48" s="40">
        <f t="shared" si="95"/>
        <v>60877</v>
      </c>
      <c r="FE48" s="40">
        <f t="shared" si="95"/>
        <v>48606</v>
      </c>
      <c r="FF48" s="40">
        <f t="shared" si="95"/>
        <v>225686</v>
      </c>
      <c r="FG48" s="40">
        <f t="shared" si="95"/>
        <v>224243</v>
      </c>
      <c r="FH48" s="40">
        <f t="shared" si="95"/>
        <v>142285</v>
      </c>
      <c r="FI48" s="40">
        <f t="shared" si="95"/>
        <v>141359</v>
      </c>
      <c r="FJ48" s="40">
        <f t="shared" si="95"/>
        <v>40</v>
      </c>
      <c r="FK48" s="40">
        <f t="shared" si="95"/>
        <v>100</v>
      </c>
      <c r="FL48" s="40">
        <f t="shared" si="95"/>
        <v>65</v>
      </c>
      <c r="FM48" s="7"/>
      <c r="FN48" s="38"/>
      <c r="FO48" s="39" t="s">
        <v>45</v>
      </c>
      <c r="FP48" s="40">
        <f aca="true" t="shared" si="96" ref="FP48:FY48">SUM(FP47,FP16)</f>
        <v>33658629</v>
      </c>
      <c r="FQ48" s="40">
        <f t="shared" si="96"/>
        <v>20194826</v>
      </c>
      <c r="FR48" s="40">
        <f t="shared" si="96"/>
        <v>18108354</v>
      </c>
      <c r="FS48" s="40">
        <f t="shared" si="96"/>
        <v>274643</v>
      </c>
      <c r="FT48" s="40">
        <f t="shared" si="96"/>
        <v>247286</v>
      </c>
      <c r="FU48" s="40">
        <f t="shared" si="96"/>
        <v>274245</v>
      </c>
      <c r="FV48" s="40">
        <f t="shared" si="96"/>
        <v>246925</v>
      </c>
      <c r="FW48" s="40">
        <f t="shared" si="96"/>
        <v>1171</v>
      </c>
      <c r="FX48" s="40">
        <f t="shared" si="96"/>
        <v>5418</v>
      </c>
      <c r="FY48" s="40">
        <f t="shared" si="96"/>
        <v>4236</v>
      </c>
      <c r="FZ48" s="7"/>
      <c r="GA48" s="38"/>
      <c r="GB48" s="39" t="s">
        <v>45</v>
      </c>
      <c r="GC48" s="40">
        <f aca="true" t="shared" si="97" ref="GC48:GL48">SUM(GC47,GC16)</f>
        <v>163521372</v>
      </c>
      <c r="GD48" s="40">
        <f t="shared" si="97"/>
        <v>201584231</v>
      </c>
      <c r="GE48" s="40">
        <f t="shared" si="97"/>
        <v>146645373</v>
      </c>
      <c r="GF48" s="40">
        <f t="shared" si="97"/>
        <v>9122483</v>
      </c>
      <c r="GG48" s="40">
        <f t="shared" si="97"/>
        <v>8393047</v>
      </c>
      <c r="GH48" s="40">
        <f t="shared" si="97"/>
        <v>6537175</v>
      </c>
      <c r="GI48" s="40">
        <f t="shared" si="97"/>
        <v>5849419</v>
      </c>
      <c r="GJ48" s="40">
        <f t="shared" si="97"/>
        <v>33192</v>
      </c>
      <c r="GK48" s="40">
        <f t="shared" si="97"/>
        <v>180321</v>
      </c>
      <c r="GL48" s="40">
        <f t="shared" si="97"/>
        <v>110127</v>
      </c>
      <c r="GM48" s="7"/>
      <c r="GN48" s="38"/>
      <c r="GO48" s="39" t="s">
        <v>45</v>
      </c>
      <c r="GP48" s="40">
        <f aca="true" t="shared" si="98" ref="GP48:GY48">SUM(GP47,GP16)</f>
        <v>5972205</v>
      </c>
      <c r="GQ48" s="40">
        <f t="shared" si="98"/>
        <v>16284345</v>
      </c>
      <c r="GR48" s="40">
        <f t="shared" si="98"/>
        <v>16269789</v>
      </c>
      <c r="GS48" s="40">
        <f t="shared" si="98"/>
        <v>30588953</v>
      </c>
      <c r="GT48" s="40">
        <f t="shared" si="98"/>
        <v>30570706</v>
      </c>
      <c r="GU48" s="40">
        <f t="shared" si="98"/>
        <v>23576992</v>
      </c>
      <c r="GV48" s="40">
        <f t="shared" si="98"/>
        <v>23563402</v>
      </c>
      <c r="GW48" s="40">
        <f t="shared" si="98"/>
        <v>393</v>
      </c>
      <c r="GX48" s="40">
        <f t="shared" si="98"/>
        <v>6902</v>
      </c>
      <c r="GY48" s="40">
        <f t="shared" si="98"/>
        <v>6786</v>
      </c>
      <c r="GZ48" s="7"/>
      <c r="HA48" s="38"/>
      <c r="HB48" s="39" t="s">
        <v>45</v>
      </c>
      <c r="HC48" s="40">
        <f aca="true" t="shared" si="99" ref="HC48:HL48">SUM(HC47,HC16)</f>
        <v>4232</v>
      </c>
      <c r="HD48" s="40">
        <f t="shared" si="99"/>
        <v>119388</v>
      </c>
      <c r="HE48" s="40">
        <f t="shared" si="99"/>
        <v>119388</v>
      </c>
      <c r="HF48" s="40">
        <f t="shared" si="99"/>
        <v>4139</v>
      </c>
      <c r="HG48" s="40">
        <f t="shared" si="99"/>
        <v>4139</v>
      </c>
      <c r="HH48" s="40">
        <f t="shared" si="99"/>
        <v>4139</v>
      </c>
      <c r="HI48" s="40">
        <f t="shared" si="99"/>
        <v>4139</v>
      </c>
      <c r="HJ48" s="40">
        <f t="shared" si="99"/>
        <v>8</v>
      </c>
      <c r="HK48" s="40">
        <f t="shared" si="99"/>
        <v>2</v>
      </c>
      <c r="HL48" s="40">
        <f t="shared" si="99"/>
        <v>2</v>
      </c>
      <c r="HM48" s="7"/>
      <c r="HN48" s="38"/>
      <c r="HO48" s="39" t="s">
        <v>45</v>
      </c>
      <c r="HP48" s="40">
        <f aca="true" t="shared" si="100" ref="HP48:HY48">SUM(HP47,HP16)</f>
        <v>0</v>
      </c>
      <c r="HQ48" s="40">
        <f t="shared" si="100"/>
        <v>31971</v>
      </c>
      <c r="HR48" s="40">
        <f t="shared" si="100"/>
        <v>31971</v>
      </c>
      <c r="HS48" s="40">
        <f t="shared" si="100"/>
        <v>437299</v>
      </c>
      <c r="HT48" s="40">
        <f t="shared" si="100"/>
        <v>437299</v>
      </c>
      <c r="HU48" s="40">
        <f t="shared" si="100"/>
        <v>262706</v>
      </c>
      <c r="HV48" s="40">
        <f t="shared" si="100"/>
        <v>262706</v>
      </c>
      <c r="HW48" s="40">
        <f t="shared" si="100"/>
        <v>0</v>
      </c>
      <c r="HX48" s="40">
        <f t="shared" si="100"/>
        <v>21</v>
      </c>
      <c r="HY48" s="40">
        <f t="shared" si="100"/>
        <v>21</v>
      </c>
      <c r="HZ48" s="7"/>
      <c r="IA48" s="38"/>
      <c r="IB48" s="39" t="s">
        <v>45</v>
      </c>
      <c r="IC48" s="40">
        <f aca="true" t="shared" si="101" ref="IC48:IL48">SUM(IC47,IC16)</f>
        <v>0</v>
      </c>
      <c r="ID48" s="40">
        <f t="shared" si="101"/>
        <v>0</v>
      </c>
      <c r="IE48" s="40">
        <f t="shared" si="101"/>
        <v>0</v>
      </c>
      <c r="IF48" s="40">
        <f t="shared" si="101"/>
        <v>0</v>
      </c>
      <c r="IG48" s="40">
        <f t="shared" si="101"/>
        <v>0</v>
      </c>
      <c r="IH48" s="40">
        <f t="shared" si="101"/>
        <v>0</v>
      </c>
      <c r="II48" s="40">
        <f t="shared" si="101"/>
        <v>0</v>
      </c>
      <c r="IJ48" s="40">
        <f t="shared" si="101"/>
        <v>0</v>
      </c>
      <c r="IK48" s="40">
        <f t="shared" si="101"/>
        <v>0</v>
      </c>
      <c r="IL48" s="40">
        <f t="shared" si="101"/>
        <v>0</v>
      </c>
      <c r="IM48" s="7"/>
      <c r="IN48" s="41">
        <f t="shared" si="0"/>
        <v>797081016</v>
      </c>
      <c r="IO48" s="42">
        <f t="shared" si="1"/>
        <v>928945128</v>
      </c>
      <c r="IP48" s="42">
        <f t="shared" si="2"/>
        <v>759406879</v>
      </c>
      <c r="IQ48" s="42">
        <f t="shared" si="3"/>
        <v>4409036357</v>
      </c>
      <c r="IR48" s="42">
        <f>SUM(G48,T48,AG48,AT48,CT48,DG48,DT48,EG48,ET48,FG48,FT48,GG48,GT48,HG48,HT48,IG48)</f>
        <v>4392734200</v>
      </c>
      <c r="IS48" s="42">
        <f t="shared" si="5"/>
        <v>1442039761</v>
      </c>
      <c r="IT48" s="42">
        <f t="shared" si="6"/>
        <v>101230</v>
      </c>
      <c r="IU48" s="42">
        <f t="shared" si="7"/>
        <v>1241045</v>
      </c>
      <c r="IV48" s="42">
        <f t="shared" si="8"/>
        <v>1015814</v>
      </c>
    </row>
    <row r="50" ht="14.25">
      <c r="EI50" s="9"/>
    </row>
  </sheetData>
  <sheetProtection/>
  <mergeCells count="114">
    <mergeCell ref="A3:A4"/>
    <mergeCell ref="AC3:AE3"/>
    <mergeCell ref="C3:E3"/>
    <mergeCell ref="AA3:AA4"/>
    <mergeCell ref="AB3:AB4"/>
    <mergeCell ref="BU3:BV3"/>
    <mergeCell ref="AW3:AY3"/>
    <mergeCell ref="H3:I3"/>
    <mergeCell ref="O3:O4"/>
    <mergeCell ref="P3:R3"/>
    <mergeCell ref="CU3:CV3"/>
    <mergeCell ref="B3:B4"/>
    <mergeCell ref="CB3:CB4"/>
    <mergeCell ref="J3:L3"/>
    <mergeCell ref="N3:N4"/>
    <mergeCell ref="F3:G3"/>
    <mergeCell ref="CO3:CO4"/>
    <mergeCell ref="BO3:BO4"/>
    <mergeCell ref="BF3:BG3"/>
    <mergeCell ref="BH3:BI3"/>
    <mergeCell ref="DJ3:DL3"/>
    <mergeCell ref="DW3:DY3"/>
    <mergeCell ref="DC3:DE3"/>
    <mergeCell ref="DO3:DO4"/>
    <mergeCell ref="EA3:EA4"/>
    <mergeCell ref="EB3:EB4"/>
    <mergeCell ref="DP3:DR3"/>
    <mergeCell ref="EW3:EY3"/>
    <mergeCell ref="FA3:FA4"/>
    <mergeCell ref="FB3:FB4"/>
    <mergeCell ref="FC3:FE3"/>
    <mergeCell ref="DB3:DB4"/>
    <mergeCell ref="CP3:CR3"/>
    <mergeCell ref="CS3:CT3"/>
    <mergeCell ref="EC3:EE3"/>
    <mergeCell ref="CW3:CY3"/>
    <mergeCell ref="DN3:DN4"/>
    <mergeCell ref="FO3:FO4"/>
    <mergeCell ref="FF3:FG3"/>
    <mergeCell ref="FP3:FR3"/>
    <mergeCell ref="EH3:EI3"/>
    <mergeCell ref="ES3:ET3"/>
    <mergeCell ref="EU3:EV3"/>
    <mergeCell ref="EP3:ER3"/>
    <mergeCell ref="EN3:EN4"/>
    <mergeCell ref="EO3:EO4"/>
    <mergeCell ref="EJ3:EL3"/>
    <mergeCell ref="HH3:HI3"/>
    <mergeCell ref="BS3:BT3"/>
    <mergeCell ref="CH3:CI3"/>
    <mergeCell ref="BP3:BR3"/>
    <mergeCell ref="CN3:CN4"/>
    <mergeCell ref="FU3:FV3"/>
    <mergeCell ref="GC3:GE3"/>
    <mergeCell ref="FH3:FI3"/>
    <mergeCell ref="FJ3:FL3"/>
    <mergeCell ref="FN3:FN4"/>
    <mergeCell ref="HU3:HV3"/>
    <mergeCell ref="FS3:FT3"/>
    <mergeCell ref="HS3:HT3"/>
    <mergeCell ref="GS3:GT3"/>
    <mergeCell ref="GU3:GV3"/>
    <mergeCell ref="FW3:FY3"/>
    <mergeCell ref="GA3:GA4"/>
    <mergeCell ref="GB3:GB4"/>
    <mergeCell ref="GW3:GY3"/>
    <mergeCell ref="HF3:HG3"/>
    <mergeCell ref="IJ3:IL3"/>
    <mergeCell ref="HW3:HY3"/>
    <mergeCell ref="IA3:IA4"/>
    <mergeCell ref="IB3:IB4"/>
    <mergeCell ref="IF3:IG3"/>
    <mergeCell ref="IH3:II3"/>
    <mergeCell ref="IC3:IE3"/>
    <mergeCell ref="GH3:GI3"/>
    <mergeCell ref="GO3:GO4"/>
    <mergeCell ref="GP3:GR3"/>
    <mergeCell ref="BA3:BA4"/>
    <mergeCell ref="BB3:BB4"/>
    <mergeCell ref="BC3:BE3"/>
    <mergeCell ref="BJ3:BL3"/>
    <mergeCell ref="BN3:BN4"/>
    <mergeCell ref="GJ3:GL3"/>
    <mergeCell ref="GN3:GN4"/>
    <mergeCell ref="S3:T3"/>
    <mergeCell ref="U3:V3"/>
    <mergeCell ref="AF3:AG3"/>
    <mergeCell ref="AH3:AI3"/>
    <mergeCell ref="AS3:AT3"/>
    <mergeCell ref="AU3:AV3"/>
    <mergeCell ref="AN3:AN4"/>
    <mergeCell ref="AO3:AO4"/>
    <mergeCell ref="W3:Y3"/>
    <mergeCell ref="AJ3:AL3"/>
    <mergeCell ref="AP3:AR3"/>
    <mergeCell ref="DF3:DG3"/>
    <mergeCell ref="DH3:DI3"/>
    <mergeCell ref="DS3:DT3"/>
    <mergeCell ref="CC3:CE3"/>
    <mergeCell ref="CJ3:CL3"/>
    <mergeCell ref="CF3:CG3"/>
    <mergeCell ref="DA3:DA4"/>
    <mergeCell ref="BW3:BY3"/>
    <mergeCell ref="CA3:CA4"/>
    <mergeCell ref="HJ3:HL3"/>
    <mergeCell ref="HN3:HN4"/>
    <mergeCell ref="HO3:HO4"/>
    <mergeCell ref="HP3:HR3"/>
    <mergeCell ref="DU3:DV3"/>
    <mergeCell ref="EF3:EG3"/>
    <mergeCell ref="HA3:HA4"/>
    <mergeCell ref="HB3:HB4"/>
    <mergeCell ref="HC3:HE3"/>
    <mergeCell ref="GF3:GG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3" max="65535" man="1"/>
    <brk id="26" max="65535" man="1"/>
    <brk id="39" max="47" man="1"/>
    <brk id="52" max="47" man="1"/>
    <brk id="65" max="47" man="1"/>
    <brk id="78" max="47" man="1"/>
    <brk id="91" max="65535" man="1"/>
    <brk id="104" max="65535" man="1"/>
    <brk id="117" max="65535" man="1"/>
    <brk id="130" max="65535" man="1"/>
    <brk id="143" max="65535" man="1"/>
    <brk id="156" max="65535" man="1"/>
    <brk id="169" max="65535" man="1"/>
    <brk id="182" max="65535" man="1"/>
    <brk id="195" max="65535" man="1"/>
    <brk id="208" max="65535" man="1"/>
    <brk id="221" max="65535" man="1"/>
    <brk id="2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AV48"/>
  <sheetViews>
    <sheetView showGridLines="0" view="pageBreakPreview" zoomScale="75" zoomScaleNormal="75" zoomScaleSheetLayoutView="75" zoomScalePageLayoutView="0" workbookViewId="0" topLeftCell="AA1">
      <selection activeCell="AL21" sqref="AL21"/>
    </sheetView>
  </sheetViews>
  <sheetFormatPr defaultColWidth="15.59765625" defaultRowHeight="15"/>
  <cols>
    <col min="1" max="1" width="3" style="6" customWidth="1"/>
    <col min="2" max="2" width="3.5" style="6" customWidth="1"/>
    <col min="3" max="3" width="14.59765625" style="6" customWidth="1"/>
    <col min="4" max="10" width="15.59765625" style="8" customWidth="1"/>
    <col min="11" max="13" width="15.59765625" style="6" customWidth="1"/>
    <col min="14" max="14" width="3" style="6" customWidth="1"/>
    <col min="15" max="15" width="3.5" style="6" customWidth="1"/>
    <col min="16" max="16" width="14.59765625" style="6" customWidth="1"/>
    <col min="17" max="23" width="15.59765625" style="8" customWidth="1"/>
    <col min="24" max="26" width="15.59765625" style="6" customWidth="1"/>
    <col min="27" max="27" width="2.5" style="6" customWidth="1"/>
    <col min="28" max="28" width="3.5" style="6" customWidth="1"/>
    <col min="29" max="29" width="14.59765625" style="6" customWidth="1"/>
    <col min="30" max="36" width="15.59765625" style="8" customWidth="1"/>
    <col min="37" max="16384" width="15.59765625" style="6" customWidth="1"/>
  </cols>
  <sheetData>
    <row r="1" spans="2:28" ht="18.75">
      <c r="B1" s="44" t="s">
        <v>120</v>
      </c>
      <c r="O1" s="44" t="s">
        <v>120</v>
      </c>
      <c r="AB1" s="44" t="s">
        <v>120</v>
      </c>
    </row>
    <row r="2" spans="2:36" s="28" customFormat="1" ht="17.25">
      <c r="B2" s="29" t="s">
        <v>114</v>
      </c>
      <c r="D2" s="29"/>
      <c r="E2" s="29"/>
      <c r="F2" s="29"/>
      <c r="G2" s="29"/>
      <c r="H2" s="29"/>
      <c r="I2" s="29"/>
      <c r="J2" s="29"/>
      <c r="O2" s="29" t="s">
        <v>115</v>
      </c>
      <c r="Q2" s="29"/>
      <c r="R2" s="29"/>
      <c r="S2" s="29"/>
      <c r="T2" s="29"/>
      <c r="U2" s="29"/>
      <c r="V2" s="29"/>
      <c r="W2" s="29"/>
      <c r="AB2" s="29" t="s">
        <v>116</v>
      </c>
      <c r="AD2" s="29"/>
      <c r="AE2" s="29"/>
      <c r="AF2" s="29"/>
      <c r="AG2" s="29"/>
      <c r="AH2" s="29"/>
      <c r="AI2" s="29"/>
      <c r="AJ2" s="29"/>
    </row>
    <row r="3" spans="2:39" s="7" customFormat="1" ht="17.25" customHeight="1">
      <c r="B3" s="105" t="s">
        <v>37</v>
      </c>
      <c r="C3" s="103" t="s">
        <v>38</v>
      </c>
      <c r="D3" s="102" t="s">
        <v>40</v>
      </c>
      <c r="E3" s="102"/>
      <c r="F3" s="102"/>
      <c r="G3" s="106" t="s">
        <v>41</v>
      </c>
      <c r="H3" s="108"/>
      <c r="I3" s="106" t="s">
        <v>122</v>
      </c>
      <c r="J3" s="107"/>
      <c r="K3" s="102" t="s">
        <v>46</v>
      </c>
      <c r="L3" s="102"/>
      <c r="M3" s="102"/>
      <c r="O3" s="105" t="s">
        <v>37</v>
      </c>
      <c r="P3" s="103" t="s">
        <v>38</v>
      </c>
      <c r="Q3" s="102" t="s">
        <v>40</v>
      </c>
      <c r="R3" s="102"/>
      <c r="S3" s="102"/>
      <c r="T3" s="106" t="s">
        <v>41</v>
      </c>
      <c r="U3" s="108"/>
      <c r="V3" s="106" t="s">
        <v>122</v>
      </c>
      <c r="W3" s="107"/>
      <c r="X3" s="102" t="s">
        <v>46</v>
      </c>
      <c r="Y3" s="102"/>
      <c r="Z3" s="102"/>
      <c r="AB3" s="105" t="s">
        <v>37</v>
      </c>
      <c r="AC3" s="103" t="s">
        <v>38</v>
      </c>
      <c r="AD3" s="102" t="s">
        <v>40</v>
      </c>
      <c r="AE3" s="102"/>
      <c r="AF3" s="102"/>
      <c r="AG3" s="106" t="s">
        <v>41</v>
      </c>
      <c r="AH3" s="108"/>
      <c r="AI3" s="106" t="s">
        <v>122</v>
      </c>
      <c r="AJ3" s="107"/>
      <c r="AK3" s="102" t="s">
        <v>46</v>
      </c>
      <c r="AL3" s="102"/>
      <c r="AM3" s="102"/>
    </row>
    <row r="4" spans="2:39" s="7" customFormat="1" ht="54" customHeight="1">
      <c r="B4" s="105"/>
      <c r="C4" s="104"/>
      <c r="D4" s="45" t="s">
        <v>1</v>
      </c>
      <c r="E4" s="45" t="s">
        <v>2</v>
      </c>
      <c r="F4" s="45" t="s">
        <v>42</v>
      </c>
      <c r="G4" s="45" t="s">
        <v>33</v>
      </c>
      <c r="H4" s="45" t="s">
        <v>43</v>
      </c>
      <c r="I4" s="45" t="s">
        <v>123</v>
      </c>
      <c r="J4" s="45" t="s">
        <v>124</v>
      </c>
      <c r="K4" s="46" t="s">
        <v>53</v>
      </c>
      <c r="L4" s="46" t="s">
        <v>47</v>
      </c>
      <c r="M4" s="46" t="s">
        <v>42</v>
      </c>
      <c r="O4" s="105"/>
      <c r="P4" s="104"/>
      <c r="Q4" s="45" t="s">
        <v>1</v>
      </c>
      <c r="R4" s="45" t="s">
        <v>2</v>
      </c>
      <c r="S4" s="45" t="s">
        <v>42</v>
      </c>
      <c r="T4" s="45" t="s">
        <v>33</v>
      </c>
      <c r="U4" s="45" t="s">
        <v>43</v>
      </c>
      <c r="V4" s="45" t="s">
        <v>123</v>
      </c>
      <c r="W4" s="45" t="s">
        <v>124</v>
      </c>
      <c r="X4" s="46" t="s">
        <v>48</v>
      </c>
      <c r="Y4" s="46" t="s">
        <v>47</v>
      </c>
      <c r="Z4" s="46" t="s">
        <v>42</v>
      </c>
      <c r="AB4" s="105"/>
      <c r="AC4" s="104"/>
      <c r="AD4" s="45" t="s">
        <v>1</v>
      </c>
      <c r="AE4" s="45" t="s">
        <v>2</v>
      </c>
      <c r="AF4" s="45" t="s">
        <v>42</v>
      </c>
      <c r="AG4" s="45" t="s">
        <v>33</v>
      </c>
      <c r="AH4" s="45" t="s">
        <v>43</v>
      </c>
      <c r="AI4" s="45" t="s">
        <v>123</v>
      </c>
      <c r="AJ4" s="45" t="s">
        <v>124</v>
      </c>
      <c r="AK4" s="46" t="s">
        <v>48</v>
      </c>
      <c r="AL4" s="46" t="s">
        <v>47</v>
      </c>
      <c r="AM4" s="46" t="s">
        <v>42</v>
      </c>
    </row>
    <row r="5" spans="2:48" s="7" customFormat="1" ht="15" customHeight="1">
      <c r="B5" s="13">
        <v>1</v>
      </c>
      <c r="C5" s="14" t="s">
        <v>54</v>
      </c>
      <c r="D5" s="15">
        <v>2924149</v>
      </c>
      <c r="E5" s="15">
        <v>5376603</v>
      </c>
      <c r="F5" s="15">
        <v>5363703</v>
      </c>
      <c r="G5" s="15">
        <v>228981494</v>
      </c>
      <c r="H5" s="15">
        <v>228935866</v>
      </c>
      <c r="I5" s="15">
        <v>139438949</v>
      </c>
      <c r="J5" s="15">
        <v>139410576</v>
      </c>
      <c r="K5" s="15">
        <v>1762</v>
      </c>
      <c r="L5" s="15">
        <v>10669</v>
      </c>
      <c r="M5" s="15">
        <v>10513</v>
      </c>
      <c r="O5" s="13">
        <v>1</v>
      </c>
      <c r="P5" s="14" t="str">
        <f aca="true" t="shared" si="0" ref="P5:P37">C5</f>
        <v>那 覇 市</v>
      </c>
      <c r="Q5" s="15">
        <v>11644283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48637</v>
      </c>
      <c r="Y5" s="15">
        <v>0</v>
      </c>
      <c r="Z5" s="15">
        <v>0</v>
      </c>
      <c r="AB5" s="13">
        <v>1</v>
      </c>
      <c r="AC5" s="14" t="str">
        <f aca="true" t="shared" si="1" ref="AC5:AC37">P5</f>
        <v>那 覇 市</v>
      </c>
      <c r="AD5" s="15">
        <v>17302125</v>
      </c>
      <c r="AE5" s="15">
        <v>21917875</v>
      </c>
      <c r="AF5" s="15">
        <v>21873600</v>
      </c>
      <c r="AG5" s="15">
        <v>1551284327</v>
      </c>
      <c r="AH5" s="15">
        <v>1550725037</v>
      </c>
      <c r="AI5" s="15">
        <v>587513637</v>
      </c>
      <c r="AJ5" s="15">
        <v>587380835</v>
      </c>
      <c r="AK5" s="15">
        <v>55968</v>
      </c>
      <c r="AL5" s="15">
        <v>92289</v>
      </c>
      <c r="AM5" s="15">
        <v>91079</v>
      </c>
      <c r="AN5" s="7" t="str">
        <f>IF('内訳（地積等１）○'!IN5+SUM(D5,Q5)='内訳（地積等２）○'!AD5,"○","ERRRR")</f>
        <v>○</v>
      </c>
      <c r="AO5" s="7" t="str">
        <f>IF('内訳（地積等１）○'!IO5+SUM(E5,R5)='内訳（地積等２）○'!AE5,"○","ERRRR")</f>
        <v>○</v>
      </c>
      <c r="AP5" s="7" t="str">
        <f>IF('内訳（地積等１）○'!IP5+SUM(F5,S5)='内訳（地積等２）○'!AF5,"○","ERRRR")</f>
        <v>○</v>
      </c>
      <c r="AQ5" s="7" t="str">
        <f>IF('内訳（地積等１）○'!IQ5+SUM(G5,T5)='内訳（地積等２）○'!AG5,"○","ERRRR")</f>
        <v>○</v>
      </c>
      <c r="AR5" s="7" t="str">
        <f>IF('内訳（地積等１）○'!IR5+SUM(H5,U5)='内訳（地積等２）○'!AH5,"○","ERRRR")</f>
        <v>○</v>
      </c>
      <c r="AS5" s="7" t="str">
        <f>IF('内訳（地積等１）○'!IS5+SUM(J5,W5)='内訳（地積等２）○'!AJ5,"○","ERRRR")</f>
        <v>○</v>
      </c>
      <c r="AT5" s="7" t="str">
        <f>IF('内訳（地積等１）○'!IT5+SUM(K5,X5)='内訳（地積等２）○'!AK5,"○","ERRRR")</f>
        <v>○</v>
      </c>
      <c r="AU5" s="7" t="str">
        <f>IF('内訳（地積等１）○'!IU5+SUM(L5,Y5)='内訳（地積等２）○'!AL5,"○","ERRRR")</f>
        <v>○</v>
      </c>
      <c r="AV5" s="7" t="str">
        <f>IF('内訳（地積等１）○'!IV5+SUM(M5,Z5)='内訳（地積等２）○'!AM5,"○","ERRRR")</f>
        <v>○</v>
      </c>
    </row>
    <row r="6" spans="2:48" s="7" customFormat="1" ht="15" customHeight="1">
      <c r="B6" s="18">
        <v>2</v>
      </c>
      <c r="C6" s="19" t="s">
        <v>55</v>
      </c>
      <c r="D6" s="20">
        <v>1250463</v>
      </c>
      <c r="E6" s="20">
        <v>6442260</v>
      </c>
      <c r="F6" s="20">
        <v>6440612</v>
      </c>
      <c r="G6" s="20">
        <v>137629152</v>
      </c>
      <c r="H6" s="20">
        <v>137604665</v>
      </c>
      <c r="I6" s="20">
        <v>82818010</v>
      </c>
      <c r="J6" s="20">
        <v>82803024</v>
      </c>
      <c r="K6" s="20">
        <v>1199</v>
      </c>
      <c r="L6" s="20">
        <v>11659</v>
      </c>
      <c r="M6" s="20">
        <v>11543</v>
      </c>
      <c r="O6" s="18">
        <v>2</v>
      </c>
      <c r="P6" s="19" t="str">
        <f t="shared" si="0"/>
        <v>宜野湾市</v>
      </c>
      <c r="Q6" s="20">
        <v>2214864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16880</v>
      </c>
      <c r="Y6" s="20">
        <v>0</v>
      </c>
      <c r="Z6" s="20">
        <v>0</v>
      </c>
      <c r="AB6" s="18">
        <v>2</v>
      </c>
      <c r="AC6" s="19" t="str">
        <f t="shared" si="1"/>
        <v>宜野湾市</v>
      </c>
      <c r="AD6" s="20">
        <v>4464731</v>
      </c>
      <c r="AE6" s="20">
        <v>14086588</v>
      </c>
      <c r="AF6" s="20">
        <v>14078115</v>
      </c>
      <c r="AG6" s="20">
        <v>464175091</v>
      </c>
      <c r="AH6" s="20">
        <v>463971975</v>
      </c>
      <c r="AI6" s="20">
        <v>174350617</v>
      </c>
      <c r="AJ6" s="20">
        <v>174296283</v>
      </c>
      <c r="AK6" s="20">
        <v>19606</v>
      </c>
      <c r="AL6" s="20">
        <v>46809</v>
      </c>
      <c r="AM6" s="20">
        <v>46301</v>
      </c>
      <c r="AN6" s="7" t="str">
        <f>IF('内訳（地積等１）○'!IN6+SUM(D6,Q6)='内訳（地積等２）○'!AD6,"○","ERRRR")</f>
        <v>○</v>
      </c>
      <c r="AO6" s="7" t="str">
        <f>IF('内訳（地積等１）○'!IO6+SUM(E6,R6)='内訳（地積等２）○'!AE6,"○","ERRRR")</f>
        <v>○</v>
      </c>
      <c r="AP6" s="7" t="str">
        <f>IF('内訳（地積等１）○'!IP6+SUM(F6,S6)='内訳（地積等２）○'!AF6,"○","ERRRR")</f>
        <v>○</v>
      </c>
      <c r="AQ6" s="7" t="str">
        <f>IF('内訳（地積等１）○'!IQ6+SUM(G6,T6)='内訳（地積等２）○'!AG6,"○","ERRRR")</f>
        <v>○</v>
      </c>
      <c r="AR6" s="7" t="str">
        <f>IF('内訳（地積等１）○'!IR6+SUM(H6,U6)='内訳（地積等２）○'!AH6,"○","ERRRR")</f>
        <v>○</v>
      </c>
      <c r="AS6" s="7" t="str">
        <f>IF('内訳（地積等１）○'!IS6+SUM(J6,W6)='内訳（地積等２）○'!AJ6,"○","ERRRR")</f>
        <v>○</v>
      </c>
      <c r="AT6" s="7" t="str">
        <f>IF('内訳（地積等１）○'!IT6+SUM(K6,X6)='内訳（地積等２）○'!AK6,"○","ERRRR")</f>
        <v>○</v>
      </c>
      <c r="AU6" s="7" t="str">
        <f>IF('内訳（地積等１）○'!IU6+SUM(L6,Y6)='内訳（地積等２）○'!AL6,"○","ERRRR")</f>
        <v>○</v>
      </c>
      <c r="AV6" s="7" t="str">
        <f>IF('内訳（地積等１）○'!IV6+SUM(M6,Z6)='内訳（地積等２）○'!AM6,"○","ERRRR")</f>
        <v>○</v>
      </c>
    </row>
    <row r="7" spans="2:48" s="7" customFormat="1" ht="15" customHeight="1">
      <c r="B7" s="18">
        <v>3</v>
      </c>
      <c r="C7" s="19" t="s">
        <v>56</v>
      </c>
      <c r="D7" s="20">
        <v>5314672</v>
      </c>
      <c r="E7" s="20">
        <v>2679827</v>
      </c>
      <c r="F7" s="20">
        <v>2657355</v>
      </c>
      <c r="G7" s="20">
        <v>16054070</v>
      </c>
      <c r="H7" s="20">
        <v>16037623</v>
      </c>
      <c r="I7" s="20">
        <v>8905540</v>
      </c>
      <c r="J7" s="20">
        <v>8895681</v>
      </c>
      <c r="K7" s="20">
        <v>3853</v>
      </c>
      <c r="L7" s="20">
        <v>2813</v>
      </c>
      <c r="M7" s="20">
        <v>2723</v>
      </c>
      <c r="O7" s="18">
        <v>3</v>
      </c>
      <c r="P7" s="19" t="str">
        <f t="shared" si="0"/>
        <v>石 垣 市</v>
      </c>
      <c r="Q7" s="20">
        <v>16137668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37292</v>
      </c>
      <c r="Y7" s="20">
        <v>0</v>
      </c>
      <c r="Z7" s="20">
        <v>0</v>
      </c>
      <c r="AB7" s="18">
        <v>3</v>
      </c>
      <c r="AC7" s="19" t="str">
        <f t="shared" si="1"/>
        <v>石 垣 市</v>
      </c>
      <c r="AD7" s="20">
        <v>121919111</v>
      </c>
      <c r="AE7" s="20">
        <v>101659114</v>
      </c>
      <c r="AF7" s="20">
        <v>93295541</v>
      </c>
      <c r="AG7" s="20">
        <v>147181370</v>
      </c>
      <c r="AH7" s="20">
        <v>146668947</v>
      </c>
      <c r="AI7" s="20">
        <v>56634184</v>
      </c>
      <c r="AJ7" s="20">
        <v>56355392</v>
      </c>
      <c r="AK7" s="20">
        <v>48899</v>
      </c>
      <c r="AL7" s="20">
        <v>62534</v>
      </c>
      <c r="AM7" s="20">
        <v>56323</v>
      </c>
      <c r="AN7" s="7" t="str">
        <f>IF('内訳（地積等１）○'!IN7+SUM(D7,Q7)='内訳（地積等２）○'!AD7,"○","ERRRR")</f>
        <v>○</v>
      </c>
      <c r="AO7" s="7" t="str">
        <f>IF('内訳（地積等１）○'!IO7+SUM(E7,R7)='内訳（地積等２）○'!AE7,"○","ERRRR")</f>
        <v>○</v>
      </c>
      <c r="AP7" s="7" t="str">
        <f>IF('内訳（地積等１）○'!IP7+SUM(F7,S7)='内訳（地積等２）○'!AF7,"○","ERRRR")</f>
        <v>○</v>
      </c>
      <c r="AQ7" s="7" t="str">
        <f>IF('内訳（地積等１）○'!IQ7+SUM(G7,T7)='内訳（地積等２）○'!AG7,"○","ERRRR")</f>
        <v>○</v>
      </c>
      <c r="AR7" s="7" t="str">
        <f>IF('内訳（地積等１）○'!IR7+SUM(H7,U7)='内訳（地積等２）○'!AH7,"○","ERRRR")</f>
        <v>○</v>
      </c>
      <c r="AS7" s="7" t="str">
        <f>IF('内訳（地積等１）○'!IS7+SUM(J7,W7)='内訳（地積等２）○'!AJ7,"○","ERRRR")</f>
        <v>○</v>
      </c>
      <c r="AT7" s="7" t="str">
        <f>IF('内訳（地積等１）○'!IT7+SUM(K7,X7)='内訳（地積等２）○'!AK7,"○","ERRRR")</f>
        <v>○</v>
      </c>
      <c r="AU7" s="7" t="str">
        <f>IF('内訳（地積等１）○'!IU7+SUM(L7,Y7)='内訳（地積等２）○'!AL7,"○","ERRRR")</f>
        <v>○</v>
      </c>
      <c r="AV7" s="7" t="str">
        <f>IF('内訳（地積等１）○'!IV7+SUM(M7,Z7)='内訳（地積等２）○'!AM7,"○","ERRRR")</f>
        <v>○</v>
      </c>
    </row>
    <row r="8" spans="2:48" s="7" customFormat="1" ht="15" customHeight="1">
      <c r="B8" s="18">
        <v>4</v>
      </c>
      <c r="C8" s="19" t="s">
        <v>57</v>
      </c>
      <c r="D8" s="20">
        <v>878438</v>
      </c>
      <c r="E8" s="20">
        <v>3608915</v>
      </c>
      <c r="F8" s="20">
        <v>3606986</v>
      </c>
      <c r="G8" s="20">
        <v>106768803</v>
      </c>
      <c r="H8" s="20">
        <v>106748206</v>
      </c>
      <c r="I8" s="20">
        <v>65083566</v>
      </c>
      <c r="J8" s="20">
        <v>65070476</v>
      </c>
      <c r="K8" s="20">
        <v>890</v>
      </c>
      <c r="L8" s="20">
        <v>8930</v>
      </c>
      <c r="M8" s="20">
        <v>8824</v>
      </c>
      <c r="O8" s="18">
        <v>4</v>
      </c>
      <c r="P8" s="19" t="str">
        <f t="shared" si="0"/>
        <v>浦 添 市</v>
      </c>
      <c r="Q8" s="20">
        <v>4856185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21484</v>
      </c>
      <c r="Y8" s="20">
        <v>0</v>
      </c>
      <c r="Z8" s="20">
        <v>0</v>
      </c>
      <c r="AB8" s="18">
        <v>4</v>
      </c>
      <c r="AC8" s="19" t="str">
        <f t="shared" si="1"/>
        <v>浦 添 市</v>
      </c>
      <c r="AD8" s="20">
        <v>7392122</v>
      </c>
      <c r="AE8" s="20">
        <v>12087878</v>
      </c>
      <c r="AF8" s="20">
        <v>12006915</v>
      </c>
      <c r="AG8" s="20">
        <v>531027818</v>
      </c>
      <c r="AH8" s="20">
        <v>530678441</v>
      </c>
      <c r="AI8" s="20">
        <v>199828066</v>
      </c>
      <c r="AJ8" s="20">
        <v>199751626</v>
      </c>
      <c r="AK8" s="20">
        <v>24497</v>
      </c>
      <c r="AL8" s="20">
        <v>43805</v>
      </c>
      <c r="AM8" s="20">
        <v>43067</v>
      </c>
      <c r="AN8" s="7" t="str">
        <f>IF('内訳（地積等１）○'!IN8+SUM(D8,Q8)='内訳（地積等２）○'!AD8,"○","ERRRR")</f>
        <v>○</v>
      </c>
      <c r="AO8" s="7" t="str">
        <f>IF('内訳（地積等１）○'!IO8+SUM(E8,R8)='内訳（地積等２）○'!AE8,"○","ERRRR")</f>
        <v>○</v>
      </c>
      <c r="AP8" s="7" t="str">
        <f>IF('内訳（地積等１）○'!IP8+SUM(F8,S8)='内訳（地積等２）○'!AF8,"○","ERRRR")</f>
        <v>○</v>
      </c>
      <c r="AQ8" s="7" t="str">
        <f>IF('内訳（地積等１）○'!IQ8+SUM(G8,T8)='内訳（地積等２）○'!AG8,"○","ERRRR")</f>
        <v>○</v>
      </c>
      <c r="AR8" s="7" t="str">
        <f>IF('内訳（地積等１）○'!IR8+SUM(H8,U8)='内訳（地積等２）○'!AH8,"○","ERRRR")</f>
        <v>○</v>
      </c>
      <c r="AS8" s="7" t="str">
        <f>IF('内訳（地積等１）○'!IS8+SUM(J8,W8)='内訳（地積等２）○'!AJ8,"○","ERRRR")</f>
        <v>○</v>
      </c>
      <c r="AT8" s="7" t="str">
        <f>IF('内訳（地積等１）○'!IT8+SUM(K8,X8)='内訳（地積等２）○'!AK8,"○","ERRRR")</f>
        <v>○</v>
      </c>
      <c r="AU8" s="7" t="str">
        <f>IF('内訳（地積等１）○'!IU8+SUM(L8,Y8)='内訳（地積等２）○'!AL8,"○","ERRRR")</f>
        <v>○</v>
      </c>
      <c r="AV8" s="7" t="str">
        <f>IF('内訳（地積等１）○'!IV8+SUM(M8,Z8)='内訳（地積等２）○'!AM8,"○","ERRRR")</f>
        <v>○</v>
      </c>
    </row>
    <row r="9" spans="2:48" s="7" customFormat="1" ht="15" customHeight="1">
      <c r="B9" s="18">
        <v>5</v>
      </c>
      <c r="C9" s="19" t="s">
        <v>58</v>
      </c>
      <c r="D9" s="20">
        <v>5653449</v>
      </c>
      <c r="E9" s="20">
        <v>10789231</v>
      </c>
      <c r="F9" s="20">
        <v>10002341</v>
      </c>
      <c r="G9" s="20">
        <v>28775796</v>
      </c>
      <c r="H9" s="20">
        <v>28734609</v>
      </c>
      <c r="I9" s="20">
        <v>17727245</v>
      </c>
      <c r="J9" s="20">
        <v>17695277</v>
      </c>
      <c r="K9" s="20">
        <v>3165</v>
      </c>
      <c r="L9" s="20">
        <v>10326</v>
      </c>
      <c r="M9" s="20">
        <v>8759</v>
      </c>
      <c r="O9" s="18">
        <v>5</v>
      </c>
      <c r="P9" s="19" t="str">
        <f t="shared" si="0"/>
        <v>名 護 市</v>
      </c>
      <c r="Q9" s="20">
        <v>14090780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42476</v>
      </c>
      <c r="Y9" s="20">
        <v>0</v>
      </c>
      <c r="Z9" s="20">
        <v>0</v>
      </c>
      <c r="AB9" s="18">
        <v>5</v>
      </c>
      <c r="AC9" s="19" t="str">
        <f t="shared" si="1"/>
        <v>名 護 市</v>
      </c>
      <c r="AD9" s="20">
        <v>112636913</v>
      </c>
      <c r="AE9" s="20">
        <v>88399128</v>
      </c>
      <c r="AF9" s="20">
        <v>68699768</v>
      </c>
      <c r="AG9" s="20">
        <v>159738956</v>
      </c>
      <c r="AH9" s="20">
        <v>158357107</v>
      </c>
      <c r="AI9" s="20">
        <v>61389545</v>
      </c>
      <c r="AJ9" s="20">
        <v>60946991</v>
      </c>
      <c r="AK9" s="20">
        <v>52229</v>
      </c>
      <c r="AL9" s="20">
        <v>80379</v>
      </c>
      <c r="AM9" s="20">
        <v>64413</v>
      </c>
      <c r="AN9" s="7" t="str">
        <f>IF('内訳（地積等１）○'!IN9+SUM(D9,Q9)='内訳（地積等２）○'!AD9,"○","ERRRR")</f>
        <v>○</v>
      </c>
      <c r="AO9" s="7" t="str">
        <f>IF('内訳（地積等１）○'!IO9+SUM(E9,R9)='内訳（地積等２）○'!AE9,"○","ERRRR")</f>
        <v>○</v>
      </c>
      <c r="AP9" s="7" t="str">
        <f>IF('内訳（地積等１）○'!IP9+SUM(F9,S9)='内訳（地積等２）○'!AF9,"○","ERRRR")</f>
        <v>○</v>
      </c>
      <c r="AQ9" s="7" t="str">
        <f>IF('内訳（地積等１）○'!IQ9+SUM(G9,T9)='内訳（地積等２）○'!AG9,"○","ERRRR")</f>
        <v>○</v>
      </c>
      <c r="AR9" s="7" t="str">
        <f>IF('内訳（地積等１）○'!IR9+SUM(H9,U9)='内訳（地積等２）○'!AH9,"○","ERRRR")</f>
        <v>○</v>
      </c>
      <c r="AS9" s="7" t="str">
        <f>IF('内訳（地積等１）○'!IS9+SUM(J9,W9)='内訳（地積等２）○'!AJ9,"○","ERRRR")</f>
        <v>○</v>
      </c>
      <c r="AT9" s="7" t="str">
        <f>IF('内訳（地積等１）○'!IT9+SUM(K9,X9)='内訳（地積等２）○'!AK9,"○","ERRRR")</f>
        <v>○</v>
      </c>
      <c r="AU9" s="7" t="str">
        <f>IF('内訳（地積等１）○'!IU9+SUM(L9,Y9)='内訳（地積等２）○'!AL9,"○","ERRRR")</f>
        <v>○</v>
      </c>
      <c r="AV9" s="7" t="str">
        <f>IF('内訳（地積等１）○'!IV9+SUM(M9,Z9)='内訳（地積等２）○'!AM9,"○","ERRRR")</f>
        <v>○</v>
      </c>
    </row>
    <row r="10" spans="2:48" s="7" customFormat="1" ht="15" customHeight="1">
      <c r="B10" s="18">
        <v>6</v>
      </c>
      <c r="C10" s="19" t="s">
        <v>59</v>
      </c>
      <c r="D10" s="20">
        <v>1038773</v>
      </c>
      <c r="E10" s="20">
        <v>2981586</v>
      </c>
      <c r="F10" s="20">
        <v>2931088</v>
      </c>
      <c r="G10" s="20">
        <v>11749604</v>
      </c>
      <c r="H10" s="20">
        <v>11702355</v>
      </c>
      <c r="I10" s="20">
        <v>7423583</v>
      </c>
      <c r="J10" s="20">
        <v>7394066</v>
      </c>
      <c r="K10" s="20">
        <v>1385</v>
      </c>
      <c r="L10" s="20">
        <v>5056</v>
      </c>
      <c r="M10" s="20">
        <v>4701</v>
      </c>
      <c r="O10" s="18">
        <v>6</v>
      </c>
      <c r="P10" s="19" t="str">
        <f t="shared" si="0"/>
        <v>糸 満 市</v>
      </c>
      <c r="Q10" s="20">
        <v>9649229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24760</v>
      </c>
      <c r="Y10" s="20">
        <v>0</v>
      </c>
      <c r="Z10" s="20">
        <v>0</v>
      </c>
      <c r="AB10" s="18">
        <v>6</v>
      </c>
      <c r="AC10" s="19" t="str">
        <f t="shared" si="1"/>
        <v>糸 満 市</v>
      </c>
      <c r="AD10" s="20">
        <v>12909158</v>
      </c>
      <c r="AE10" s="20">
        <v>33710842</v>
      </c>
      <c r="AF10" s="20">
        <v>28336563</v>
      </c>
      <c r="AG10" s="20">
        <v>164468547</v>
      </c>
      <c r="AH10" s="20">
        <v>164034582</v>
      </c>
      <c r="AI10" s="20">
        <v>60876531</v>
      </c>
      <c r="AJ10" s="20">
        <v>60609005</v>
      </c>
      <c r="AK10" s="20">
        <v>28411</v>
      </c>
      <c r="AL10" s="20">
        <v>56178</v>
      </c>
      <c r="AM10" s="20">
        <v>49571</v>
      </c>
      <c r="AN10" s="7" t="str">
        <f>IF('内訳（地積等１）○'!IN10+SUM(D10,Q10)='内訳（地積等２）○'!AD10,"○","ERRRR")</f>
        <v>○</v>
      </c>
      <c r="AO10" s="7" t="str">
        <f>IF('内訳（地積等１）○'!IO10+SUM(E10,R10)='内訳（地積等２）○'!AE10,"○","ERRRR")</f>
        <v>○</v>
      </c>
      <c r="AP10" s="7" t="str">
        <f>IF('内訳（地積等１）○'!IP10+SUM(F10,S10)='内訳（地積等２）○'!AF10,"○","ERRRR")</f>
        <v>○</v>
      </c>
      <c r="AQ10" s="7" t="str">
        <f>IF('内訳（地積等１）○'!IQ10+SUM(G10,T10)='内訳（地積等２）○'!AG10,"○","ERRRR")</f>
        <v>○</v>
      </c>
      <c r="AR10" s="7" t="str">
        <f>IF('内訳（地積等１）○'!IR10+SUM(H10,U10)='内訳（地積等２）○'!AH10,"○","ERRRR")</f>
        <v>○</v>
      </c>
      <c r="AS10" s="7" t="str">
        <f>IF('内訳（地積等１）○'!IS10+SUM(J10,W10)='内訳（地積等２）○'!AJ10,"○","ERRRR")</f>
        <v>○</v>
      </c>
      <c r="AT10" s="7" t="str">
        <f>IF('内訳（地積等１）○'!IT10+SUM(K10,X10)='内訳（地積等２）○'!AK10,"○","ERRRR")</f>
        <v>○</v>
      </c>
      <c r="AU10" s="7" t="str">
        <f>IF('内訳（地積等１）○'!IU10+SUM(L10,Y10)='内訳（地積等２）○'!AL10,"○","ERRRR")</f>
        <v>○</v>
      </c>
      <c r="AV10" s="7" t="str">
        <f>IF('内訳（地積等１）○'!IV10+SUM(M10,Z10)='内訳（地積等２）○'!AM10,"○","ERRRR")</f>
        <v>○</v>
      </c>
    </row>
    <row r="11" spans="2:48" s="7" customFormat="1" ht="15" customHeight="1">
      <c r="B11" s="18">
        <v>7</v>
      </c>
      <c r="C11" s="19" t="s">
        <v>60</v>
      </c>
      <c r="D11" s="20">
        <v>6860</v>
      </c>
      <c r="E11" s="20">
        <v>13708598</v>
      </c>
      <c r="F11" s="20">
        <v>13704397</v>
      </c>
      <c r="G11" s="20">
        <v>206363127</v>
      </c>
      <c r="H11" s="20">
        <v>206345618</v>
      </c>
      <c r="I11" s="20">
        <v>124942818</v>
      </c>
      <c r="J11" s="20">
        <v>124931857</v>
      </c>
      <c r="K11" s="20">
        <v>13</v>
      </c>
      <c r="L11" s="20">
        <v>13872</v>
      </c>
      <c r="M11" s="20">
        <v>13786</v>
      </c>
      <c r="O11" s="18">
        <v>7</v>
      </c>
      <c r="P11" s="19" t="str">
        <f t="shared" si="0"/>
        <v>沖 縄 市</v>
      </c>
      <c r="Q11" s="20">
        <v>15226956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33586</v>
      </c>
      <c r="Y11" s="20">
        <v>0</v>
      </c>
      <c r="Z11" s="20">
        <v>0</v>
      </c>
      <c r="AB11" s="18">
        <v>7</v>
      </c>
      <c r="AC11" s="19" t="str">
        <f t="shared" si="1"/>
        <v>沖 縄 市</v>
      </c>
      <c r="AD11" s="20">
        <v>15343084</v>
      </c>
      <c r="AE11" s="20">
        <v>31578589</v>
      </c>
      <c r="AF11" s="20">
        <v>30443220</v>
      </c>
      <c r="AG11" s="20">
        <v>609482520</v>
      </c>
      <c r="AH11" s="20">
        <v>609226490</v>
      </c>
      <c r="AI11" s="20">
        <v>255282119</v>
      </c>
      <c r="AJ11" s="20">
        <v>255193858</v>
      </c>
      <c r="AK11" s="20">
        <v>33842</v>
      </c>
      <c r="AL11" s="20">
        <v>70862</v>
      </c>
      <c r="AM11" s="20">
        <v>68428</v>
      </c>
      <c r="AN11" s="7" t="str">
        <f>IF('内訳（地積等１）○'!IN11+SUM(D11,Q11)='内訳（地積等２）○'!AD11,"○","ERRRR")</f>
        <v>○</v>
      </c>
      <c r="AO11" s="7" t="str">
        <f>IF('内訳（地積等１）○'!IO11+SUM(E11,R11)='内訳（地積等２）○'!AE11,"○","ERRRR")</f>
        <v>○</v>
      </c>
      <c r="AP11" s="7" t="str">
        <f>IF('内訳（地積等１）○'!IP11+SUM(F11,S11)='内訳（地積等２）○'!AF11,"○","ERRRR")</f>
        <v>○</v>
      </c>
      <c r="AQ11" s="7" t="str">
        <f>IF('内訳（地積等１）○'!IQ11+SUM(G11,T11)='内訳（地積等２）○'!AG11,"○","ERRRR")</f>
        <v>○</v>
      </c>
      <c r="AR11" s="7" t="str">
        <f>IF('内訳（地積等１）○'!IR11+SUM(H11,U11)='内訳（地積等２）○'!AH11,"○","ERRRR")</f>
        <v>○</v>
      </c>
      <c r="AS11" s="7" t="str">
        <f>IF('内訳（地積等１）○'!IS11+SUM(J11,W11)='内訳（地積等２）○'!AJ11,"○","ERRRR")</f>
        <v>○</v>
      </c>
      <c r="AT11" s="7" t="str">
        <f>IF('内訳（地積等１）○'!IT11+SUM(K11,X11)='内訳（地積等２）○'!AK11,"○","ERRRR")</f>
        <v>○</v>
      </c>
      <c r="AU11" s="7" t="str">
        <f>IF('内訳（地積等１）○'!IU11+SUM(L11,Y11)='内訳（地積等２）○'!AL11,"○","ERRRR")</f>
        <v>○</v>
      </c>
      <c r="AV11" s="7" t="str">
        <f>IF('内訳（地積等１）○'!IV11+SUM(M11,Z11)='内訳（地積等２）○'!AM11,"○","ERRRR")</f>
        <v>○</v>
      </c>
    </row>
    <row r="12" spans="2:48" s="7" customFormat="1" ht="15" customHeight="1">
      <c r="B12" s="18">
        <v>8</v>
      </c>
      <c r="C12" s="19" t="s">
        <v>61</v>
      </c>
      <c r="D12" s="20">
        <v>854541</v>
      </c>
      <c r="E12" s="20">
        <v>1596661</v>
      </c>
      <c r="F12" s="20">
        <v>1594743</v>
      </c>
      <c r="G12" s="20">
        <v>28469306</v>
      </c>
      <c r="H12" s="20">
        <v>28453028</v>
      </c>
      <c r="I12" s="20">
        <v>18052268</v>
      </c>
      <c r="J12" s="20">
        <v>18041088</v>
      </c>
      <c r="K12" s="20">
        <v>1054</v>
      </c>
      <c r="L12" s="20">
        <v>3900</v>
      </c>
      <c r="M12" s="20">
        <v>3775</v>
      </c>
      <c r="O12" s="18">
        <v>8</v>
      </c>
      <c r="P12" s="19" t="str">
        <f t="shared" si="0"/>
        <v>豊見城市</v>
      </c>
      <c r="Q12" s="20">
        <v>5460128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14190</v>
      </c>
      <c r="Y12" s="20">
        <v>0</v>
      </c>
      <c r="Z12" s="20">
        <v>0</v>
      </c>
      <c r="AB12" s="18">
        <v>8</v>
      </c>
      <c r="AC12" s="19" t="str">
        <f t="shared" si="1"/>
        <v>豊見城市</v>
      </c>
      <c r="AD12" s="20">
        <v>6903728</v>
      </c>
      <c r="AE12" s="20">
        <v>12546272</v>
      </c>
      <c r="AF12" s="20">
        <v>10654379</v>
      </c>
      <c r="AG12" s="20">
        <v>207059458</v>
      </c>
      <c r="AH12" s="20">
        <v>206818169</v>
      </c>
      <c r="AI12" s="20">
        <v>70658956</v>
      </c>
      <c r="AJ12" s="20">
        <v>70523079</v>
      </c>
      <c r="AK12" s="20">
        <v>16149</v>
      </c>
      <c r="AL12" s="20">
        <v>33829</v>
      </c>
      <c r="AM12" s="20">
        <v>30785</v>
      </c>
      <c r="AN12" s="7" t="str">
        <f>IF('内訳（地積等１）○'!IN12+SUM(D12,Q12)='内訳（地積等２）○'!AD12,"○","ERRRR")</f>
        <v>○</v>
      </c>
      <c r="AO12" s="7" t="str">
        <f>IF('内訳（地積等１）○'!IO12+SUM(E12,R12)='内訳（地積等２）○'!AE12,"○","ERRRR")</f>
        <v>○</v>
      </c>
      <c r="AP12" s="7" t="str">
        <f>IF('内訳（地積等１）○'!IP12+SUM(F12,S12)='内訳（地積等２）○'!AF12,"○","ERRRR")</f>
        <v>○</v>
      </c>
      <c r="AQ12" s="7" t="str">
        <f>IF('内訳（地積等１）○'!IQ12+SUM(G12,T12)='内訳（地積等２）○'!AG12,"○","ERRRR")</f>
        <v>○</v>
      </c>
      <c r="AR12" s="7" t="str">
        <f>IF('内訳（地積等１）○'!IR12+SUM(H12,U12)='内訳（地積等２）○'!AH12,"○","ERRRR")</f>
        <v>○</v>
      </c>
      <c r="AS12" s="7" t="str">
        <f>IF('内訳（地積等１）○'!IS12+SUM(J12,W12)='内訳（地積等２）○'!AJ12,"○","ERRRR")</f>
        <v>○</v>
      </c>
      <c r="AT12" s="7" t="str">
        <f>IF('内訳（地積等１）○'!IT12+SUM(K12,X12)='内訳（地積等２）○'!AK12,"○","ERRRR")</f>
        <v>○</v>
      </c>
      <c r="AU12" s="7" t="str">
        <f>IF('内訳（地積等１）○'!IU12+SUM(L12,Y12)='内訳（地積等２）○'!AL12,"○","ERRRR")</f>
        <v>○</v>
      </c>
      <c r="AV12" s="7" t="str">
        <f>IF('内訳（地積等１）○'!IV12+SUM(M12,Z12)='内訳（地積等２）○'!AM12,"○","ERRRR")</f>
        <v>○</v>
      </c>
    </row>
    <row r="13" spans="2:48" s="7" customFormat="1" ht="15" customHeight="1">
      <c r="B13" s="18">
        <v>9</v>
      </c>
      <c r="C13" s="19" t="s">
        <v>62</v>
      </c>
      <c r="D13" s="20">
        <v>4803333</v>
      </c>
      <c r="E13" s="20">
        <v>8527374</v>
      </c>
      <c r="F13" s="20">
        <v>8488254</v>
      </c>
      <c r="G13" s="20">
        <v>70603272</v>
      </c>
      <c r="H13" s="20">
        <v>70520621</v>
      </c>
      <c r="I13" s="20">
        <v>43410844</v>
      </c>
      <c r="J13" s="20">
        <v>43359125</v>
      </c>
      <c r="K13" s="20">
        <v>3620</v>
      </c>
      <c r="L13" s="20">
        <v>15040</v>
      </c>
      <c r="M13" s="20">
        <v>14516</v>
      </c>
      <c r="O13" s="18">
        <v>9</v>
      </c>
      <c r="P13" s="19" t="str">
        <f t="shared" si="0"/>
        <v>うるま市</v>
      </c>
      <c r="Q13" s="20">
        <v>16119072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54899</v>
      </c>
      <c r="Y13" s="20">
        <v>0</v>
      </c>
      <c r="Z13" s="20">
        <v>0</v>
      </c>
      <c r="AB13" s="18">
        <v>9</v>
      </c>
      <c r="AC13" s="19" t="str">
        <f t="shared" si="1"/>
        <v>うるま市</v>
      </c>
      <c r="AD13" s="20">
        <v>29016470</v>
      </c>
      <c r="AE13" s="20">
        <v>57993530</v>
      </c>
      <c r="AF13" s="20">
        <v>48911558</v>
      </c>
      <c r="AG13" s="20">
        <v>347631119</v>
      </c>
      <c r="AH13" s="20">
        <v>345765985</v>
      </c>
      <c r="AI13" s="20">
        <v>137169728</v>
      </c>
      <c r="AJ13" s="20">
        <v>136556660</v>
      </c>
      <c r="AK13" s="20">
        <v>67735</v>
      </c>
      <c r="AL13" s="20">
        <v>140408</v>
      </c>
      <c r="AM13" s="20">
        <v>117659</v>
      </c>
      <c r="AN13" s="7" t="str">
        <f>IF('内訳（地積等１）○'!IN13+SUM(D13,Q13)='内訳（地積等２）○'!AD13,"○","ERRRR")</f>
        <v>○</v>
      </c>
      <c r="AO13" s="7" t="str">
        <f>IF('内訳（地積等１）○'!IO13+SUM(E13,R13)='内訳（地積等２）○'!AE13,"○","ERRRR")</f>
        <v>○</v>
      </c>
      <c r="AP13" s="7" t="str">
        <f>IF('内訳（地積等１）○'!IP13+SUM(F13,S13)='内訳（地積等２）○'!AF13,"○","ERRRR")</f>
        <v>○</v>
      </c>
      <c r="AQ13" s="7" t="str">
        <f>IF('内訳（地積等１）○'!IQ13+SUM(G13,T13)='内訳（地積等２）○'!AG13,"○","ERRRR")</f>
        <v>○</v>
      </c>
      <c r="AR13" s="7" t="str">
        <f>IF('内訳（地積等１）○'!IR13+SUM(H13,U13)='内訳（地積等２）○'!AH13,"○","ERRRR")</f>
        <v>○</v>
      </c>
      <c r="AS13" s="7" t="str">
        <f>IF('内訳（地積等１）○'!IS13+SUM(J13,W13)='内訳（地積等２）○'!AJ13,"○","ERRRR")</f>
        <v>○</v>
      </c>
      <c r="AT13" s="7" t="str">
        <f>IF('内訳（地積等１）○'!IT13+SUM(K13,X13)='内訳（地積等２）○'!AK13,"○","ERRRR")</f>
        <v>○</v>
      </c>
      <c r="AU13" s="7" t="str">
        <f>IF('内訳（地積等１）○'!IU13+SUM(L13,Y13)='内訳（地積等２）○'!AL13,"○","ERRRR")</f>
        <v>○</v>
      </c>
      <c r="AV13" s="7" t="str">
        <f>IF('内訳（地積等１）○'!IV13+SUM(M13,Z13)='内訳（地積等２）○'!AM13,"○","ERRRR")</f>
        <v>○</v>
      </c>
    </row>
    <row r="14" spans="2:48" s="7" customFormat="1" ht="15" customHeight="1">
      <c r="B14" s="18">
        <v>10</v>
      </c>
      <c r="C14" s="19" t="s">
        <v>63</v>
      </c>
      <c r="D14" s="20">
        <v>7582426</v>
      </c>
      <c r="E14" s="20">
        <v>4295896</v>
      </c>
      <c r="F14" s="20">
        <v>4215641</v>
      </c>
      <c r="G14" s="20">
        <v>15796484</v>
      </c>
      <c r="H14" s="20">
        <v>15742680</v>
      </c>
      <c r="I14" s="20">
        <v>10498092</v>
      </c>
      <c r="J14" s="20">
        <v>10464467</v>
      </c>
      <c r="K14" s="20">
        <v>5963</v>
      </c>
      <c r="L14" s="20">
        <v>5806</v>
      </c>
      <c r="M14" s="20">
        <v>5369</v>
      </c>
      <c r="O14" s="18">
        <v>10</v>
      </c>
      <c r="P14" s="19" t="str">
        <f t="shared" si="0"/>
        <v>宮古島市</v>
      </c>
      <c r="Q14" s="20">
        <v>23279710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60564</v>
      </c>
      <c r="Y14" s="20">
        <v>0</v>
      </c>
      <c r="Z14" s="20">
        <v>0</v>
      </c>
      <c r="AB14" s="18">
        <v>10</v>
      </c>
      <c r="AC14" s="19" t="str">
        <f t="shared" si="1"/>
        <v>宮古島市</v>
      </c>
      <c r="AD14" s="20">
        <v>55135409</v>
      </c>
      <c r="AE14" s="20">
        <v>140794278</v>
      </c>
      <c r="AF14" s="20">
        <v>113755797</v>
      </c>
      <c r="AG14" s="20">
        <v>103426069</v>
      </c>
      <c r="AH14" s="20">
        <v>100366828</v>
      </c>
      <c r="AI14" s="20">
        <v>45223545</v>
      </c>
      <c r="AJ14" s="20">
        <v>44102276</v>
      </c>
      <c r="AK14" s="20">
        <v>79758</v>
      </c>
      <c r="AL14" s="20">
        <v>118053</v>
      </c>
      <c r="AM14" s="20">
        <v>90840</v>
      </c>
      <c r="AN14" s="7" t="str">
        <f>IF('内訳（地積等１）○'!IN14+SUM(D14,Q14)='内訳（地積等２）○'!AD14,"○","ERRRR")</f>
        <v>○</v>
      </c>
      <c r="AO14" s="7" t="str">
        <f>IF('内訳（地積等１）○'!IO14+SUM(E14,R14)='内訳（地積等２）○'!AE14,"○","ERRRR")</f>
        <v>○</v>
      </c>
      <c r="AP14" s="7" t="str">
        <f>IF('内訳（地積等１）○'!IP14+SUM(F14,S14)='内訳（地積等２）○'!AF14,"○","ERRRR")</f>
        <v>○</v>
      </c>
      <c r="AQ14" s="7" t="str">
        <f>IF('内訳（地積等１）○'!IQ14+SUM(G14,T14)='内訳（地積等２）○'!AG14,"○","ERRRR")</f>
        <v>○</v>
      </c>
      <c r="AR14" s="7" t="str">
        <f>IF('内訳（地積等１）○'!IR14+SUM(H14,U14)='内訳（地積等２）○'!AH14,"○","ERRRR")</f>
        <v>○</v>
      </c>
      <c r="AS14" s="7" t="str">
        <f>IF('内訳（地積等１）○'!IS14+SUM(J14,W14)='内訳（地積等２）○'!AJ14,"○","ERRRR")</f>
        <v>○</v>
      </c>
      <c r="AT14" s="7" t="str">
        <f>IF('内訳（地積等１）○'!IT14+SUM(K14,X14)='内訳（地積等２）○'!AK14,"○","ERRRR")</f>
        <v>○</v>
      </c>
      <c r="AU14" s="7" t="str">
        <f>IF('内訳（地積等１）○'!IU14+SUM(L14,Y14)='内訳（地積等２）○'!AL14,"○","ERRRR")</f>
        <v>○</v>
      </c>
      <c r="AV14" s="7" t="str">
        <f>IF('内訳（地積等１）○'!IV14+SUM(M14,Z14)='内訳（地積等２）○'!AM14,"○","ERRRR")</f>
        <v>○</v>
      </c>
    </row>
    <row r="15" spans="2:48" s="7" customFormat="1" ht="15" customHeight="1">
      <c r="B15" s="22">
        <v>11</v>
      </c>
      <c r="C15" s="23" t="s">
        <v>64</v>
      </c>
      <c r="D15" s="24">
        <v>864525</v>
      </c>
      <c r="E15" s="24">
        <v>2000173</v>
      </c>
      <c r="F15" s="24">
        <v>1980229</v>
      </c>
      <c r="G15" s="24">
        <v>8800865</v>
      </c>
      <c r="H15" s="24">
        <v>8772709</v>
      </c>
      <c r="I15" s="24">
        <v>5518311</v>
      </c>
      <c r="J15" s="24">
        <v>5498775</v>
      </c>
      <c r="K15" s="24">
        <v>1377</v>
      </c>
      <c r="L15" s="24">
        <v>3768</v>
      </c>
      <c r="M15" s="24">
        <v>3586</v>
      </c>
      <c r="O15" s="22">
        <v>11</v>
      </c>
      <c r="P15" s="23" t="str">
        <f t="shared" si="0"/>
        <v>南城市</v>
      </c>
      <c r="Q15" s="24">
        <v>5598467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37222</v>
      </c>
      <c r="Y15" s="24">
        <v>0</v>
      </c>
      <c r="Z15" s="24">
        <v>0</v>
      </c>
      <c r="AB15" s="22">
        <v>11</v>
      </c>
      <c r="AC15" s="23" t="str">
        <f t="shared" si="1"/>
        <v>南城市</v>
      </c>
      <c r="AD15" s="24">
        <v>7852109</v>
      </c>
      <c r="AE15" s="24">
        <v>38721702</v>
      </c>
      <c r="AF15" s="24">
        <v>31365003</v>
      </c>
      <c r="AG15" s="24">
        <v>101797158</v>
      </c>
      <c r="AH15" s="24">
        <v>101050458</v>
      </c>
      <c r="AI15" s="24">
        <v>35153885</v>
      </c>
      <c r="AJ15" s="24">
        <v>34792430</v>
      </c>
      <c r="AK15" s="24">
        <v>41874</v>
      </c>
      <c r="AL15" s="24">
        <v>72719</v>
      </c>
      <c r="AM15" s="24">
        <v>61085</v>
      </c>
      <c r="AN15" s="7" t="str">
        <f>IF('内訳（地積等１）○'!IN15+SUM(D15,Q15)='内訳（地積等２）○'!AD15,"○","ERRRR")</f>
        <v>○</v>
      </c>
      <c r="AO15" s="7" t="str">
        <f>IF('内訳（地積等１）○'!IO15+SUM(E15,R15)='内訳（地積等２）○'!AE15,"○","ERRRR")</f>
        <v>○</v>
      </c>
      <c r="AP15" s="7" t="str">
        <f>IF('内訳（地積等１）○'!IP15+SUM(F15,S15)='内訳（地積等２）○'!AF15,"○","ERRRR")</f>
        <v>○</v>
      </c>
      <c r="AQ15" s="7" t="str">
        <f>IF('内訳（地積等１）○'!IQ15+SUM(G15,T15)='内訳（地積等２）○'!AG15,"○","ERRRR")</f>
        <v>○</v>
      </c>
      <c r="AR15" s="7" t="str">
        <f>IF('内訳（地積等１）○'!IR15+SUM(H15,U15)='内訳（地積等２）○'!AH15,"○","ERRRR")</f>
        <v>○</v>
      </c>
      <c r="AS15" s="7" t="str">
        <f>IF('内訳（地積等１）○'!IS15+SUM(J15,W15)='内訳（地積等２）○'!AJ15,"○","ERRRR")</f>
        <v>○</v>
      </c>
      <c r="AT15" s="7" t="str">
        <f>IF('内訳（地積等１）○'!IT15+SUM(K15,X15)='内訳（地積等２）○'!AK15,"○","ERRRR")</f>
        <v>○</v>
      </c>
      <c r="AU15" s="7" t="str">
        <f>IF('内訳（地積等１）○'!IU15+SUM(L15,Y15)='内訳（地積等２）○'!AL15,"○","ERRRR")</f>
        <v>○</v>
      </c>
      <c r="AV15" s="7" t="str">
        <f>IF('内訳（地積等１）○'!IV15+SUM(M15,Z15)='内訳（地積等２）○'!AM15,"○","ERRRR")</f>
        <v>○</v>
      </c>
    </row>
    <row r="16" spans="2:48" s="7" customFormat="1" ht="15" customHeight="1">
      <c r="B16" s="35"/>
      <c r="C16" s="36" t="s">
        <v>117</v>
      </c>
      <c r="D16" s="34">
        <f>SUM(D5:D15)</f>
        <v>31171629</v>
      </c>
      <c r="E16" s="34">
        <f aca="true" t="shared" si="2" ref="E16:M16">SUM(E5:E15)</f>
        <v>62007124</v>
      </c>
      <c r="F16" s="34">
        <f t="shared" si="2"/>
        <v>60985349</v>
      </c>
      <c r="G16" s="34">
        <f t="shared" si="2"/>
        <v>859991973</v>
      </c>
      <c r="H16" s="34">
        <f t="shared" si="2"/>
        <v>859597980</v>
      </c>
      <c r="I16" s="34">
        <f t="shared" si="2"/>
        <v>523819226</v>
      </c>
      <c r="J16" s="34">
        <f t="shared" si="2"/>
        <v>523564412</v>
      </c>
      <c r="K16" s="34">
        <f t="shared" si="2"/>
        <v>24281</v>
      </c>
      <c r="L16" s="34">
        <f t="shared" si="2"/>
        <v>91839</v>
      </c>
      <c r="M16" s="34">
        <f t="shared" si="2"/>
        <v>88095</v>
      </c>
      <c r="O16" s="35"/>
      <c r="P16" s="36" t="s">
        <v>117</v>
      </c>
      <c r="Q16" s="34">
        <f>SUM(Q5:Q15)</f>
        <v>124277342</v>
      </c>
      <c r="R16" s="34">
        <f aca="true" t="shared" si="3" ref="R16:Z16">SUM(R5:R15)</f>
        <v>0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34"/>
      <c r="W16" s="34">
        <f t="shared" si="3"/>
        <v>0</v>
      </c>
      <c r="X16" s="34">
        <f t="shared" si="3"/>
        <v>391990</v>
      </c>
      <c r="Y16" s="34">
        <f t="shared" si="3"/>
        <v>0</v>
      </c>
      <c r="Z16" s="34">
        <f t="shared" si="3"/>
        <v>0</v>
      </c>
      <c r="AB16" s="35"/>
      <c r="AC16" s="36" t="s">
        <v>117</v>
      </c>
      <c r="AD16" s="34">
        <f>SUM(AD5:AD15)</f>
        <v>390874960</v>
      </c>
      <c r="AE16" s="34">
        <f aca="true" t="shared" si="4" ref="AE16:AM16">SUM(AE5:AE15)</f>
        <v>553495796</v>
      </c>
      <c r="AF16" s="34">
        <f t="shared" si="4"/>
        <v>473420459</v>
      </c>
      <c r="AG16" s="34">
        <f t="shared" si="4"/>
        <v>4387272433</v>
      </c>
      <c r="AH16" s="34">
        <f t="shared" si="4"/>
        <v>4377664019</v>
      </c>
      <c r="AI16" s="34">
        <f t="shared" si="4"/>
        <v>1684080813</v>
      </c>
      <c r="AJ16" s="34">
        <f t="shared" si="4"/>
        <v>1680508435</v>
      </c>
      <c r="AK16" s="34">
        <f t="shared" si="4"/>
        <v>468968</v>
      </c>
      <c r="AL16" s="34">
        <f t="shared" si="4"/>
        <v>817865</v>
      </c>
      <c r="AM16" s="34">
        <f t="shared" si="4"/>
        <v>719551</v>
      </c>
      <c r="AN16" s="7" t="str">
        <f>IF('内訳（地積等１）○'!IN16+SUM(D16,Q16)='内訳（地積等２）○'!AD16,"○","ERRRR")</f>
        <v>○</v>
      </c>
      <c r="AO16" s="7" t="str">
        <f>IF('内訳（地積等１）○'!IO16+SUM(E16,R16)='内訳（地積等２）○'!AE16,"○","ERRRR")</f>
        <v>○</v>
      </c>
      <c r="AP16" s="7" t="str">
        <f>IF('内訳（地積等１）○'!IP16+SUM(F16,S16)='内訳（地積等２）○'!AF16,"○","ERRRR")</f>
        <v>○</v>
      </c>
      <c r="AQ16" s="7" t="str">
        <f>IF('内訳（地積等１）○'!IQ16+SUM(G16,T16)='内訳（地積等２）○'!AG16,"○","ERRRR")</f>
        <v>○</v>
      </c>
      <c r="AR16" s="7" t="str">
        <f>IF('内訳（地積等１）○'!IR16+SUM(H16,U16)='内訳（地積等２）○'!AH16,"○","ERRRR")</f>
        <v>○</v>
      </c>
      <c r="AS16" s="7" t="str">
        <f>IF('内訳（地積等１）○'!IS16+SUM(J16,W16)='内訳（地積等２）○'!AJ16,"○","ERRRR")</f>
        <v>○</v>
      </c>
      <c r="AT16" s="7" t="str">
        <f>IF('内訳（地積等１）○'!IT16+SUM(K16,X16)='内訳（地積等２）○'!AK16,"○","ERRRR")</f>
        <v>○</v>
      </c>
      <c r="AU16" s="7" t="str">
        <f>IF('内訳（地積等１）○'!IU16+SUM(L16,Y16)='内訳（地積等２）○'!AL16,"○","ERRRR")</f>
        <v>○</v>
      </c>
      <c r="AV16" s="7" t="str">
        <f>IF('内訳（地積等１）○'!IV16+SUM(M16,Z16)='内訳（地積等２）○'!AM16,"○","ERRRR")</f>
        <v>○</v>
      </c>
    </row>
    <row r="17" spans="2:48" s="7" customFormat="1" ht="15" customHeight="1">
      <c r="B17" s="25">
        <v>12</v>
      </c>
      <c r="C17" s="26" t="s">
        <v>65</v>
      </c>
      <c r="D17" s="27">
        <v>2214670</v>
      </c>
      <c r="E17" s="27">
        <v>827931</v>
      </c>
      <c r="F17" s="27">
        <v>516198</v>
      </c>
      <c r="G17" s="27">
        <v>123358</v>
      </c>
      <c r="H17" s="27">
        <v>99194</v>
      </c>
      <c r="I17" s="27">
        <v>81979</v>
      </c>
      <c r="J17" s="27">
        <v>64159</v>
      </c>
      <c r="K17" s="27">
        <v>1560</v>
      </c>
      <c r="L17" s="27">
        <v>1720</v>
      </c>
      <c r="M17" s="27">
        <v>980</v>
      </c>
      <c r="O17" s="25">
        <v>12</v>
      </c>
      <c r="P17" s="26" t="str">
        <f t="shared" si="0"/>
        <v>国 頭 村</v>
      </c>
      <c r="Q17" s="27">
        <v>5125755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9722</v>
      </c>
      <c r="Y17" s="27">
        <v>0</v>
      </c>
      <c r="Z17" s="27">
        <v>0</v>
      </c>
      <c r="AB17" s="25">
        <v>12</v>
      </c>
      <c r="AC17" s="26" t="str">
        <f t="shared" si="1"/>
        <v>国 頭 村</v>
      </c>
      <c r="AD17" s="27">
        <v>144616537</v>
      </c>
      <c r="AE17" s="27">
        <v>50183463</v>
      </c>
      <c r="AF17" s="27">
        <v>37635379</v>
      </c>
      <c r="AG17" s="27">
        <v>6095122</v>
      </c>
      <c r="AH17" s="27">
        <v>5418316</v>
      </c>
      <c r="AI17" s="27">
        <v>2261991</v>
      </c>
      <c r="AJ17" s="27">
        <v>1973446</v>
      </c>
      <c r="AK17" s="27">
        <v>13194</v>
      </c>
      <c r="AL17" s="27">
        <v>30365</v>
      </c>
      <c r="AM17" s="27">
        <v>13855</v>
      </c>
      <c r="AN17" s="7" t="str">
        <f>IF('内訳（地積等１）○'!IN17+SUM(D17,Q17)='内訳（地積等２）○'!AD17,"○","ERRRR")</f>
        <v>○</v>
      </c>
      <c r="AO17" s="7" t="str">
        <f>IF('内訳（地積等１）○'!IO17+SUM(E17,R17)='内訳（地積等２）○'!AE17,"○","ERRRR")</f>
        <v>○</v>
      </c>
      <c r="AP17" s="7" t="str">
        <f>IF('内訳（地積等１）○'!IP17+SUM(F17,S17)='内訳（地積等２）○'!AF17,"○","ERRRR")</f>
        <v>○</v>
      </c>
      <c r="AQ17" s="7" t="str">
        <f>IF('内訳（地積等１）○'!IQ17+SUM(G17,T17)='内訳（地積等２）○'!AG17,"○","ERRRR")</f>
        <v>○</v>
      </c>
      <c r="AR17" s="7" t="str">
        <f>IF('内訳（地積等１）○'!IR17+SUM(H17,U17)='内訳（地積等２）○'!AH17,"○","ERRRR")</f>
        <v>○</v>
      </c>
      <c r="AS17" s="7" t="str">
        <f>IF('内訳（地積等１）○'!IS17+SUM(J17,W17)='内訳（地積等２）○'!AJ17,"○","ERRRR")</f>
        <v>○</v>
      </c>
      <c r="AT17" s="7" t="str">
        <f>IF('内訳（地積等１）○'!IT17+SUM(K17,X17)='内訳（地積等２）○'!AK17,"○","ERRRR")</f>
        <v>○</v>
      </c>
      <c r="AU17" s="7" t="str">
        <f>IF('内訳（地積等１）○'!IU17+SUM(L17,Y17)='内訳（地積等２）○'!AL17,"○","ERRRR")</f>
        <v>○</v>
      </c>
      <c r="AV17" s="7" t="str">
        <f>IF('内訳（地積等１）○'!IV17+SUM(M17,Z17)='内訳（地積等２）○'!AM17,"○","ERRRR")</f>
        <v>○</v>
      </c>
    </row>
    <row r="18" spans="2:48" s="7" customFormat="1" ht="15" customHeight="1">
      <c r="B18" s="18">
        <v>13</v>
      </c>
      <c r="C18" s="19" t="s">
        <v>66</v>
      </c>
      <c r="D18" s="20">
        <v>285025</v>
      </c>
      <c r="E18" s="20">
        <v>188234</v>
      </c>
      <c r="F18" s="20">
        <v>158825</v>
      </c>
      <c r="G18" s="20">
        <v>270155</v>
      </c>
      <c r="H18" s="20">
        <v>250665</v>
      </c>
      <c r="I18" s="20">
        <v>179319</v>
      </c>
      <c r="J18" s="20">
        <v>165864</v>
      </c>
      <c r="K18" s="20">
        <v>69</v>
      </c>
      <c r="L18" s="20">
        <v>521</v>
      </c>
      <c r="M18" s="20">
        <v>401</v>
      </c>
      <c r="O18" s="18">
        <v>13</v>
      </c>
      <c r="P18" s="19" t="str">
        <f t="shared" si="0"/>
        <v>大宜味村</v>
      </c>
      <c r="Q18" s="20">
        <v>20647461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6821</v>
      </c>
      <c r="Y18" s="20">
        <v>0</v>
      </c>
      <c r="Z18" s="20">
        <v>0</v>
      </c>
      <c r="AB18" s="18">
        <v>13</v>
      </c>
      <c r="AC18" s="19" t="str">
        <f t="shared" si="1"/>
        <v>大宜味村</v>
      </c>
      <c r="AD18" s="20">
        <v>31882170</v>
      </c>
      <c r="AE18" s="20">
        <v>31667830</v>
      </c>
      <c r="AF18" s="20">
        <v>23687826</v>
      </c>
      <c r="AG18" s="20">
        <v>3286125</v>
      </c>
      <c r="AH18" s="20">
        <v>2666640</v>
      </c>
      <c r="AI18" s="20">
        <v>1354635</v>
      </c>
      <c r="AJ18" s="20">
        <v>1118004</v>
      </c>
      <c r="AK18" s="20">
        <v>9084</v>
      </c>
      <c r="AL18" s="20">
        <v>24814</v>
      </c>
      <c r="AM18" s="20">
        <v>14800</v>
      </c>
      <c r="AN18" s="7" t="str">
        <f>IF('内訳（地積等１）○'!IN18+SUM(D18,Q18)='内訳（地積等２）○'!AD18,"○","ERRRR")</f>
        <v>○</v>
      </c>
      <c r="AO18" s="7" t="str">
        <f>IF('内訳（地積等１）○'!IO18+SUM(E18,R18)='内訳（地積等２）○'!AE18,"○","ERRRR")</f>
        <v>○</v>
      </c>
      <c r="AP18" s="7" t="str">
        <f>IF('内訳（地積等１）○'!IP18+SUM(F18,S18)='内訳（地積等２）○'!AF18,"○","ERRRR")</f>
        <v>○</v>
      </c>
      <c r="AQ18" s="7" t="str">
        <f>IF('内訳（地積等１）○'!IQ18+SUM(G18,T18)='内訳（地積等２）○'!AG18,"○","ERRRR")</f>
        <v>○</v>
      </c>
      <c r="AR18" s="7" t="str">
        <f>IF('内訳（地積等１）○'!IR18+SUM(H18,U18)='内訳（地積等２）○'!AH18,"○","ERRRR")</f>
        <v>○</v>
      </c>
      <c r="AS18" s="7" t="str">
        <f>IF('内訳（地積等１）○'!IS18+SUM(J18,W18)='内訳（地積等２）○'!AJ18,"○","ERRRR")</f>
        <v>○</v>
      </c>
      <c r="AT18" s="7" t="str">
        <f>IF('内訳（地積等１）○'!IT18+SUM(K18,X18)='内訳（地積等２）○'!AK18,"○","ERRRR")</f>
        <v>○</v>
      </c>
      <c r="AU18" s="7" t="str">
        <f>IF('内訳（地積等１）○'!IU18+SUM(L18,Y18)='内訳（地積等２）○'!AL18,"○","ERRRR")</f>
        <v>○</v>
      </c>
      <c r="AV18" s="7" t="str">
        <f>IF('内訳（地積等１）○'!IV18+SUM(M18,Z18)='内訳（地積等２）○'!AM18,"○","ERRRR")</f>
        <v>○</v>
      </c>
    </row>
    <row r="19" spans="2:48" s="7" customFormat="1" ht="15" customHeight="1">
      <c r="B19" s="18">
        <v>14</v>
      </c>
      <c r="C19" s="19" t="s">
        <v>67</v>
      </c>
      <c r="D19" s="20">
        <v>714907</v>
      </c>
      <c r="E19" s="20">
        <v>395888</v>
      </c>
      <c r="F19" s="20">
        <v>351817</v>
      </c>
      <c r="G19" s="20">
        <v>166959</v>
      </c>
      <c r="H19" s="20">
        <v>163885</v>
      </c>
      <c r="I19" s="20">
        <v>161957</v>
      </c>
      <c r="J19" s="20">
        <v>159092</v>
      </c>
      <c r="K19" s="20">
        <v>380</v>
      </c>
      <c r="L19" s="20">
        <v>559</v>
      </c>
      <c r="M19" s="20">
        <v>452</v>
      </c>
      <c r="O19" s="18">
        <v>14</v>
      </c>
      <c r="P19" s="19" t="str">
        <f t="shared" si="0"/>
        <v>東    村</v>
      </c>
      <c r="Q19" s="20">
        <v>4665681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4691</v>
      </c>
      <c r="Y19" s="20">
        <v>0</v>
      </c>
      <c r="Z19" s="20">
        <v>0</v>
      </c>
      <c r="AB19" s="18">
        <v>14</v>
      </c>
      <c r="AC19" s="19" t="str">
        <f t="shared" si="1"/>
        <v>東    村</v>
      </c>
      <c r="AD19" s="20">
        <v>20213601</v>
      </c>
      <c r="AE19" s="20">
        <v>19865655</v>
      </c>
      <c r="AF19" s="20">
        <v>15760958</v>
      </c>
      <c r="AG19" s="20">
        <v>1377439</v>
      </c>
      <c r="AH19" s="20">
        <v>1149513</v>
      </c>
      <c r="AI19" s="20">
        <v>774079</v>
      </c>
      <c r="AJ19" s="20">
        <v>674673</v>
      </c>
      <c r="AK19" s="20">
        <v>6194</v>
      </c>
      <c r="AL19" s="20">
        <v>8385</v>
      </c>
      <c r="AM19" s="20">
        <v>5272</v>
      </c>
      <c r="AN19" s="7" t="str">
        <f>IF('内訳（地積等１）○'!IN19+SUM(D19,Q19)='内訳（地積等２）○'!AD19,"○","ERRRR")</f>
        <v>○</v>
      </c>
      <c r="AO19" s="7" t="str">
        <f>IF('内訳（地積等１）○'!IO19+SUM(E19,R19)='内訳（地積等２）○'!AE19,"○","ERRRR")</f>
        <v>○</v>
      </c>
      <c r="AP19" s="7" t="str">
        <f>IF('内訳（地積等１）○'!IP19+SUM(F19,S19)='内訳（地積等２）○'!AF19,"○","ERRRR")</f>
        <v>○</v>
      </c>
      <c r="AQ19" s="7" t="str">
        <f>IF('内訳（地積等１）○'!IQ19+SUM(G19,T19)='内訳（地積等２）○'!AG19,"○","ERRRR")</f>
        <v>○</v>
      </c>
      <c r="AR19" s="7" t="str">
        <f>IF('内訳（地積等１）○'!IR19+SUM(H19,U19)='内訳（地積等２）○'!AH19,"○","ERRRR")</f>
        <v>○</v>
      </c>
      <c r="AS19" s="7" t="str">
        <f>IF('内訳（地積等１）○'!IS19+SUM(J19,W19)='内訳（地積等２）○'!AJ19,"○","ERRRR")</f>
        <v>○</v>
      </c>
      <c r="AT19" s="7" t="str">
        <f>IF('内訳（地積等１）○'!IT19+SUM(K19,X19)='内訳（地積等２）○'!AK19,"○","ERRRR")</f>
        <v>○</v>
      </c>
      <c r="AU19" s="7" t="str">
        <f>IF('内訳（地積等１）○'!IU19+SUM(L19,Y19)='内訳（地積等２）○'!AL19,"○","ERRRR")</f>
        <v>○</v>
      </c>
      <c r="AV19" s="7" t="str">
        <f>IF('内訳（地積等１）○'!IV19+SUM(M19,Z19)='内訳（地積等２）○'!AM19,"○","ERRRR")</f>
        <v>○</v>
      </c>
    </row>
    <row r="20" spans="2:48" s="7" customFormat="1" ht="15" customHeight="1">
      <c r="B20" s="18">
        <v>15</v>
      </c>
      <c r="C20" s="19" t="s">
        <v>68</v>
      </c>
      <c r="D20" s="20">
        <v>851568</v>
      </c>
      <c r="E20" s="20">
        <v>1167610</v>
      </c>
      <c r="F20" s="20">
        <v>823514</v>
      </c>
      <c r="G20" s="20">
        <v>185373</v>
      </c>
      <c r="H20" s="20">
        <v>161712</v>
      </c>
      <c r="I20" s="20">
        <v>181119</v>
      </c>
      <c r="J20" s="20">
        <v>157580</v>
      </c>
      <c r="K20" s="20">
        <v>480</v>
      </c>
      <c r="L20" s="20">
        <v>2204</v>
      </c>
      <c r="M20" s="20">
        <v>1325</v>
      </c>
      <c r="O20" s="18">
        <v>15</v>
      </c>
      <c r="P20" s="19" t="str">
        <f t="shared" si="0"/>
        <v>今帰仁村</v>
      </c>
      <c r="Q20" s="20">
        <v>3376781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13710</v>
      </c>
      <c r="Y20" s="20">
        <v>0</v>
      </c>
      <c r="Z20" s="20">
        <v>0</v>
      </c>
      <c r="AB20" s="18">
        <v>15</v>
      </c>
      <c r="AC20" s="19" t="str">
        <f t="shared" si="1"/>
        <v>今帰仁村</v>
      </c>
      <c r="AD20" s="20">
        <v>10802845</v>
      </c>
      <c r="AE20" s="20">
        <v>26546158</v>
      </c>
      <c r="AF20" s="20">
        <v>19343841</v>
      </c>
      <c r="AG20" s="20">
        <v>13778312</v>
      </c>
      <c r="AH20" s="20">
        <v>13084309</v>
      </c>
      <c r="AI20" s="20">
        <v>4991524</v>
      </c>
      <c r="AJ20" s="20">
        <v>4735742</v>
      </c>
      <c r="AK20" s="20">
        <v>15554</v>
      </c>
      <c r="AL20" s="20">
        <v>35140</v>
      </c>
      <c r="AM20" s="20">
        <v>24307</v>
      </c>
      <c r="AN20" s="7" t="str">
        <f>IF('内訳（地積等１）○'!IN20+SUM(D20,Q20)='内訳（地積等２）○'!AD20,"○","ERRRR")</f>
        <v>○</v>
      </c>
      <c r="AO20" s="7" t="str">
        <f>IF('内訳（地積等１）○'!IO20+SUM(E20,R20)='内訳（地積等２）○'!AE20,"○","ERRRR")</f>
        <v>○</v>
      </c>
      <c r="AP20" s="7" t="str">
        <f>IF('内訳（地積等１）○'!IP20+SUM(F20,S20)='内訳（地積等２）○'!AF20,"○","ERRRR")</f>
        <v>○</v>
      </c>
      <c r="AQ20" s="7" t="str">
        <f>IF('内訳（地積等１）○'!IQ20+SUM(G20,T20)='内訳（地積等２）○'!AG20,"○","ERRRR")</f>
        <v>○</v>
      </c>
      <c r="AR20" s="7" t="str">
        <f>IF('内訳（地積等１）○'!IR20+SUM(H20,U20)='内訳（地積等２）○'!AH20,"○","ERRRR")</f>
        <v>○</v>
      </c>
      <c r="AS20" s="7" t="str">
        <f>IF('内訳（地積等１）○'!IS20+SUM(J20,W20)='内訳（地積等２）○'!AJ20,"○","ERRRR")</f>
        <v>○</v>
      </c>
      <c r="AT20" s="7" t="str">
        <f>IF('内訳（地積等１）○'!IT20+SUM(K20,X20)='内訳（地積等２）○'!AK20,"○","ERRRR")</f>
        <v>○</v>
      </c>
      <c r="AU20" s="7" t="str">
        <f>IF('内訳（地積等１）○'!IU20+SUM(L20,Y20)='内訳（地積等２）○'!AL20,"○","ERRRR")</f>
        <v>○</v>
      </c>
      <c r="AV20" s="7" t="str">
        <f>IF('内訳（地積等１）○'!IV20+SUM(M20,Z20)='内訳（地積等２）○'!AM20,"○","ERRRR")</f>
        <v>○</v>
      </c>
    </row>
    <row r="21" spans="2:48" s="7" customFormat="1" ht="15" customHeight="1">
      <c r="B21" s="18">
        <v>16</v>
      </c>
      <c r="C21" s="19" t="s">
        <v>69</v>
      </c>
      <c r="D21" s="20">
        <v>685521</v>
      </c>
      <c r="E21" s="20">
        <v>1738280</v>
      </c>
      <c r="F21" s="20">
        <v>1272096</v>
      </c>
      <c r="G21" s="20">
        <v>1349457</v>
      </c>
      <c r="H21" s="20">
        <v>1324550</v>
      </c>
      <c r="I21" s="20">
        <v>846533</v>
      </c>
      <c r="J21" s="20">
        <v>826570</v>
      </c>
      <c r="K21" s="20">
        <v>930</v>
      </c>
      <c r="L21" s="20">
        <v>2577</v>
      </c>
      <c r="M21" s="20">
        <v>1742</v>
      </c>
      <c r="O21" s="18">
        <v>16</v>
      </c>
      <c r="P21" s="19" t="str">
        <f t="shared" si="0"/>
        <v>本 部 町</v>
      </c>
      <c r="Q21" s="20">
        <v>6760510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15227</v>
      </c>
      <c r="Y21" s="20">
        <v>0</v>
      </c>
      <c r="Z21" s="20">
        <v>0</v>
      </c>
      <c r="AB21" s="18">
        <v>16</v>
      </c>
      <c r="AC21" s="19" t="str">
        <f t="shared" si="1"/>
        <v>本 部 町</v>
      </c>
      <c r="AD21" s="20">
        <v>13108077</v>
      </c>
      <c r="AE21" s="20">
        <v>41221923</v>
      </c>
      <c r="AF21" s="20">
        <v>29377911</v>
      </c>
      <c r="AG21" s="20">
        <v>24779675</v>
      </c>
      <c r="AH21" s="20">
        <v>23846379</v>
      </c>
      <c r="AI21" s="20">
        <v>8728317</v>
      </c>
      <c r="AJ21" s="20">
        <v>8401360</v>
      </c>
      <c r="AK21" s="20">
        <v>22187</v>
      </c>
      <c r="AL21" s="20">
        <v>50817</v>
      </c>
      <c r="AM21" s="20">
        <v>35210</v>
      </c>
      <c r="AN21" s="7" t="str">
        <f>IF('内訳（地積等１）○'!IN21+SUM(D21,Q21)='内訳（地積等２）○'!AD21,"○","ERRRR")</f>
        <v>○</v>
      </c>
      <c r="AO21" s="7" t="str">
        <f>IF('内訳（地積等１）○'!IO21+SUM(E21,R21)='内訳（地積等２）○'!AE21,"○","ERRRR")</f>
        <v>○</v>
      </c>
      <c r="AP21" s="7" t="str">
        <f>IF('内訳（地積等１）○'!IP21+SUM(F21,S21)='内訳（地積等２）○'!AF21,"○","ERRRR")</f>
        <v>○</v>
      </c>
      <c r="AQ21" s="7" t="str">
        <f>IF('内訳（地積等１）○'!IQ21+SUM(G21,T21)='内訳（地積等２）○'!AG21,"○","ERRRR")</f>
        <v>○</v>
      </c>
      <c r="AR21" s="7" t="str">
        <f>IF('内訳（地積等１）○'!IR21+SUM(H21,U21)='内訳（地積等２）○'!AH21,"○","ERRRR")</f>
        <v>○</v>
      </c>
      <c r="AS21" s="7" t="str">
        <f>IF('内訳（地積等１）○'!IS21+SUM(J21,W21)='内訳（地積等２）○'!AJ21,"○","ERRRR")</f>
        <v>○</v>
      </c>
      <c r="AT21" s="7" t="str">
        <f>IF('内訳（地積等１）○'!IT21+SUM(K21,X21)='内訳（地積等２）○'!AK21,"○","ERRRR")</f>
        <v>○</v>
      </c>
      <c r="AU21" s="7" t="str">
        <f>IF('内訳（地積等１）○'!IU21+SUM(L21,Y21)='内訳（地積等２）○'!AL21,"○","ERRRR")</f>
        <v>○</v>
      </c>
      <c r="AV21" s="7" t="str">
        <f>IF('内訳（地積等１）○'!IV21+SUM(M21,Z21)='内訳（地積等２）○'!AM21,"○","ERRRR")</f>
        <v>○</v>
      </c>
    </row>
    <row r="22" spans="2:48" s="7" customFormat="1" ht="15" customHeight="1">
      <c r="B22" s="18">
        <v>17</v>
      </c>
      <c r="C22" s="19" t="s">
        <v>70</v>
      </c>
      <c r="D22" s="20">
        <v>899086</v>
      </c>
      <c r="E22" s="20">
        <v>1829605</v>
      </c>
      <c r="F22" s="20">
        <v>1637452</v>
      </c>
      <c r="G22" s="20">
        <v>917149</v>
      </c>
      <c r="H22" s="20">
        <v>864878</v>
      </c>
      <c r="I22" s="20">
        <v>816315</v>
      </c>
      <c r="J22" s="20">
        <v>767298</v>
      </c>
      <c r="K22" s="20">
        <v>1234</v>
      </c>
      <c r="L22" s="20">
        <v>4913</v>
      </c>
      <c r="M22" s="20">
        <v>3971</v>
      </c>
      <c r="O22" s="18">
        <v>17</v>
      </c>
      <c r="P22" s="19" t="str">
        <f t="shared" si="0"/>
        <v>恩 納 村</v>
      </c>
      <c r="Q22" s="20">
        <v>4289082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12011</v>
      </c>
      <c r="Y22" s="20">
        <v>0</v>
      </c>
      <c r="Z22" s="20">
        <v>0</v>
      </c>
      <c r="AB22" s="18">
        <v>17</v>
      </c>
      <c r="AC22" s="19" t="str">
        <f t="shared" si="1"/>
        <v>恩 納 村</v>
      </c>
      <c r="AD22" s="20">
        <v>28027647</v>
      </c>
      <c r="AE22" s="20">
        <v>20991467</v>
      </c>
      <c r="AF22" s="20">
        <v>16752637</v>
      </c>
      <c r="AG22" s="20">
        <v>24884926</v>
      </c>
      <c r="AH22" s="20">
        <v>24534476</v>
      </c>
      <c r="AI22" s="20">
        <v>10395540</v>
      </c>
      <c r="AJ22" s="20">
        <v>10218317</v>
      </c>
      <c r="AK22" s="20">
        <v>15250</v>
      </c>
      <c r="AL22" s="20">
        <v>31568</v>
      </c>
      <c r="AM22" s="20">
        <v>25204</v>
      </c>
      <c r="AN22" s="7" t="str">
        <f>IF('内訳（地積等１）○'!IN22+SUM(D22,Q22)='内訳（地積等２）○'!AD22,"○","ERRRR")</f>
        <v>○</v>
      </c>
      <c r="AO22" s="7" t="str">
        <f>IF('内訳（地積等１）○'!IO22+SUM(E22,R22)='内訳（地積等２）○'!AE22,"○","ERRRR")</f>
        <v>○</v>
      </c>
      <c r="AP22" s="7" t="str">
        <f>IF('内訳（地積等１）○'!IP22+SUM(F22,S22)='内訳（地積等２）○'!AF22,"○","ERRRR")</f>
        <v>○</v>
      </c>
      <c r="AQ22" s="7" t="str">
        <f>IF('内訳（地積等１）○'!IQ22+SUM(G22,T22)='内訳（地積等２）○'!AG22,"○","ERRRR")</f>
        <v>○</v>
      </c>
      <c r="AR22" s="7" t="str">
        <f>IF('内訳（地積等１）○'!IR22+SUM(H22,U22)='内訳（地積等２）○'!AH22,"○","ERRRR")</f>
        <v>○</v>
      </c>
      <c r="AS22" s="7" t="str">
        <f>IF('内訳（地積等１）○'!IS22+SUM(J22,W22)='内訳（地積等２）○'!AJ22,"○","ERRRR")</f>
        <v>○</v>
      </c>
      <c r="AT22" s="7" t="str">
        <f>IF('内訳（地積等１）○'!IT22+SUM(K22,X22)='内訳（地積等２）○'!AK22,"○","ERRRR")</f>
        <v>○</v>
      </c>
      <c r="AU22" s="7" t="str">
        <f>IF('内訳（地積等１）○'!IU22+SUM(L22,Y22)='内訳（地積等２）○'!AL22,"○","ERRRR")</f>
        <v>○</v>
      </c>
      <c r="AV22" s="7" t="str">
        <f>IF('内訳（地積等１）○'!IV22+SUM(M22,Z22)='内訳（地積等２）○'!AM22,"○","ERRRR")</f>
        <v>○</v>
      </c>
    </row>
    <row r="23" spans="2:48" s="7" customFormat="1" ht="15" customHeight="1">
      <c r="B23" s="18">
        <v>18</v>
      </c>
      <c r="C23" s="19" t="s">
        <v>71</v>
      </c>
      <c r="D23" s="20">
        <v>14382971</v>
      </c>
      <c r="E23" s="20">
        <v>987568</v>
      </c>
      <c r="F23" s="20">
        <v>808649</v>
      </c>
      <c r="G23" s="20">
        <v>176058</v>
      </c>
      <c r="H23" s="20">
        <v>155539</v>
      </c>
      <c r="I23" s="20">
        <v>175920</v>
      </c>
      <c r="J23" s="20">
        <v>155448</v>
      </c>
      <c r="K23" s="20">
        <v>1119</v>
      </c>
      <c r="L23" s="20">
        <v>1387</v>
      </c>
      <c r="M23" s="20">
        <v>1088</v>
      </c>
      <c r="O23" s="18">
        <v>18</v>
      </c>
      <c r="P23" s="19" t="str">
        <f t="shared" si="0"/>
        <v>宜野座村</v>
      </c>
      <c r="Q23" s="20">
        <v>3594353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7047</v>
      </c>
      <c r="Y23" s="20">
        <v>0</v>
      </c>
      <c r="Z23" s="20">
        <v>0</v>
      </c>
      <c r="AB23" s="18">
        <v>18</v>
      </c>
      <c r="AC23" s="19" t="str">
        <f t="shared" si="1"/>
        <v>宜野座村</v>
      </c>
      <c r="AD23" s="20">
        <v>21632533</v>
      </c>
      <c r="AE23" s="20">
        <v>9667467</v>
      </c>
      <c r="AF23" s="20">
        <v>7777269</v>
      </c>
      <c r="AG23" s="20">
        <v>6968032</v>
      </c>
      <c r="AH23" s="20">
        <v>6757953</v>
      </c>
      <c r="AI23" s="20">
        <v>2557768</v>
      </c>
      <c r="AJ23" s="20">
        <v>2464575</v>
      </c>
      <c r="AK23" s="20">
        <v>10960</v>
      </c>
      <c r="AL23" s="20">
        <v>11888</v>
      </c>
      <c r="AM23" s="20">
        <v>9469</v>
      </c>
      <c r="AN23" s="7" t="str">
        <f>IF('内訳（地積等１）○'!IN23+SUM(D23,Q23)='内訳（地積等２）○'!AD23,"○","ERRRR")</f>
        <v>○</v>
      </c>
      <c r="AO23" s="7" t="str">
        <f>IF('内訳（地積等１）○'!IO23+SUM(E23,R23)='内訳（地積等２）○'!AE23,"○","ERRRR")</f>
        <v>○</v>
      </c>
      <c r="AP23" s="7" t="str">
        <f>IF('内訳（地積等１）○'!IP23+SUM(F23,S23)='内訳（地積等２）○'!AF23,"○","ERRRR")</f>
        <v>○</v>
      </c>
      <c r="AQ23" s="7" t="str">
        <f>IF('内訳（地積等１）○'!IQ23+SUM(G23,T23)='内訳（地積等２）○'!AG23,"○","ERRRR")</f>
        <v>○</v>
      </c>
      <c r="AR23" s="7" t="str">
        <f>IF('内訳（地積等１）○'!IR23+SUM(H23,U23)='内訳（地積等２）○'!AH23,"○","ERRRR")</f>
        <v>○</v>
      </c>
      <c r="AS23" s="7" t="str">
        <f>IF('内訳（地積等１）○'!IS23+SUM(J23,W23)='内訳（地積等２）○'!AJ23,"○","ERRRR")</f>
        <v>○</v>
      </c>
      <c r="AT23" s="7" t="str">
        <f>IF('内訳（地積等１）○'!IT23+SUM(K23,X23)='内訳（地積等２）○'!AK23,"○","ERRRR")</f>
        <v>○</v>
      </c>
      <c r="AU23" s="7" t="str">
        <f>IF('内訳（地積等１）○'!IU23+SUM(L23,Y23)='内訳（地積等２）○'!AL23,"○","ERRRR")</f>
        <v>○</v>
      </c>
      <c r="AV23" s="7" t="str">
        <f>IF('内訳（地積等１）○'!IV23+SUM(M23,Z23)='内訳（地積等２）○'!AM23,"○","ERRRR")</f>
        <v>○</v>
      </c>
    </row>
    <row r="24" spans="2:48" s="7" customFormat="1" ht="15" customHeight="1">
      <c r="B24" s="18">
        <v>19</v>
      </c>
      <c r="C24" s="19" t="s">
        <v>72</v>
      </c>
      <c r="D24" s="20">
        <v>17125985</v>
      </c>
      <c r="E24" s="20">
        <v>6954635</v>
      </c>
      <c r="F24" s="20">
        <v>6433857</v>
      </c>
      <c r="G24" s="20">
        <v>5617113</v>
      </c>
      <c r="H24" s="20">
        <v>5594809</v>
      </c>
      <c r="I24" s="20">
        <v>4518944</v>
      </c>
      <c r="J24" s="20">
        <v>4497610</v>
      </c>
      <c r="K24" s="20">
        <v>2468</v>
      </c>
      <c r="L24" s="20">
        <v>5728</v>
      </c>
      <c r="M24" s="20">
        <v>5261</v>
      </c>
      <c r="O24" s="18">
        <v>19</v>
      </c>
      <c r="P24" s="19" t="str">
        <f t="shared" si="0"/>
        <v>金 武 町</v>
      </c>
      <c r="Q24" s="20">
        <v>2523904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7980</v>
      </c>
      <c r="Y24" s="20">
        <v>0</v>
      </c>
      <c r="Z24" s="20">
        <v>0</v>
      </c>
      <c r="AB24" s="18">
        <v>19</v>
      </c>
      <c r="AC24" s="19" t="str">
        <f t="shared" si="1"/>
        <v>金 武 町</v>
      </c>
      <c r="AD24" s="20">
        <v>22456261</v>
      </c>
      <c r="AE24" s="20">
        <v>13869770</v>
      </c>
      <c r="AF24" s="20">
        <v>12402445</v>
      </c>
      <c r="AG24" s="20">
        <v>26271201</v>
      </c>
      <c r="AH24" s="20">
        <v>26086370</v>
      </c>
      <c r="AI24" s="20">
        <v>10754337</v>
      </c>
      <c r="AJ24" s="20">
        <v>10679165</v>
      </c>
      <c r="AK24" s="20">
        <v>12875</v>
      </c>
      <c r="AL24" s="20">
        <v>20597</v>
      </c>
      <c r="AM24" s="20">
        <v>18393</v>
      </c>
      <c r="AN24" s="7" t="str">
        <f>IF('内訳（地積等１）○'!IN24+SUM(D24,Q24)='内訳（地積等２）○'!AD24,"○","ERRRR")</f>
        <v>○</v>
      </c>
      <c r="AO24" s="7" t="str">
        <f>IF('内訳（地積等１）○'!IO24+SUM(E24,R24)='内訳（地積等２）○'!AE24,"○","ERRRR")</f>
        <v>○</v>
      </c>
      <c r="AP24" s="7" t="str">
        <f>IF('内訳（地積等１）○'!IP24+SUM(F24,S24)='内訳（地積等２）○'!AF24,"○","ERRRR")</f>
        <v>○</v>
      </c>
      <c r="AQ24" s="7" t="str">
        <f>IF('内訳（地積等１）○'!IQ24+SUM(G24,T24)='内訳（地積等２）○'!AG24,"○","ERRRR")</f>
        <v>○</v>
      </c>
      <c r="AR24" s="7" t="str">
        <f>IF('内訳（地積等１）○'!IR24+SUM(H24,U24)='内訳（地積等２）○'!AH24,"○","ERRRR")</f>
        <v>○</v>
      </c>
      <c r="AS24" s="7" t="str">
        <f>IF('内訳（地積等１）○'!IS24+SUM(J24,W24)='内訳（地積等２）○'!AJ24,"○","ERRRR")</f>
        <v>○</v>
      </c>
      <c r="AT24" s="7" t="str">
        <f>IF('内訳（地積等１）○'!IT24+SUM(K24,X24)='内訳（地積等２）○'!AK24,"○","ERRRR")</f>
        <v>○</v>
      </c>
      <c r="AU24" s="7" t="str">
        <f>IF('内訳（地積等１）○'!IU24+SUM(L24,Y24)='内訳（地積等２）○'!AL24,"○","ERRRR")</f>
        <v>○</v>
      </c>
      <c r="AV24" s="7" t="str">
        <f>IF('内訳（地積等１）○'!IV24+SUM(M24,Z24)='内訳（地積等２）○'!AM24,"○","ERRRR")</f>
        <v>○</v>
      </c>
    </row>
    <row r="25" spans="2:48" s="7" customFormat="1" ht="15" customHeight="1">
      <c r="B25" s="18">
        <v>20</v>
      </c>
      <c r="C25" s="19" t="s">
        <v>73</v>
      </c>
      <c r="D25" s="20">
        <v>2094561</v>
      </c>
      <c r="E25" s="20">
        <v>493170</v>
      </c>
      <c r="F25" s="20">
        <v>224534</v>
      </c>
      <c r="G25" s="20">
        <v>6463</v>
      </c>
      <c r="H25" s="20">
        <v>2931</v>
      </c>
      <c r="I25" s="20">
        <v>6463</v>
      </c>
      <c r="J25" s="20">
        <v>2931</v>
      </c>
      <c r="K25" s="20">
        <v>787</v>
      </c>
      <c r="L25" s="20">
        <v>573</v>
      </c>
      <c r="M25" s="20">
        <v>330</v>
      </c>
      <c r="O25" s="18">
        <v>20</v>
      </c>
      <c r="P25" s="19" t="str">
        <f t="shared" si="0"/>
        <v>伊 江 村</v>
      </c>
      <c r="Q25" s="20">
        <v>1650556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9850</v>
      </c>
      <c r="Y25" s="20">
        <v>0</v>
      </c>
      <c r="Z25" s="20">
        <v>0</v>
      </c>
      <c r="AB25" s="18">
        <v>20</v>
      </c>
      <c r="AC25" s="19" t="str">
        <f t="shared" si="1"/>
        <v>伊 江 村</v>
      </c>
      <c r="AD25" s="20">
        <v>5084525</v>
      </c>
      <c r="AE25" s="20">
        <v>15779617</v>
      </c>
      <c r="AF25" s="20">
        <v>12908234</v>
      </c>
      <c r="AG25" s="20">
        <v>9201960</v>
      </c>
      <c r="AH25" s="20">
        <v>9065397</v>
      </c>
      <c r="AI25" s="20">
        <v>3039869</v>
      </c>
      <c r="AJ25" s="20">
        <v>2950923</v>
      </c>
      <c r="AK25" s="20">
        <v>11977</v>
      </c>
      <c r="AL25" s="20">
        <v>17236</v>
      </c>
      <c r="AM25" s="20">
        <v>14378</v>
      </c>
      <c r="AN25" s="7" t="str">
        <f>IF('内訳（地積等１）○'!IN25+SUM(D25,Q25)='内訳（地積等２）○'!AD25,"○","ERRRR")</f>
        <v>○</v>
      </c>
      <c r="AO25" s="7" t="str">
        <f>IF('内訳（地積等１）○'!IO25+SUM(E25,R25)='内訳（地積等２）○'!AE25,"○","ERRRR")</f>
        <v>○</v>
      </c>
      <c r="AP25" s="7" t="str">
        <f>IF('内訳（地積等１）○'!IP25+SUM(F25,S25)='内訳（地積等２）○'!AF25,"○","ERRRR")</f>
        <v>○</v>
      </c>
      <c r="AQ25" s="7" t="str">
        <f>IF('内訳（地積等１）○'!IQ25+SUM(G25,T25)='内訳（地積等２）○'!AG25,"○","ERRRR")</f>
        <v>○</v>
      </c>
      <c r="AR25" s="7" t="str">
        <f>IF('内訳（地積等１）○'!IR25+SUM(H25,U25)='内訳（地積等２）○'!AH25,"○","ERRRR")</f>
        <v>○</v>
      </c>
      <c r="AS25" s="7" t="str">
        <f>IF('内訳（地積等１）○'!IS25+SUM(J25,W25)='内訳（地積等２）○'!AJ25,"○","ERRRR")</f>
        <v>○</v>
      </c>
      <c r="AT25" s="7" t="str">
        <f>IF('内訳（地積等１）○'!IT25+SUM(K25,X25)='内訳（地積等２）○'!AK25,"○","ERRRR")</f>
        <v>○</v>
      </c>
      <c r="AU25" s="7" t="str">
        <f>IF('内訳（地積等１）○'!IU25+SUM(L25,Y25)='内訳（地積等２）○'!AL25,"○","ERRRR")</f>
        <v>○</v>
      </c>
      <c r="AV25" s="7" t="str">
        <f>IF('内訳（地積等１）○'!IV25+SUM(M25,Z25)='内訳（地積等２）○'!AM25,"○","ERRRR")</f>
        <v>○</v>
      </c>
    </row>
    <row r="26" spans="2:48" s="7" customFormat="1" ht="15" customHeight="1">
      <c r="B26" s="18">
        <v>21</v>
      </c>
      <c r="C26" s="19" t="s">
        <v>74</v>
      </c>
      <c r="D26" s="20">
        <v>6588739</v>
      </c>
      <c r="E26" s="20">
        <v>10476795</v>
      </c>
      <c r="F26" s="20">
        <v>10301269</v>
      </c>
      <c r="G26" s="20">
        <v>50924597</v>
      </c>
      <c r="H26" s="20">
        <v>50872531</v>
      </c>
      <c r="I26" s="20">
        <v>30863878</v>
      </c>
      <c r="J26" s="20">
        <v>30828506</v>
      </c>
      <c r="K26" s="20">
        <v>2072</v>
      </c>
      <c r="L26" s="20">
        <v>11659</v>
      </c>
      <c r="M26" s="20">
        <v>11100</v>
      </c>
      <c r="O26" s="18">
        <v>21</v>
      </c>
      <c r="P26" s="19" t="str">
        <f t="shared" si="0"/>
        <v>読 谷 村</v>
      </c>
      <c r="Q26" s="20">
        <v>4530994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14543</v>
      </c>
      <c r="Y26" s="20">
        <v>0</v>
      </c>
      <c r="Z26" s="20">
        <v>0</v>
      </c>
      <c r="AB26" s="18">
        <v>21</v>
      </c>
      <c r="AC26" s="19" t="str">
        <f t="shared" si="1"/>
        <v>読 谷 村</v>
      </c>
      <c r="AD26" s="20">
        <v>12173291</v>
      </c>
      <c r="AE26" s="20">
        <v>23106710</v>
      </c>
      <c r="AF26" s="20">
        <v>21346843</v>
      </c>
      <c r="AG26" s="20">
        <v>152108221</v>
      </c>
      <c r="AH26" s="20">
        <v>151913533</v>
      </c>
      <c r="AI26" s="20">
        <v>59713418</v>
      </c>
      <c r="AJ26" s="20">
        <v>59599490</v>
      </c>
      <c r="AK26" s="20">
        <v>18534</v>
      </c>
      <c r="AL26" s="20">
        <v>44685</v>
      </c>
      <c r="AM26" s="20">
        <v>41076</v>
      </c>
      <c r="AN26" s="7" t="str">
        <f>IF('内訳（地積等１）○'!IN26+SUM(D26,Q26)='内訳（地積等２）○'!AD26,"○","ERRRR")</f>
        <v>○</v>
      </c>
      <c r="AO26" s="7" t="str">
        <f>IF('内訳（地積等１）○'!IO26+SUM(E26,R26)='内訳（地積等２）○'!AE26,"○","ERRRR")</f>
        <v>○</v>
      </c>
      <c r="AP26" s="7" t="str">
        <f>IF('内訳（地積等１）○'!IP26+SUM(F26,S26)='内訳（地積等２）○'!AF26,"○","ERRRR")</f>
        <v>○</v>
      </c>
      <c r="AQ26" s="7" t="str">
        <f>IF('内訳（地積等１）○'!IQ26+SUM(G26,T26)='内訳（地積等２）○'!AG26,"○","ERRRR")</f>
        <v>○</v>
      </c>
      <c r="AR26" s="7" t="str">
        <f>IF('内訳（地積等１）○'!IR26+SUM(H26,U26)='内訳（地積等２）○'!AH26,"○","ERRRR")</f>
        <v>○</v>
      </c>
      <c r="AS26" s="7" t="str">
        <f>IF('内訳（地積等１）○'!IS26+SUM(J26,W26)='内訳（地積等２）○'!AJ26,"○","ERRRR")</f>
        <v>○</v>
      </c>
      <c r="AT26" s="7" t="str">
        <f>IF('内訳（地積等１）○'!IT26+SUM(K26,X26)='内訳（地積等２）○'!AK26,"○","ERRRR")</f>
        <v>○</v>
      </c>
      <c r="AU26" s="7" t="str">
        <f>IF('内訳（地積等１）○'!IU26+SUM(L26,Y26)='内訳（地積等２）○'!AL26,"○","ERRRR")</f>
        <v>○</v>
      </c>
      <c r="AV26" s="7" t="str">
        <f>IF('内訳（地積等１）○'!IV26+SUM(M26,Z26)='内訳（地積等２）○'!AM26,"○","ERRRR")</f>
        <v>○</v>
      </c>
    </row>
    <row r="27" spans="2:48" s="7" customFormat="1" ht="15" customHeight="1">
      <c r="B27" s="18">
        <v>22</v>
      </c>
      <c r="C27" s="19" t="s">
        <v>75</v>
      </c>
      <c r="D27" s="20">
        <v>2846801</v>
      </c>
      <c r="E27" s="20">
        <v>9477882</v>
      </c>
      <c r="F27" s="20">
        <v>9477558</v>
      </c>
      <c r="G27" s="20">
        <v>127449742</v>
      </c>
      <c r="H27" s="20">
        <v>127445849</v>
      </c>
      <c r="I27" s="20">
        <v>76475865</v>
      </c>
      <c r="J27" s="20">
        <v>76473471</v>
      </c>
      <c r="K27" s="20">
        <v>692</v>
      </c>
      <c r="L27" s="20">
        <v>8280</v>
      </c>
      <c r="M27" s="20">
        <v>8261</v>
      </c>
      <c r="O27" s="18">
        <v>22</v>
      </c>
      <c r="P27" s="19" t="str">
        <f t="shared" si="0"/>
        <v>嘉手納町</v>
      </c>
      <c r="Q27" s="20">
        <v>1309692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4732</v>
      </c>
      <c r="Y27" s="20">
        <v>0</v>
      </c>
      <c r="Z27" s="20">
        <v>0</v>
      </c>
      <c r="AB27" s="18">
        <v>22</v>
      </c>
      <c r="AC27" s="19" t="str">
        <f t="shared" si="1"/>
        <v>嘉手納町</v>
      </c>
      <c r="AD27" s="20">
        <v>4473823</v>
      </c>
      <c r="AE27" s="20">
        <v>10646177</v>
      </c>
      <c r="AF27" s="20">
        <v>10628938</v>
      </c>
      <c r="AG27" s="20">
        <v>168581638</v>
      </c>
      <c r="AH27" s="20">
        <v>168537419</v>
      </c>
      <c r="AI27" s="20">
        <v>86865794</v>
      </c>
      <c r="AJ27" s="20">
        <v>86855715</v>
      </c>
      <c r="AK27" s="20">
        <v>5940</v>
      </c>
      <c r="AL27" s="20">
        <v>14051</v>
      </c>
      <c r="AM27" s="20">
        <v>13932</v>
      </c>
      <c r="AN27" s="7" t="str">
        <f>IF('内訳（地積等１）○'!IN27+SUM(D27,Q27)='内訳（地積等２）○'!AD27,"○","ERRRR")</f>
        <v>○</v>
      </c>
      <c r="AO27" s="7" t="str">
        <f>IF('内訳（地積等１）○'!IO27+SUM(E27,R27)='内訳（地積等２）○'!AE27,"○","ERRRR")</f>
        <v>○</v>
      </c>
      <c r="AP27" s="7" t="str">
        <f>IF('内訳（地積等１）○'!IP27+SUM(F27,S27)='内訳（地積等２）○'!AF27,"○","ERRRR")</f>
        <v>○</v>
      </c>
      <c r="AQ27" s="7" t="str">
        <f>IF('内訳（地積等１）○'!IQ27+SUM(G27,T27)='内訳（地積等２）○'!AG27,"○","ERRRR")</f>
        <v>○</v>
      </c>
      <c r="AR27" s="7" t="str">
        <f>IF('内訳（地積等１）○'!IR27+SUM(H27,U27)='内訳（地積等２）○'!AH27,"○","ERRRR")</f>
        <v>○</v>
      </c>
      <c r="AS27" s="7" t="str">
        <f>IF('内訳（地積等１）○'!IS27+SUM(J27,W27)='内訳（地積等２）○'!AJ27,"○","ERRRR")</f>
        <v>○</v>
      </c>
      <c r="AT27" s="7" t="str">
        <f>IF('内訳（地積等１）○'!IT27+SUM(K27,X27)='内訳（地積等２）○'!AK27,"○","ERRRR")</f>
        <v>○</v>
      </c>
      <c r="AU27" s="7" t="str">
        <f>IF('内訳（地積等１）○'!IU27+SUM(L27,Y27)='内訳（地積等２）○'!AL27,"○","ERRRR")</f>
        <v>○</v>
      </c>
      <c r="AV27" s="7" t="str">
        <f>IF('内訳（地積等１）○'!IV27+SUM(M27,Z27)='内訳（地積等２）○'!AM27,"○","ERRRR")</f>
        <v>○</v>
      </c>
    </row>
    <row r="28" spans="2:48" s="7" customFormat="1" ht="15" customHeight="1">
      <c r="B28" s="21">
        <v>23</v>
      </c>
      <c r="C28" s="19" t="s">
        <v>76</v>
      </c>
      <c r="D28" s="20">
        <v>210681</v>
      </c>
      <c r="E28" s="20">
        <v>7027678</v>
      </c>
      <c r="F28" s="20">
        <v>7027248</v>
      </c>
      <c r="G28" s="20">
        <v>121320043</v>
      </c>
      <c r="H28" s="20">
        <v>121313004</v>
      </c>
      <c r="I28" s="20">
        <v>72838848</v>
      </c>
      <c r="J28" s="20">
        <v>72834599</v>
      </c>
      <c r="K28" s="20">
        <v>377</v>
      </c>
      <c r="L28" s="20">
        <v>9015</v>
      </c>
      <c r="M28" s="20">
        <v>8985</v>
      </c>
      <c r="O28" s="21">
        <v>23</v>
      </c>
      <c r="P28" s="19" t="str">
        <f t="shared" si="0"/>
        <v>北 谷 町</v>
      </c>
      <c r="Q28" s="20">
        <v>3079267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8245</v>
      </c>
      <c r="Y28" s="20">
        <v>0</v>
      </c>
      <c r="Z28" s="20">
        <v>0</v>
      </c>
      <c r="AB28" s="21">
        <v>23</v>
      </c>
      <c r="AC28" s="19" t="str">
        <f t="shared" si="1"/>
        <v>北 谷 町</v>
      </c>
      <c r="AD28" s="20">
        <v>3550971</v>
      </c>
      <c r="AE28" s="20">
        <v>10379029</v>
      </c>
      <c r="AF28" s="20">
        <v>10297594</v>
      </c>
      <c r="AG28" s="20">
        <v>258145600</v>
      </c>
      <c r="AH28" s="20">
        <v>258100026</v>
      </c>
      <c r="AI28" s="20">
        <v>120027539</v>
      </c>
      <c r="AJ28" s="20">
        <v>120013403</v>
      </c>
      <c r="AK28" s="20">
        <v>8916</v>
      </c>
      <c r="AL28" s="20">
        <v>22310</v>
      </c>
      <c r="AM28" s="20">
        <v>21972</v>
      </c>
      <c r="AN28" s="7" t="str">
        <f>IF('内訳（地積等１）○'!IN28+SUM(D28,Q28)='内訳（地積等２）○'!AD28,"○","ERRRR")</f>
        <v>○</v>
      </c>
      <c r="AO28" s="7" t="str">
        <f>IF('内訳（地積等１）○'!IO28+SUM(E28,R28)='内訳（地積等２）○'!AE28,"○","ERRRR")</f>
        <v>○</v>
      </c>
      <c r="AP28" s="7" t="str">
        <f>IF('内訳（地積等１）○'!IP28+SUM(F28,S28)='内訳（地積等２）○'!AF28,"○","ERRRR")</f>
        <v>○</v>
      </c>
      <c r="AQ28" s="7" t="str">
        <f>IF('内訳（地積等１）○'!IQ28+SUM(G28,T28)='内訳（地積等２）○'!AG28,"○","ERRRR")</f>
        <v>○</v>
      </c>
      <c r="AR28" s="7" t="str">
        <f>IF('内訳（地積等１）○'!IR28+SUM(H28,U28)='内訳（地積等２）○'!AH28,"○","ERRRR")</f>
        <v>○</v>
      </c>
      <c r="AS28" s="7" t="str">
        <f>IF('内訳（地積等１）○'!IS28+SUM(J28,W28)='内訳（地積等２）○'!AJ28,"○","ERRRR")</f>
        <v>○</v>
      </c>
      <c r="AT28" s="7" t="str">
        <f>IF('内訳（地積等１）○'!IT28+SUM(K28,X28)='内訳（地積等２）○'!AK28,"○","ERRRR")</f>
        <v>○</v>
      </c>
      <c r="AU28" s="7" t="str">
        <f>IF('内訳（地積等１）○'!IU28+SUM(L28,Y28)='内訳（地積等２）○'!AL28,"○","ERRRR")</f>
        <v>○</v>
      </c>
      <c r="AV28" s="7" t="str">
        <f>IF('内訳（地積等１）○'!IV28+SUM(M28,Z28)='内訳（地積等２）○'!AM28,"○","ERRRR")</f>
        <v>○</v>
      </c>
    </row>
    <row r="29" spans="2:48" s="7" customFormat="1" ht="15" customHeight="1">
      <c r="B29" s="18">
        <v>24</v>
      </c>
      <c r="C29" s="19" t="s">
        <v>77</v>
      </c>
      <c r="D29" s="20">
        <v>265682</v>
      </c>
      <c r="E29" s="20">
        <v>2228648</v>
      </c>
      <c r="F29" s="20">
        <v>2227313</v>
      </c>
      <c r="G29" s="20">
        <v>31202326</v>
      </c>
      <c r="H29" s="20">
        <v>31194894</v>
      </c>
      <c r="I29" s="20">
        <v>19256989</v>
      </c>
      <c r="J29" s="20">
        <v>19251921</v>
      </c>
      <c r="K29" s="20">
        <v>466</v>
      </c>
      <c r="L29" s="20">
        <v>3954</v>
      </c>
      <c r="M29" s="20">
        <v>3913</v>
      </c>
      <c r="O29" s="18">
        <v>24</v>
      </c>
      <c r="P29" s="19" t="str">
        <f t="shared" si="0"/>
        <v>北中城村</v>
      </c>
      <c r="Q29" s="20">
        <v>1755587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9664</v>
      </c>
      <c r="Y29" s="20">
        <v>0</v>
      </c>
      <c r="Z29" s="20">
        <v>0</v>
      </c>
      <c r="AB29" s="18">
        <v>24</v>
      </c>
      <c r="AC29" s="19" t="str">
        <f t="shared" si="1"/>
        <v>北中城村</v>
      </c>
      <c r="AD29" s="20">
        <v>2672374</v>
      </c>
      <c r="AE29" s="20">
        <v>8101550</v>
      </c>
      <c r="AF29" s="20">
        <v>7079024</v>
      </c>
      <c r="AG29" s="20">
        <v>82660199</v>
      </c>
      <c r="AH29" s="20">
        <v>82594873</v>
      </c>
      <c r="AI29" s="20">
        <v>33146758</v>
      </c>
      <c r="AJ29" s="20">
        <v>33109272</v>
      </c>
      <c r="AK29" s="20">
        <v>11385</v>
      </c>
      <c r="AL29" s="20">
        <v>20149</v>
      </c>
      <c r="AM29" s="20">
        <v>17986</v>
      </c>
      <c r="AN29" s="7" t="str">
        <f>IF('内訳（地積等１）○'!IN29+SUM(D29,Q29)='内訳（地積等２）○'!AD29,"○","ERRRR")</f>
        <v>○</v>
      </c>
      <c r="AO29" s="7" t="str">
        <f>IF('内訳（地積等１）○'!IO29+SUM(E29,R29)='内訳（地積等２）○'!AE29,"○","ERRRR")</f>
        <v>○</v>
      </c>
      <c r="AP29" s="7" t="str">
        <f>IF('内訳（地積等１）○'!IP29+SUM(F29,S29)='内訳（地積等２）○'!AF29,"○","ERRRR")</f>
        <v>○</v>
      </c>
      <c r="AQ29" s="7" t="str">
        <f>IF('内訳（地積等１）○'!IQ29+SUM(G29,T29)='内訳（地積等２）○'!AG29,"○","ERRRR")</f>
        <v>○</v>
      </c>
      <c r="AR29" s="7" t="str">
        <f>IF('内訳（地積等１）○'!IR29+SUM(H29,U29)='内訳（地積等２）○'!AH29,"○","ERRRR")</f>
        <v>○</v>
      </c>
      <c r="AS29" s="7" t="str">
        <f>IF('内訳（地積等１）○'!IS29+SUM(J29,W29)='内訳（地積等２）○'!AJ29,"○","ERRRR")</f>
        <v>○</v>
      </c>
      <c r="AT29" s="7" t="str">
        <f>IF('内訳（地積等１）○'!IT29+SUM(K29,X29)='内訳（地積等２）○'!AK29,"○","ERRRR")</f>
        <v>○</v>
      </c>
      <c r="AU29" s="7" t="str">
        <f>IF('内訳（地積等１）○'!IU29+SUM(L29,Y29)='内訳（地積等２）○'!AL29,"○","ERRRR")</f>
        <v>○</v>
      </c>
      <c r="AV29" s="7" t="str">
        <f>IF('内訳（地積等１）○'!IV29+SUM(M29,Z29)='内訳（地積等２）○'!AM29,"○","ERRRR")</f>
        <v>○</v>
      </c>
    </row>
    <row r="30" spans="2:48" s="7" customFormat="1" ht="15" customHeight="1">
      <c r="B30" s="18">
        <v>25</v>
      </c>
      <c r="C30" s="19" t="s">
        <v>78</v>
      </c>
      <c r="D30" s="20">
        <v>136171</v>
      </c>
      <c r="E30" s="20">
        <v>871553</v>
      </c>
      <c r="F30" s="20">
        <v>849510</v>
      </c>
      <c r="G30" s="20">
        <v>7268375</v>
      </c>
      <c r="H30" s="20">
        <v>7259441</v>
      </c>
      <c r="I30" s="20">
        <v>4548606</v>
      </c>
      <c r="J30" s="20">
        <v>4542606</v>
      </c>
      <c r="K30" s="20">
        <v>222</v>
      </c>
      <c r="L30" s="20">
        <v>2275</v>
      </c>
      <c r="M30" s="20">
        <v>2086</v>
      </c>
      <c r="O30" s="18">
        <v>25</v>
      </c>
      <c r="P30" s="19" t="str">
        <f t="shared" si="0"/>
        <v>中 城 村</v>
      </c>
      <c r="Q30" s="20">
        <v>2257771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13091</v>
      </c>
      <c r="Y30" s="20">
        <v>0</v>
      </c>
      <c r="Z30" s="20">
        <v>0</v>
      </c>
      <c r="AB30" s="18">
        <v>25</v>
      </c>
      <c r="AC30" s="19" t="str">
        <f t="shared" si="1"/>
        <v>中 城 村</v>
      </c>
      <c r="AD30" s="20">
        <v>3149970</v>
      </c>
      <c r="AE30" s="20">
        <v>11486446</v>
      </c>
      <c r="AF30" s="20">
        <v>9111851</v>
      </c>
      <c r="AG30" s="20">
        <v>67076995</v>
      </c>
      <c r="AH30" s="20">
        <v>66754477</v>
      </c>
      <c r="AI30" s="20">
        <v>23393964</v>
      </c>
      <c r="AJ30" s="20">
        <v>23295594</v>
      </c>
      <c r="AK30" s="20">
        <v>14721</v>
      </c>
      <c r="AL30" s="20">
        <v>24642</v>
      </c>
      <c r="AM30" s="20">
        <v>20515</v>
      </c>
      <c r="AN30" s="7" t="str">
        <f>IF('内訳（地積等１）○'!IN30+SUM(D30,Q30)='内訳（地積等２）○'!AD30,"○","ERRRR")</f>
        <v>○</v>
      </c>
      <c r="AO30" s="7" t="str">
        <f>IF('内訳（地積等１）○'!IO30+SUM(E30,R30)='内訳（地積等２）○'!AE30,"○","ERRRR")</f>
        <v>○</v>
      </c>
      <c r="AP30" s="7" t="str">
        <f>IF('内訳（地積等１）○'!IP30+SUM(F30,S30)='内訳（地積等２）○'!AF30,"○","ERRRR")</f>
        <v>○</v>
      </c>
      <c r="AQ30" s="7" t="str">
        <f>IF('内訳（地積等１）○'!IQ30+SUM(G30,T30)='内訳（地積等２）○'!AG30,"○","ERRRR")</f>
        <v>○</v>
      </c>
      <c r="AR30" s="7" t="str">
        <f>IF('内訳（地積等１）○'!IR30+SUM(H30,U30)='内訳（地積等２）○'!AH30,"○","ERRRR")</f>
        <v>○</v>
      </c>
      <c r="AS30" s="7" t="str">
        <f>IF('内訳（地積等１）○'!IS30+SUM(J30,W30)='内訳（地積等２）○'!AJ30,"○","ERRRR")</f>
        <v>○</v>
      </c>
      <c r="AT30" s="7" t="str">
        <f>IF('内訳（地積等１）○'!IT30+SUM(K30,X30)='内訳（地積等２）○'!AK30,"○","ERRRR")</f>
        <v>○</v>
      </c>
      <c r="AU30" s="7" t="str">
        <f>IF('内訳（地積等１）○'!IU30+SUM(L30,Y30)='内訳（地積等２）○'!AL30,"○","ERRRR")</f>
        <v>○</v>
      </c>
      <c r="AV30" s="7" t="str">
        <f>IF('内訳（地積等１）○'!IV30+SUM(M30,Z30)='内訳（地積等２）○'!AM30,"○","ERRRR")</f>
        <v>○</v>
      </c>
    </row>
    <row r="31" spans="2:48" s="7" customFormat="1" ht="15" customHeight="1">
      <c r="B31" s="18">
        <v>26</v>
      </c>
      <c r="C31" s="19" t="s">
        <v>79</v>
      </c>
      <c r="D31" s="20">
        <v>1070329</v>
      </c>
      <c r="E31" s="20">
        <v>1405782</v>
      </c>
      <c r="F31" s="20">
        <v>1230904</v>
      </c>
      <c r="G31" s="20">
        <v>11611292</v>
      </c>
      <c r="H31" s="20">
        <v>11587496</v>
      </c>
      <c r="I31" s="20">
        <v>7374663</v>
      </c>
      <c r="J31" s="20">
        <v>7357321</v>
      </c>
      <c r="K31" s="20">
        <v>786</v>
      </c>
      <c r="L31" s="20">
        <v>3178</v>
      </c>
      <c r="M31" s="20">
        <v>2692</v>
      </c>
      <c r="O31" s="18">
        <v>26</v>
      </c>
      <c r="P31" s="19" t="str">
        <f t="shared" si="0"/>
        <v>西 原 町</v>
      </c>
      <c r="Q31" s="20">
        <v>2005489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14900</v>
      </c>
      <c r="Y31" s="20">
        <v>0</v>
      </c>
      <c r="Z31" s="20">
        <v>0</v>
      </c>
      <c r="AB31" s="18">
        <v>26</v>
      </c>
      <c r="AC31" s="19" t="str">
        <f t="shared" si="1"/>
        <v>西 原 町</v>
      </c>
      <c r="AD31" s="20">
        <v>4134767</v>
      </c>
      <c r="AE31" s="20">
        <v>10690178</v>
      </c>
      <c r="AF31" s="20">
        <v>9125902</v>
      </c>
      <c r="AG31" s="20">
        <v>127621677</v>
      </c>
      <c r="AH31" s="20">
        <v>127396242</v>
      </c>
      <c r="AI31" s="20">
        <v>48925913</v>
      </c>
      <c r="AJ31" s="20">
        <v>48792477</v>
      </c>
      <c r="AK31" s="20">
        <v>16952</v>
      </c>
      <c r="AL31" s="20">
        <v>24508</v>
      </c>
      <c r="AM31" s="20">
        <v>21596</v>
      </c>
      <c r="AN31" s="7" t="str">
        <f>IF('内訳（地積等１）○'!IN31+SUM(D31,Q31)='内訳（地積等２）○'!AD31,"○","ERRRR")</f>
        <v>○</v>
      </c>
      <c r="AO31" s="7" t="str">
        <f>IF('内訳（地積等１）○'!IO31+SUM(E31,R31)='内訳（地積等２）○'!AE31,"○","ERRRR")</f>
        <v>○</v>
      </c>
      <c r="AP31" s="7" t="str">
        <f>IF('内訳（地積等１）○'!IP31+SUM(F31,S31)='内訳（地積等２）○'!AF31,"○","ERRRR")</f>
        <v>○</v>
      </c>
      <c r="AQ31" s="7" t="str">
        <f>IF('内訳（地積等１）○'!IQ31+SUM(G31,T31)='内訳（地積等２）○'!AG31,"○","ERRRR")</f>
        <v>○</v>
      </c>
      <c r="AR31" s="7" t="str">
        <f>IF('内訳（地積等１）○'!IR31+SUM(H31,U31)='内訳（地積等２）○'!AH31,"○","ERRRR")</f>
        <v>○</v>
      </c>
      <c r="AS31" s="7" t="str">
        <f>IF('内訳（地積等１）○'!IS31+SUM(J31,W31)='内訳（地積等２）○'!AJ31,"○","ERRRR")</f>
        <v>○</v>
      </c>
      <c r="AT31" s="7" t="str">
        <f>IF('内訳（地積等１）○'!IT31+SUM(K31,X31)='内訳（地積等２）○'!AK31,"○","ERRRR")</f>
        <v>○</v>
      </c>
      <c r="AU31" s="7" t="str">
        <f>IF('内訳（地積等１）○'!IU31+SUM(L31,Y31)='内訳（地積等２）○'!AL31,"○","ERRRR")</f>
        <v>○</v>
      </c>
      <c r="AV31" s="7" t="str">
        <f>IF('内訳（地積等１）○'!IV31+SUM(M31,Z31)='内訳（地積等２）○'!AM31,"○","ERRRR")</f>
        <v>○</v>
      </c>
    </row>
    <row r="32" spans="2:48" s="7" customFormat="1" ht="15" customHeight="1">
      <c r="B32" s="18">
        <v>27</v>
      </c>
      <c r="C32" s="19" t="s">
        <v>80</v>
      </c>
      <c r="D32" s="20">
        <v>571107</v>
      </c>
      <c r="E32" s="20">
        <v>373205</v>
      </c>
      <c r="F32" s="20">
        <v>368259</v>
      </c>
      <c r="G32" s="20">
        <v>2607872</v>
      </c>
      <c r="H32" s="20">
        <v>2595776</v>
      </c>
      <c r="I32" s="20">
        <v>1570124</v>
      </c>
      <c r="J32" s="20">
        <v>1562864</v>
      </c>
      <c r="K32" s="20">
        <v>546</v>
      </c>
      <c r="L32" s="20">
        <v>1196</v>
      </c>
      <c r="M32" s="20">
        <v>1112</v>
      </c>
      <c r="O32" s="18">
        <v>27</v>
      </c>
      <c r="P32" s="19" t="str">
        <f t="shared" si="0"/>
        <v>与那原町</v>
      </c>
      <c r="Q32" s="20">
        <v>1088438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5525</v>
      </c>
      <c r="Y32" s="20">
        <v>0</v>
      </c>
      <c r="Z32" s="20">
        <v>0</v>
      </c>
      <c r="AB32" s="18">
        <v>27</v>
      </c>
      <c r="AC32" s="19" t="str">
        <f t="shared" si="1"/>
        <v>与那原町</v>
      </c>
      <c r="AD32" s="20">
        <v>1935293</v>
      </c>
      <c r="AE32" s="20">
        <v>3244707</v>
      </c>
      <c r="AF32" s="20">
        <v>2656087</v>
      </c>
      <c r="AG32" s="20">
        <v>49347828</v>
      </c>
      <c r="AH32" s="20">
        <v>49254355</v>
      </c>
      <c r="AI32" s="20">
        <v>15720105</v>
      </c>
      <c r="AJ32" s="20">
        <v>15679363</v>
      </c>
      <c r="AK32" s="20">
        <v>6819</v>
      </c>
      <c r="AL32" s="20">
        <v>10757</v>
      </c>
      <c r="AM32" s="20">
        <v>9671</v>
      </c>
      <c r="AN32" s="7" t="str">
        <f>IF('内訳（地積等１）○'!IN32+SUM(D32,Q32)='内訳（地積等２）○'!AD32,"○","ERRRR")</f>
        <v>○</v>
      </c>
      <c r="AO32" s="7" t="str">
        <f>IF('内訳（地積等１）○'!IO32+SUM(E32,R32)='内訳（地積等２）○'!AE32,"○","ERRRR")</f>
        <v>○</v>
      </c>
      <c r="AP32" s="7" t="str">
        <f>IF('内訳（地積等１）○'!IP32+SUM(F32,S32)='内訳（地積等２）○'!AF32,"○","ERRRR")</f>
        <v>○</v>
      </c>
      <c r="AQ32" s="7" t="str">
        <f>IF('内訳（地積等１）○'!IQ32+SUM(G32,T32)='内訳（地積等２）○'!AG32,"○","ERRRR")</f>
        <v>○</v>
      </c>
      <c r="AR32" s="7" t="str">
        <f>IF('内訳（地積等１）○'!IR32+SUM(H32,U32)='内訳（地積等２）○'!AH32,"○","ERRRR")</f>
        <v>○</v>
      </c>
      <c r="AS32" s="7" t="str">
        <f>IF('内訳（地積等１）○'!IS32+SUM(J32,W32)='内訳（地積等２）○'!AJ32,"○","ERRRR")</f>
        <v>○</v>
      </c>
      <c r="AT32" s="7" t="str">
        <f>IF('内訳（地積等１）○'!IT32+SUM(K32,X32)='内訳（地積等２）○'!AK32,"○","ERRRR")</f>
        <v>○</v>
      </c>
      <c r="AU32" s="7" t="str">
        <f>IF('内訳（地積等１）○'!IU32+SUM(L32,Y32)='内訳（地積等２）○'!AL32,"○","ERRRR")</f>
        <v>○</v>
      </c>
      <c r="AV32" s="7" t="str">
        <f>IF('内訳（地積等１）○'!IV32+SUM(M32,Z32)='内訳（地積等２）○'!AM32,"○","ERRRR")</f>
        <v>○</v>
      </c>
    </row>
    <row r="33" spans="2:48" s="7" customFormat="1" ht="15" customHeight="1">
      <c r="B33" s="18">
        <v>28</v>
      </c>
      <c r="C33" s="19" t="s">
        <v>81</v>
      </c>
      <c r="D33" s="20">
        <v>265883</v>
      </c>
      <c r="E33" s="20">
        <v>688340</v>
      </c>
      <c r="F33" s="20">
        <v>685555</v>
      </c>
      <c r="G33" s="20">
        <v>14389034</v>
      </c>
      <c r="H33" s="20">
        <v>14377796</v>
      </c>
      <c r="I33" s="20">
        <v>9440072</v>
      </c>
      <c r="J33" s="20">
        <v>9432627</v>
      </c>
      <c r="K33" s="20">
        <v>769</v>
      </c>
      <c r="L33" s="20">
        <v>2040</v>
      </c>
      <c r="M33" s="20">
        <v>1978</v>
      </c>
      <c r="O33" s="18">
        <v>28</v>
      </c>
      <c r="P33" s="19" t="str">
        <f t="shared" si="0"/>
        <v>南風原町</v>
      </c>
      <c r="Q33" s="20">
        <v>2799597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12205</v>
      </c>
      <c r="Y33" s="20">
        <v>0</v>
      </c>
      <c r="Z33" s="20">
        <v>0</v>
      </c>
      <c r="AB33" s="18">
        <v>28</v>
      </c>
      <c r="AC33" s="19" t="str">
        <f t="shared" si="1"/>
        <v>南風原町</v>
      </c>
      <c r="AD33" s="20">
        <v>3708627</v>
      </c>
      <c r="AE33" s="20">
        <v>7011373</v>
      </c>
      <c r="AF33" s="20">
        <v>6277014</v>
      </c>
      <c r="AG33" s="20">
        <v>137302632</v>
      </c>
      <c r="AH33" s="20">
        <v>137140213</v>
      </c>
      <c r="AI33" s="20">
        <v>51478355</v>
      </c>
      <c r="AJ33" s="20">
        <v>51398703</v>
      </c>
      <c r="AK33" s="20">
        <v>14068</v>
      </c>
      <c r="AL33" s="20">
        <v>21633</v>
      </c>
      <c r="AM33" s="20">
        <v>20262</v>
      </c>
      <c r="AN33" s="7" t="str">
        <f>IF('内訳（地積等１）○'!IN33+SUM(D33,Q33)='内訳（地積等２）○'!AD33,"○","ERRRR")</f>
        <v>○</v>
      </c>
      <c r="AO33" s="7" t="str">
        <f>IF('内訳（地積等１）○'!IO33+SUM(E33,R33)='内訳（地積等２）○'!AE33,"○","ERRRR")</f>
        <v>○</v>
      </c>
      <c r="AP33" s="7" t="str">
        <f>IF('内訳（地積等１）○'!IP33+SUM(F33,S33)='内訳（地積等２）○'!AF33,"○","ERRRR")</f>
        <v>○</v>
      </c>
      <c r="AQ33" s="7" t="str">
        <f>IF('内訳（地積等１）○'!IQ33+SUM(G33,T33)='内訳（地積等２）○'!AG33,"○","ERRRR")</f>
        <v>○</v>
      </c>
      <c r="AR33" s="7" t="str">
        <f>IF('内訳（地積等１）○'!IR33+SUM(H33,U33)='内訳（地積等２）○'!AH33,"○","ERRRR")</f>
        <v>○</v>
      </c>
      <c r="AS33" s="7" t="str">
        <f>IF('内訳（地積等１）○'!IS33+SUM(J33,W33)='内訳（地積等２）○'!AJ33,"○","ERRRR")</f>
        <v>○</v>
      </c>
      <c r="AT33" s="7" t="str">
        <f>IF('内訳（地積等１）○'!IT33+SUM(K33,X33)='内訳（地積等２）○'!AK33,"○","ERRRR")</f>
        <v>○</v>
      </c>
      <c r="AU33" s="7" t="str">
        <f>IF('内訳（地積等１）○'!IU33+SUM(L33,Y33)='内訳（地積等２）○'!AL33,"○","ERRRR")</f>
        <v>○</v>
      </c>
      <c r="AV33" s="7" t="str">
        <f>IF('内訳（地積等１）○'!IV33+SUM(M33,Z33)='内訳（地積等２）○'!AM33,"○","ERRRR")</f>
        <v>○</v>
      </c>
    </row>
    <row r="34" spans="2:48" s="7" customFormat="1" ht="15" customHeight="1">
      <c r="B34" s="18">
        <v>29</v>
      </c>
      <c r="C34" s="19" t="s">
        <v>82</v>
      </c>
      <c r="D34" s="20">
        <v>81223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126</v>
      </c>
      <c r="L34" s="20">
        <v>0</v>
      </c>
      <c r="M34" s="20">
        <v>0</v>
      </c>
      <c r="O34" s="18">
        <v>29</v>
      </c>
      <c r="P34" s="19" t="str">
        <f t="shared" si="0"/>
        <v>渡嘉敷村</v>
      </c>
      <c r="Q34" s="20">
        <v>6368423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791</v>
      </c>
      <c r="Y34" s="20">
        <v>0</v>
      </c>
      <c r="Z34" s="20">
        <v>0</v>
      </c>
      <c r="AB34" s="18">
        <v>29</v>
      </c>
      <c r="AC34" s="19" t="str">
        <f t="shared" si="1"/>
        <v>渡嘉敷村</v>
      </c>
      <c r="AD34" s="20">
        <v>15338360</v>
      </c>
      <c r="AE34" s="20">
        <v>2720264</v>
      </c>
      <c r="AF34" s="20">
        <v>1997205</v>
      </c>
      <c r="AG34" s="20">
        <v>991096</v>
      </c>
      <c r="AH34" s="20">
        <v>920634</v>
      </c>
      <c r="AI34" s="20">
        <v>371901</v>
      </c>
      <c r="AJ34" s="20">
        <v>351098</v>
      </c>
      <c r="AK34" s="20">
        <v>1615</v>
      </c>
      <c r="AL34" s="20">
        <v>4901</v>
      </c>
      <c r="AM34" s="20">
        <v>3253</v>
      </c>
      <c r="AN34" s="7" t="str">
        <f>IF('内訳（地積等１）○'!IN34+SUM(D34,Q34)='内訳（地積等２）○'!AD34,"○","ERRRR")</f>
        <v>○</v>
      </c>
      <c r="AO34" s="7" t="str">
        <f>IF('内訳（地積等１）○'!IO34+SUM(E34,R34)='内訳（地積等２）○'!AE34,"○","ERRRR")</f>
        <v>○</v>
      </c>
      <c r="AP34" s="7" t="str">
        <f>IF('内訳（地積等１）○'!IP34+SUM(F34,S34)='内訳（地積等２）○'!AF34,"○","ERRRR")</f>
        <v>○</v>
      </c>
      <c r="AQ34" s="7" t="str">
        <f>IF('内訳（地積等１）○'!IQ34+SUM(G34,T34)='内訳（地積等２）○'!AG34,"○","ERRRR")</f>
        <v>○</v>
      </c>
      <c r="AR34" s="7" t="str">
        <f>IF('内訳（地積等１）○'!IR34+SUM(H34,U34)='内訳（地積等２）○'!AH34,"○","ERRRR")</f>
        <v>○</v>
      </c>
      <c r="AS34" s="7" t="str">
        <f>IF('内訳（地積等１）○'!IS34+SUM(J34,W34)='内訳（地積等２）○'!AJ34,"○","ERRRR")</f>
        <v>○</v>
      </c>
      <c r="AT34" s="7" t="str">
        <f>IF('内訳（地積等１）○'!IT34+SUM(K34,X34)='内訳（地積等２）○'!AK34,"○","ERRRR")</f>
        <v>○</v>
      </c>
      <c r="AU34" s="7" t="str">
        <f>IF('内訳（地積等１）○'!IU34+SUM(L34,Y34)='内訳（地積等２）○'!AL34,"○","ERRRR")</f>
        <v>○</v>
      </c>
      <c r="AV34" s="7" t="str">
        <f>IF('内訳（地積等１）○'!IV34+SUM(M34,Z34)='内訳（地積等２）○'!AM34,"○","ERRRR")</f>
        <v>○</v>
      </c>
    </row>
    <row r="35" spans="2:48" s="7" customFormat="1" ht="15" customHeight="1">
      <c r="B35" s="18">
        <v>30</v>
      </c>
      <c r="C35" s="23" t="s">
        <v>83</v>
      </c>
      <c r="D35" s="20">
        <v>66153</v>
      </c>
      <c r="E35" s="20">
        <v>9702</v>
      </c>
      <c r="F35" s="20">
        <v>4999</v>
      </c>
      <c r="G35" s="20">
        <v>229</v>
      </c>
      <c r="H35" s="20">
        <v>118</v>
      </c>
      <c r="I35" s="20">
        <v>222</v>
      </c>
      <c r="J35" s="20">
        <v>113</v>
      </c>
      <c r="K35" s="24">
        <v>65</v>
      </c>
      <c r="L35" s="24">
        <v>38</v>
      </c>
      <c r="M35" s="24">
        <v>24</v>
      </c>
      <c r="O35" s="18">
        <v>30</v>
      </c>
      <c r="P35" s="19" t="str">
        <f t="shared" si="0"/>
        <v>座間味村</v>
      </c>
      <c r="Q35" s="20">
        <v>4777327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4">
        <v>711</v>
      </c>
      <c r="Y35" s="24">
        <v>0</v>
      </c>
      <c r="Z35" s="24">
        <v>0</v>
      </c>
      <c r="AB35" s="18">
        <v>30</v>
      </c>
      <c r="AC35" s="19" t="str">
        <f t="shared" si="1"/>
        <v>座間味村</v>
      </c>
      <c r="AD35" s="20">
        <v>14497989</v>
      </c>
      <c r="AE35" s="20">
        <v>1264465</v>
      </c>
      <c r="AF35" s="20">
        <v>893816</v>
      </c>
      <c r="AG35" s="20">
        <v>1087051</v>
      </c>
      <c r="AH35" s="20">
        <v>970771</v>
      </c>
      <c r="AI35" s="20">
        <v>261360</v>
      </c>
      <c r="AJ35" s="20">
        <v>232038</v>
      </c>
      <c r="AK35" s="24">
        <v>2984</v>
      </c>
      <c r="AL35" s="24">
        <v>5529</v>
      </c>
      <c r="AM35" s="24">
        <v>3754</v>
      </c>
      <c r="AN35" s="7" t="str">
        <f>IF('内訳（地積等１）○'!IN35+SUM(D35,Q35)='内訳（地積等２）○'!AD35,"○","ERRRR")</f>
        <v>○</v>
      </c>
      <c r="AO35" s="7" t="str">
        <f>IF('内訳（地積等１）○'!IO35+SUM(E35,R35)='内訳（地積等２）○'!AE35,"○","ERRRR")</f>
        <v>○</v>
      </c>
      <c r="AP35" s="7" t="str">
        <f>IF('内訳（地積等１）○'!IP35+SUM(F35,S35)='内訳（地積等２）○'!AF35,"○","ERRRR")</f>
        <v>○</v>
      </c>
      <c r="AQ35" s="7" t="str">
        <f>IF('内訳（地積等１）○'!IQ35+SUM(G35,T35)='内訳（地積等２）○'!AG35,"○","ERRRR")</f>
        <v>○</v>
      </c>
      <c r="AR35" s="7" t="str">
        <f>IF('内訳（地積等１）○'!IR35+SUM(H35,U35)='内訳（地積等２）○'!AH35,"○","ERRRR")</f>
        <v>○</v>
      </c>
      <c r="AS35" s="7" t="str">
        <f>IF('内訳（地積等１）○'!IS35+SUM(J35,W35)='内訳（地積等２）○'!AJ35,"○","ERRRR")</f>
        <v>○</v>
      </c>
      <c r="AT35" s="7" t="str">
        <f>IF('内訳（地積等１）○'!IT35+SUM(K35,X35)='内訳（地積等２）○'!AK35,"○","ERRRR")</f>
        <v>○</v>
      </c>
      <c r="AU35" s="7" t="str">
        <f>IF('内訳（地積等１）○'!IU35+SUM(L35,Y35)='内訳（地積等２）○'!AL35,"○","ERRRR")</f>
        <v>○</v>
      </c>
      <c r="AV35" s="7" t="str">
        <f>IF('内訳（地積等１）○'!IV35+SUM(M35,Z35)='内訳（地積等２）○'!AM35,"○","ERRRR")</f>
        <v>○</v>
      </c>
    </row>
    <row r="36" spans="2:48" s="7" customFormat="1" ht="15" customHeight="1">
      <c r="B36" s="18">
        <v>31</v>
      </c>
      <c r="C36" s="23" t="s">
        <v>84</v>
      </c>
      <c r="D36" s="20">
        <v>29860</v>
      </c>
      <c r="E36" s="20">
        <v>1732</v>
      </c>
      <c r="F36" s="20">
        <v>371</v>
      </c>
      <c r="G36" s="20">
        <v>59</v>
      </c>
      <c r="H36" s="20">
        <v>12</v>
      </c>
      <c r="I36" s="20">
        <v>59</v>
      </c>
      <c r="J36" s="20">
        <v>12</v>
      </c>
      <c r="K36" s="24">
        <v>51</v>
      </c>
      <c r="L36" s="24">
        <v>7</v>
      </c>
      <c r="M36" s="24">
        <v>3</v>
      </c>
      <c r="O36" s="18">
        <v>31</v>
      </c>
      <c r="P36" s="19" t="str">
        <f t="shared" si="0"/>
        <v>粟 国 村</v>
      </c>
      <c r="Q36" s="20">
        <v>1096936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4">
        <v>2580</v>
      </c>
      <c r="Y36" s="24">
        <v>0</v>
      </c>
      <c r="Z36" s="24">
        <v>0</v>
      </c>
      <c r="AB36" s="18">
        <v>31</v>
      </c>
      <c r="AC36" s="19" t="str">
        <f t="shared" si="1"/>
        <v>粟 国 村</v>
      </c>
      <c r="AD36" s="20">
        <v>1199857</v>
      </c>
      <c r="AE36" s="20">
        <v>5735361</v>
      </c>
      <c r="AF36" s="20">
        <v>2704122</v>
      </c>
      <c r="AG36" s="20">
        <v>617000</v>
      </c>
      <c r="AH36" s="20">
        <v>312293</v>
      </c>
      <c r="AI36" s="20">
        <v>230898</v>
      </c>
      <c r="AJ36" s="20">
        <v>121060</v>
      </c>
      <c r="AK36" s="24">
        <v>3098</v>
      </c>
      <c r="AL36" s="24">
        <v>17237</v>
      </c>
      <c r="AM36" s="24">
        <v>7056</v>
      </c>
      <c r="AN36" s="7" t="str">
        <f>IF('内訳（地積等１）○'!IN36+SUM(D36,Q36)='内訳（地積等２）○'!AD36,"○","ERRRR")</f>
        <v>○</v>
      </c>
      <c r="AO36" s="7" t="str">
        <f>IF('内訳（地積等１）○'!IO36+SUM(E36,R36)='内訳（地積等２）○'!AE36,"○","ERRRR")</f>
        <v>○</v>
      </c>
      <c r="AP36" s="7" t="str">
        <f>IF('内訳（地積等１）○'!IP36+SUM(F36,S36)='内訳（地積等２）○'!AF36,"○","ERRRR")</f>
        <v>○</v>
      </c>
      <c r="AQ36" s="7" t="str">
        <f>IF('内訳（地積等１）○'!IQ36+SUM(G36,T36)='内訳（地積等２）○'!AG36,"○","ERRRR")</f>
        <v>○</v>
      </c>
      <c r="AR36" s="7" t="str">
        <f>IF('内訳（地積等１）○'!IR36+SUM(H36,U36)='内訳（地積等２）○'!AH36,"○","ERRRR")</f>
        <v>○</v>
      </c>
      <c r="AS36" s="7" t="str">
        <f>IF('内訳（地積等１）○'!IS36+SUM(J36,W36)='内訳（地積等２）○'!AJ36,"○","ERRRR")</f>
        <v>○</v>
      </c>
      <c r="AT36" s="7" t="str">
        <f>IF('内訳（地積等１）○'!IT36+SUM(K36,X36)='内訳（地積等２）○'!AK36,"○","ERRRR")</f>
        <v>○</v>
      </c>
      <c r="AU36" s="7" t="str">
        <f>IF('内訳（地積等１）○'!IU36+SUM(L36,Y36)='内訳（地積等２）○'!AL36,"○","ERRRR")</f>
        <v>○</v>
      </c>
      <c r="AV36" s="7" t="str">
        <f>IF('内訳（地積等１）○'!IV36+SUM(M36,Z36)='内訳（地積等２）○'!AM36,"○","ERRRR")</f>
        <v>○</v>
      </c>
    </row>
    <row r="37" spans="2:48" s="7" customFormat="1" ht="15" customHeight="1">
      <c r="B37" s="18">
        <v>32</v>
      </c>
      <c r="C37" s="19" t="s">
        <v>85</v>
      </c>
      <c r="D37" s="20">
        <v>158270</v>
      </c>
      <c r="E37" s="20">
        <v>63</v>
      </c>
      <c r="F37" s="20">
        <v>63</v>
      </c>
      <c r="G37" s="20">
        <v>34</v>
      </c>
      <c r="H37" s="20">
        <v>34</v>
      </c>
      <c r="I37" s="20">
        <v>34</v>
      </c>
      <c r="J37" s="20">
        <v>34</v>
      </c>
      <c r="K37" s="20">
        <v>79</v>
      </c>
      <c r="L37" s="20">
        <v>1</v>
      </c>
      <c r="M37" s="20">
        <v>1</v>
      </c>
      <c r="O37" s="18">
        <v>32</v>
      </c>
      <c r="P37" s="19" t="str">
        <f t="shared" si="0"/>
        <v>渡名喜村</v>
      </c>
      <c r="Q37" s="20">
        <v>556590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215</v>
      </c>
      <c r="Y37" s="20">
        <v>0</v>
      </c>
      <c r="Z37" s="20">
        <v>0</v>
      </c>
      <c r="AB37" s="18">
        <v>32</v>
      </c>
      <c r="AC37" s="19" t="str">
        <f t="shared" si="1"/>
        <v>渡名喜村</v>
      </c>
      <c r="AD37" s="20">
        <v>1623349</v>
      </c>
      <c r="AE37" s="20">
        <v>2208004</v>
      </c>
      <c r="AF37" s="20">
        <v>796699</v>
      </c>
      <c r="AG37" s="20">
        <v>168394</v>
      </c>
      <c r="AH37" s="20">
        <v>68707</v>
      </c>
      <c r="AI37" s="20">
        <v>65487</v>
      </c>
      <c r="AJ37" s="20">
        <v>30668</v>
      </c>
      <c r="AK37" s="20">
        <v>508</v>
      </c>
      <c r="AL37" s="20">
        <v>6051</v>
      </c>
      <c r="AM37" s="20">
        <v>1785</v>
      </c>
      <c r="AN37" s="7" t="str">
        <f>IF('内訳（地積等１）○'!IN37+SUM(D37,Q37)='内訳（地積等２）○'!AD37,"○","ERRRR")</f>
        <v>○</v>
      </c>
      <c r="AO37" s="7" t="str">
        <f>IF('内訳（地積等１）○'!IO37+SUM(E37,R37)='内訳（地積等２）○'!AE37,"○","ERRRR")</f>
        <v>○</v>
      </c>
      <c r="AP37" s="7" t="str">
        <f>IF('内訳（地積等１）○'!IP37+SUM(F37,S37)='内訳（地積等２）○'!AF37,"○","ERRRR")</f>
        <v>○</v>
      </c>
      <c r="AQ37" s="7" t="str">
        <f>IF('内訳（地積等１）○'!IQ37+SUM(G37,T37)='内訳（地積等２）○'!AG37,"○","ERRRR")</f>
        <v>○</v>
      </c>
      <c r="AR37" s="7" t="str">
        <f>IF('内訳（地積等１）○'!IR37+SUM(H37,U37)='内訳（地積等２）○'!AH37,"○","ERRRR")</f>
        <v>○</v>
      </c>
      <c r="AS37" s="7" t="str">
        <f>IF('内訳（地積等１）○'!IS37+SUM(J37,W37)='内訳（地積等２）○'!AJ37,"○","ERRRR")</f>
        <v>○</v>
      </c>
      <c r="AT37" s="7" t="str">
        <f>IF('内訳（地積等１）○'!IT37+SUM(K37,X37)='内訳（地積等２）○'!AK37,"○","ERRRR")</f>
        <v>○</v>
      </c>
      <c r="AU37" s="7" t="str">
        <f>IF('内訳（地積等１）○'!IU37+SUM(L37,Y37)='内訳（地積等２）○'!AL37,"○","ERRRR")</f>
        <v>○</v>
      </c>
      <c r="AV37" s="7" t="str">
        <f>IF('内訳（地積等１）○'!IV37+SUM(M37,Z37)='内訳（地積等２）○'!AM37,"○","ERRRR")</f>
        <v>○</v>
      </c>
    </row>
    <row r="38" spans="2:48" s="7" customFormat="1" ht="15" customHeight="1">
      <c r="B38" s="25">
        <v>33</v>
      </c>
      <c r="C38" s="26" t="s">
        <v>86</v>
      </c>
      <c r="D38" s="27">
        <v>357389</v>
      </c>
      <c r="E38" s="27">
        <v>170342</v>
      </c>
      <c r="F38" s="27">
        <v>170255</v>
      </c>
      <c r="G38" s="27">
        <v>327774</v>
      </c>
      <c r="H38" s="27">
        <v>327541</v>
      </c>
      <c r="I38" s="27">
        <v>251539</v>
      </c>
      <c r="J38" s="27">
        <v>251372</v>
      </c>
      <c r="K38" s="27">
        <v>336</v>
      </c>
      <c r="L38" s="27">
        <v>65</v>
      </c>
      <c r="M38" s="27">
        <v>64</v>
      </c>
      <c r="O38" s="18">
        <v>33</v>
      </c>
      <c r="P38" s="26" t="str">
        <f aca="true" t="shared" si="5" ref="P38:P46">C38</f>
        <v>南大東村</v>
      </c>
      <c r="Q38" s="20">
        <v>8627014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7">
        <v>3954</v>
      </c>
      <c r="Y38" s="27">
        <v>0</v>
      </c>
      <c r="Z38" s="27">
        <v>0</v>
      </c>
      <c r="AB38" s="18">
        <v>33</v>
      </c>
      <c r="AC38" s="26" t="str">
        <f aca="true" t="shared" si="6" ref="AC38:AC46">P38</f>
        <v>南大東村</v>
      </c>
      <c r="AD38" s="20">
        <v>11990975</v>
      </c>
      <c r="AE38" s="20">
        <v>18303579</v>
      </c>
      <c r="AF38" s="20">
        <v>17970670</v>
      </c>
      <c r="AG38" s="20">
        <v>1678115</v>
      </c>
      <c r="AH38" s="20">
        <v>1607865</v>
      </c>
      <c r="AI38" s="20">
        <v>1122686</v>
      </c>
      <c r="AJ38" s="20">
        <v>1103893</v>
      </c>
      <c r="AK38" s="27">
        <v>5347</v>
      </c>
      <c r="AL38" s="27">
        <v>3884</v>
      </c>
      <c r="AM38" s="27">
        <v>3227</v>
      </c>
      <c r="AN38" s="7" t="str">
        <f>IF('内訳（地積等１）○'!IN38+SUM(D38,Q38)='内訳（地積等２）○'!AD38,"○","ERRRR")</f>
        <v>○</v>
      </c>
      <c r="AO38" s="7" t="str">
        <f>IF('内訳（地積等１）○'!IO38+SUM(E38,R38)='内訳（地積等２）○'!AE38,"○","ERRRR")</f>
        <v>○</v>
      </c>
      <c r="AP38" s="7" t="str">
        <f>IF('内訳（地積等１）○'!IP38+SUM(F38,S38)='内訳（地積等２）○'!AF38,"○","ERRRR")</f>
        <v>○</v>
      </c>
      <c r="AQ38" s="7" t="str">
        <f>IF('内訳（地積等１）○'!IQ38+SUM(G38,T38)='内訳（地積等２）○'!AG38,"○","ERRRR")</f>
        <v>○</v>
      </c>
      <c r="AR38" s="7" t="str">
        <f>IF('内訳（地積等１）○'!IR38+SUM(H38,U38)='内訳（地積等２）○'!AH38,"○","ERRRR")</f>
        <v>○</v>
      </c>
      <c r="AS38" s="7" t="str">
        <f>IF('内訳（地積等１）○'!IS38+SUM(J38,W38)='内訳（地積等２）○'!AJ38,"○","ERRRR")</f>
        <v>○</v>
      </c>
      <c r="AT38" s="7" t="str">
        <f>IF('内訳（地積等１）○'!IT38+SUM(K38,X38)='内訳（地積等２）○'!AK38,"○","ERRRR")</f>
        <v>○</v>
      </c>
      <c r="AU38" s="7" t="str">
        <f>IF('内訳（地積等１）○'!IU38+SUM(L38,Y38)='内訳（地積等２）○'!AL38,"○","ERRRR")</f>
        <v>○</v>
      </c>
      <c r="AV38" s="7" t="str">
        <f>IF('内訳（地積等１）○'!IV38+SUM(M38,Z38)='内訳（地積等２）○'!AM38,"○","ERRRR")</f>
        <v>○</v>
      </c>
    </row>
    <row r="39" spans="2:48" s="7" customFormat="1" ht="15" customHeight="1">
      <c r="B39" s="18">
        <v>34</v>
      </c>
      <c r="C39" s="19" t="s">
        <v>87</v>
      </c>
      <c r="D39" s="20">
        <v>305549</v>
      </c>
      <c r="E39" s="20">
        <v>94613</v>
      </c>
      <c r="F39" s="20">
        <v>91867</v>
      </c>
      <c r="G39" s="20">
        <v>839</v>
      </c>
      <c r="H39" s="20">
        <v>815</v>
      </c>
      <c r="I39" s="20">
        <v>839</v>
      </c>
      <c r="J39" s="20">
        <v>815</v>
      </c>
      <c r="K39" s="20">
        <v>270</v>
      </c>
      <c r="L39" s="20">
        <v>20</v>
      </c>
      <c r="M39" s="20">
        <v>17</v>
      </c>
      <c r="O39" s="18">
        <v>34</v>
      </c>
      <c r="P39" s="19" t="str">
        <f t="shared" si="5"/>
        <v>北大東村</v>
      </c>
      <c r="Q39" s="20">
        <v>4543237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1384</v>
      </c>
      <c r="Y39" s="20">
        <v>0</v>
      </c>
      <c r="Z39" s="20">
        <v>0</v>
      </c>
      <c r="AB39" s="18">
        <v>34</v>
      </c>
      <c r="AC39" s="19" t="str">
        <f t="shared" si="6"/>
        <v>北大東村</v>
      </c>
      <c r="AD39" s="20">
        <v>6008993</v>
      </c>
      <c r="AE39" s="20">
        <v>7057896</v>
      </c>
      <c r="AF39" s="20">
        <v>6901193</v>
      </c>
      <c r="AG39" s="20">
        <v>234596</v>
      </c>
      <c r="AH39" s="20">
        <v>219935</v>
      </c>
      <c r="AI39" s="20">
        <v>157438</v>
      </c>
      <c r="AJ39" s="20">
        <v>151809</v>
      </c>
      <c r="AK39" s="20">
        <v>2101</v>
      </c>
      <c r="AL39" s="20">
        <v>1072</v>
      </c>
      <c r="AM39" s="20">
        <v>963</v>
      </c>
      <c r="AN39" s="7" t="str">
        <f>IF('内訳（地積等１）○'!IN39+SUM(D39,Q39)='内訳（地積等２）○'!AD39,"○","ERRRR")</f>
        <v>○</v>
      </c>
      <c r="AO39" s="7" t="str">
        <f>IF('内訳（地積等１）○'!IO39+SUM(E39,R39)='内訳（地積等２）○'!AE39,"○","ERRRR")</f>
        <v>○</v>
      </c>
      <c r="AP39" s="7" t="str">
        <f>IF('内訳（地積等１）○'!IP39+SUM(F39,S39)='内訳（地積等２）○'!AF39,"○","ERRRR")</f>
        <v>○</v>
      </c>
      <c r="AQ39" s="7" t="str">
        <f>IF('内訳（地積等１）○'!IQ39+SUM(G39,T39)='内訳（地積等２）○'!AG39,"○","ERRRR")</f>
        <v>○</v>
      </c>
      <c r="AR39" s="7" t="str">
        <f>IF('内訳（地積等１）○'!IR39+SUM(H39,U39)='内訳（地積等２）○'!AH39,"○","ERRRR")</f>
        <v>○</v>
      </c>
      <c r="AS39" s="7" t="str">
        <f>IF('内訳（地積等１）○'!IS39+SUM(J39,W39)='内訳（地積等２）○'!AJ39,"○","ERRRR")</f>
        <v>○</v>
      </c>
      <c r="AT39" s="7" t="str">
        <f>IF('内訳（地積等１）○'!IT39+SUM(K39,X39)='内訳（地積等２）○'!AK39,"○","ERRRR")</f>
        <v>○</v>
      </c>
      <c r="AU39" s="7" t="str">
        <f>IF('内訳（地積等１）○'!IU39+SUM(L39,Y39)='内訳（地積等２）○'!AL39,"○","ERRRR")</f>
        <v>○</v>
      </c>
      <c r="AV39" s="7" t="str">
        <f>IF('内訳（地積等１）○'!IV39+SUM(M39,Z39)='内訳（地積等２）○'!AM39,"○","ERRRR")</f>
        <v>○</v>
      </c>
    </row>
    <row r="40" spans="2:48" s="7" customFormat="1" ht="15" customHeight="1">
      <c r="B40" s="18">
        <v>35</v>
      </c>
      <c r="C40" s="19" t="s">
        <v>88</v>
      </c>
      <c r="D40" s="20">
        <v>667480</v>
      </c>
      <c r="E40" s="20">
        <v>516211</v>
      </c>
      <c r="F40" s="20">
        <v>273905</v>
      </c>
      <c r="G40" s="20">
        <v>22982</v>
      </c>
      <c r="H40" s="20">
        <v>12690</v>
      </c>
      <c r="I40" s="20">
        <v>21323</v>
      </c>
      <c r="J40" s="20">
        <v>11787</v>
      </c>
      <c r="K40" s="20">
        <v>563</v>
      </c>
      <c r="L40" s="20">
        <v>1306</v>
      </c>
      <c r="M40" s="20">
        <v>681</v>
      </c>
      <c r="O40" s="18">
        <v>35</v>
      </c>
      <c r="P40" s="19" t="str">
        <f t="shared" si="5"/>
        <v>伊平屋村</v>
      </c>
      <c r="Q40" s="20">
        <v>1494669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3365</v>
      </c>
      <c r="Y40" s="20">
        <v>0</v>
      </c>
      <c r="Z40" s="20">
        <v>0</v>
      </c>
      <c r="AB40" s="18">
        <v>35</v>
      </c>
      <c r="AC40" s="19" t="str">
        <f t="shared" si="6"/>
        <v>伊平屋村</v>
      </c>
      <c r="AD40" s="20">
        <v>14755133</v>
      </c>
      <c r="AE40" s="20">
        <v>5828374</v>
      </c>
      <c r="AF40" s="20">
        <v>3653735</v>
      </c>
      <c r="AG40" s="20">
        <v>596687</v>
      </c>
      <c r="AH40" s="20">
        <v>430338</v>
      </c>
      <c r="AI40" s="20">
        <v>327551</v>
      </c>
      <c r="AJ40" s="20">
        <v>238150</v>
      </c>
      <c r="AK40" s="20">
        <v>5485</v>
      </c>
      <c r="AL40" s="20">
        <v>9126</v>
      </c>
      <c r="AM40" s="20">
        <v>5021</v>
      </c>
      <c r="AN40" s="7" t="str">
        <f>IF('内訳（地積等１）○'!IN40+SUM(D40,Q40)='内訳（地積等２）○'!AD40,"○","ERRRR")</f>
        <v>○</v>
      </c>
      <c r="AO40" s="7" t="str">
        <f>IF('内訳（地積等１）○'!IO40+SUM(E40,R40)='内訳（地積等２）○'!AE40,"○","ERRRR")</f>
        <v>○</v>
      </c>
      <c r="AP40" s="7" t="str">
        <f>IF('内訳（地積等１）○'!IP40+SUM(F40,S40)='内訳（地積等２）○'!AF40,"○","ERRRR")</f>
        <v>○</v>
      </c>
      <c r="AQ40" s="7" t="str">
        <f>IF('内訳（地積等１）○'!IQ40+SUM(G40,T40)='内訳（地積等２）○'!AG40,"○","ERRRR")</f>
        <v>○</v>
      </c>
      <c r="AR40" s="7" t="str">
        <f>IF('内訳（地積等１）○'!IR40+SUM(H40,U40)='内訳（地積等２）○'!AH40,"○","ERRRR")</f>
        <v>○</v>
      </c>
      <c r="AS40" s="7" t="str">
        <f>IF('内訳（地積等１）○'!IS40+SUM(J40,W40)='内訳（地積等２）○'!AJ40,"○","ERRRR")</f>
        <v>○</v>
      </c>
      <c r="AT40" s="7" t="str">
        <f>IF('内訳（地積等１）○'!IT40+SUM(K40,X40)='内訳（地積等２）○'!AK40,"○","ERRRR")</f>
        <v>○</v>
      </c>
      <c r="AU40" s="7" t="str">
        <f>IF('内訳（地積等１）○'!IU40+SUM(L40,Y40)='内訳（地積等２）○'!AL40,"○","ERRRR")</f>
        <v>○</v>
      </c>
      <c r="AV40" s="7" t="str">
        <f>IF('内訳（地積等１）○'!IV40+SUM(M40,Z40)='内訳（地積等２）○'!AM40,"○","ERRRR")</f>
        <v>○</v>
      </c>
    </row>
    <row r="41" spans="2:48" s="7" customFormat="1" ht="15" customHeight="1">
      <c r="B41" s="18">
        <v>36</v>
      </c>
      <c r="C41" s="19" t="s">
        <v>89</v>
      </c>
      <c r="D41" s="20">
        <v>721499</v>
      </c>
      <c r="E41" s="20">
        <v>107527</v>
      </c>
      <c r="F41" s="20">
        <v>60049</v>
      </c>
      <c r="G41" s="20">
        <v>7068</v>
      </c>
      <c r="H41" s="20">
        <v>5665</v>
      </c>
      <c r="I41" s="20">
        <v>6440</v>
      </c>
      <c r="J41" s="20">
        <v>5037</v>
      </c>
      <c r="K41" s="20">
        <v>991</v>
      </c>
      <c r="L41" s="20">
        <v>287</v>
      </c>
      <c r="M41" s="20">
        <v>153</v>
      </c>
      <c r="O41" s="18">
        <v>36</v>
      </c>
      <c r="P41" s="19" t="str">
        <f t="shared" si="5"/>
        <v>伊是名村</v>
      </c>
      <c r="Q41" s="20">
        <v>2177634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7730</v>
      </c>
      <c r="Y41" s="20">
        <v>0</v>
      </c>
      <c r="Z41" s="20">
        <v>0</v>
      </c>
      <c r="AB41" s="18">
        <v>36</v>
      </c>
      <c r="AC41" s="19" t="str">
        <f t="shared" si="6"/>
        <v>伊是名村</v>
      </c>
      <c r="AD41" s="20">
        <v>7056867</v>
      </c>
      <c r="AE41" s="20">
        <v>7445995</v>
      </c>
      <c r="AF41" s="20">
        <v>4896397</v>
      </c>
      <c r="AG41" s="20">
        <v>1006029</v>
      </c>
      <c r="AH41" s="20">
        <v>725337</v>
      </c>
      <c r="AI41" s="20">
        <v>472556</v>
      </c>
      <c r="AJ41" s="20">
        <v>347358</v>
      </c>
      <c r="AK41" s="20">
        <v>10976</v>
      </c>
      <c r="AL41" s="20">
        <v>11499</v>
      </c>
      <c r="AM41" s="20">
        <v>6707</v>
      </c>
      <c r="AN41" s="7" t="str">
        <f>IF('内訳（地積等１）○'!IN41+SUM(D41,Q41)='内訳（地積等２）○'!AD41,"○","ERRRR")</f>
        <v>○</v>
      </c>
      <c r="AO41" s="7" t="str">
        <f>IF('内訳（地積等１）○'!IO41+SUM(E41,R41)='内訳（地積等２）○'!AE41,"○","ERRRR")</f>
        <v>○</v>
      </c>
      <c r="AP41" s="7" t="str">
        <f>IF('内訳（地積等１）○'!IP41+SUM(F41,S41)='内訳（地積等２）○'!AF41,"○","ERRRR")</f>
        <v>○</v>
      </c>
      <c r="AQ41" s="7" t="str">
        <f>IF('内訳（地積等１）○'!IQ41+SUM(G41,T41)='内訳（地積等２）○'!AG41,"○","ERRRR")</f>
        <v>○</v>
      </c>
      <c r="AR41" s="7" t="str">
        <f>IF('内訳（地積等１）○'!IR41+SUM(H41,U41)='内訳（地積等２）○'!AH41,"○","ERRRR")</f>
        <v>○</v>
      </c>
      <c r="AS41" s="7" t="str">
        <f>IF('内訳（地積等１）○'!IS41+SUM(J41,W41)='内訳（地積等２）○'!AJ41,"○","ERRRR")</f>
        <v>○</v>
      </c>
      <c r="AT41" s="7" t="str">
        <f>IF('内訳（地積等１）○'!IT41+SUM(K41,X41)='内訳（地積等２）○'!AK41,"○","ERRRR")</f>
        <v>○</v>
      </c>
      <c r="AU41" s="7" t="str">
        <f>IF('内訳（地積等１）○'!IU41+SUM(L41,Y41)='内訳（地積等２）○'!AL41,"○","ERRRR")</f>
        <v>○</v>
      </c>
      <c r="AV41" s="7" t="str">
        <f>IF('内訳（地積等１）○'!IV41+SUM(M41,Z41)='内訳（地積等２）○'!AM41,"○","ERRRR")</f>
        <v>○</v>
      </c>
    </row>
    <row r="42" spans="2:48" s="7" customFormat="1" ht="15" customHeight="1">
      <c r="B42" s="18">
        <v>37</v>
      </c>
      <c r="C42" s="19" t="s">
        <v>90</v>
      </c>
      <c r="D42" s="20">
        <v>1558715</v>
      </c>
      <c r="E42" s="20">
        <v>344298</v>
      </c>
      <c r="F42" s="20">
        <v>247659</v>
      </c>
      <c r="G42" s="20">
        <v>362742</v>
      </c>
      <c r="H42" s="20">
        <v>359360</v>
      </c>
      <c r="I42" s="20">
        <v>253245</v>
      </c>
      <c r="J42" s="20">
        <v>250295</v>
      </c>
      <c r="K42" s="20">
        <v>1700</v>
      </c>
      <c r="L42" s="20">
        <v>563</v>
      </c>
      <c r="M42" s="20">
        <v>414</v>
      </c>
      <c r="O42" s="18">
        <v>37</v>
      </c>
      <c r="P42" s="19" t="str">
        <f t="shared" si="5"/>
        <v>久米島町</v>
      </c>
      <c r="Q42" s="20">
        <v>11044055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17893</v>
      </c>
      <c r="Y42" s="20">
        <v>0</v>
      </c>
      <c r="Z42" s="20">
        <v>0</v>
      </c>
      <c r="AB42" s="18">
        <v>37</v>
      </c>
      <c r="AC42" s="19" t="str">
        <f t="shared" si="6"/>
        <v>久米島町</v>
      </c>
      <c r="AD42" s="20">
        <v>37634027</v>
      </c>
      <c r="AE42" s="20">
        <v>26015973</v>
      </c>
      <c r="AF42" s="20">
        <v>19864749</v>
      </c>
      <c r="AG42" s="20">
        <v>14479060</v>
      </c>
      <c r="AH42" s="20">
        <v>14189702</v>
      </c>
      <c r="AI42" s="20">
        <v>5373213</v>
      </c>
      <c r="AJ42" s="20">
        <v>5188867</v>
      </c>
      <c r="AK42" s="20">
        <v>23074</v>
      </c>
      <c r="AL42" s="20">
        <v>37669</v>
      </c>
      <c r="AM42" s="20">
        <v>26305</v>
      </c>
      <c r="AN42" s="7" t="str">
        <f>IF('内訳（地積等１）○'!IN42+SUM(D42,Q42)='内訳（地積等２）○'!AD42,"○","ERRRR")</f>
        <v>○</v>
      </c>
      <c r="AO42" s="7" t="str">
        <f>IF('内訳（地積等１）○'!IO42+SUM(E42,R42)='内訳（地積等２）○'!AE42,"○","ERRRR")</f>
        <v>○</v>
      </c>
      <c r="AP42" s="7" t="str">
        <f>IF('内訳（地積等１）○'!IP42+SUM(F42,S42)='内訳（地積等２）○'!AF42,"○","ERRRR")</f>
        <v>○</v>
      </c>
      <c r="AQ42" s="7" t="str">
        <f>IF('内訳（地積等１）○'!IQ42+SUM(G42,T42)='内訳（地積等２）○'!AG42,"○","ERRRR")</f>
        <v>○</v>
      </c>
      <c r="AR42" s="7" t="str">
        <f>IF('内訳（地積等１）○'!IR42+SUM(H42,U42)='内訳（地積等２）○'!AH42,"○","ERRRR")</f>
        <v>○</v>
      </c>
      <c r="AS42" s="7" t="str">
        <f>IF('内訳（地積等１）○'!IS42+SUM(J42,W42)='内訳（地積等２）○'!AJ42,"○","ERRRR")</f>
        <v>○</v>
      </c>
      <c r="AT42" s="7" t="str">
        <f>IF('内訳（地積等１）○'!IT42+SUM(K42,X42)='内訳（地積等２）○'!AK42,"○","ERRRR")</f>
        <v>○</v>
      </c>
      <c r="AU42" s="7" t="str">
        <f>IF('内訳（地積等１）○'!IU42+SUM(L42,Y42)='内訳（地積等２）○'!AL42,"○","ERRRR")</f>
        <v>○</v>
      </c>
      <c r="AV42" s="7" t="str">
        <f>IF('内訳（地積等１）○'!IV42+SUM(M42,Z42)='内訳（地積等２）○'!AM42,"○","ERRRR")</f>
        <v>○</v>
      </c>
    </row>
    <row r="43" spans="2:48" s="7" customFormat="1" ht="15" customHeight="1">
      <c r="B43" s="18">
        <v>38</v>
      </c>
      <c r="C43" s="19" t="s">
        <v>91</v>
      </c>
      <c r="D43" s="20">
        <v>404512</v>
      </c>
      <c r="E43" s="20">
        <v>1449705</v>
      </c>
      <c r="F43" s="20">
        <v>1370138</v>
      </c>
      <c r="G43" s="20">
        <v>3592237</v>
      </c>
      <c r="H43" s="20">
        <v>3567795</v>
      </c>
      <c r="I43" s="20">
        <v>2295226</v>
      </c>
      <c r="J43" s="20">
        <v>2279500</v>
      </c>
      <c r="K43" s="20">
        <v>1042</v>
      </c>
      <c r="L43" s="20">
        <v>2088</v>
      </c>
      <c r="M43" s="20">
        <v>1878</v>
      </c>
      <c r="O43" s="18">
        <v>38</v>
      </c>
      <c r="P43" s="19" t="str">
        <f t="shared" si="5"/>
        <v>八重瀬町</v>
      </c>
      <c r="Q43" s="20">
        <v>3207255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16870</v>
      </c>
      <c r="Y43" s="20">
        <v>0</v>
      </c>
      <c r="Z43" s="20">
        <v>0</v>
      </c>
      <c r="AB43" s="18">
        <v>38</v>
      </c>
      <c r="AC43" s="19" t="str">
        <f t="shared" si="6"/>
        <v>八重瀬町</v>
      </c>
      <c r="AD43" s="20">
        <v>4591850</v>
      </c>
      <c r="AE43" s="20">
        <v>20750021</v>
      </c>
      <c r="AF43" s="20">
        <v>16581155</v>
      </c>
      <c r="AG43" s="20">
        <v>70230950</v>
      </c>
      <c r="AH43" s="20">
        <v>69869115</v>
      </c>
      <c r="AI43" s="20">
        <v>22049286</v>
      </c>
      <c r="AJ43" s="20">
        <v>21815627</v>
      </c>
      <c r="AK43" s="20">
        <v>20496</v>
      </c>
      <c r="AL43" s="20">
        <v>33162</v>
      </c>
      <c r="AM43" s="20">
        <v>28045</v>
      </c>
      <c r="AN43" s="7" t="str">
        <f>IF('内訳（地積等１）○'!IN43+SUM(D43,Q43)='内訳（地積等２）○'!AD43,"○","ERRRR")</f>
        <v>○</v>
      </c>
      <c r="AO43" s="7" t="str">
        <f>IF('内訳（地積等１）○'!IO43+SUM(E43,R43)='内訳（地積等２）○'!AE43,"○","ERRRR")</f>
        <v>○</v>
      </c>
      <c r="AP43" s="7" t="str">
        <f>IF('内訳（地積等１）○'!IP43+SUM(F43,S43)='内訳（地積等２）○'!AF43,"○","ERRRR")</f>
        <v>○</v>
      </c>
      <c r="AQ43" s="7" t="str">
        <f>IF('内訳（地積等１）○'!IQ43+SUM(G43,T43)='内訳（地積等２）○'!AG43,"○","ERRRR")</f>
        <v>○</v>
      </c>
      <c r="AR43" s="7" t="str">
        <f>IF('内訳（地積等１）○'!IR43+SUM(H43,U43)='内訳（地積等２）○'!AH43,"○","ERRRR")</f>
        <v>○</v>
      </c>
      <c r="AS43" s="7" t="str">
        <f>IF('内訳（地積等１）○'!IS43+SUM(J43,W43)='内訳（地積等２）○'!AJ43,"○","ERRRR")</f>
        <v>○</v>
      </c>
      <c r="AT43" s="7" t="str">
        <f>IF('内訳（地積等１）○'!IT43+SUM(K43,X43)='内訳（地積等２）○'!AK43,"○","ERRRR")</f>
        <v>○</v>
      </c>
      <c r="AU43" s="7" t="str">
        <f>IF('内訳（地積等１）○'!IU43+SUM(L43,Y43)='内訳（地積等２）○'!AL43,"○","ERRRR")</f>
        <v>○</v>
      </c>
      <c r="AV43" s="7" t="str">
        <f>IF('内訳（地積等１）○'!IV43+SUM(M43,Z43)='内訳（地積等２）○'!AM43,"○","ERRRR")</f>
        <v>○</v>
      </c>
    </row>
    <row r="44" spans="2:48" s="7" customFormat="1" ht="15" customHeight="1">
      <c r="B44" s="18">
        <v>39</v>
      </c>
      <c r="C44" s="19" t="s">
        <v>92</v>
      </c>
      <c r="D44" s="20">
        <v>599662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140</v>
      </c>
      <c r="L44" s="20">
        <v>0</v>
      </c>
      <c r="M44" s="20">
        <v>0</v>
      </c>
      <c r="O44" s="18">
        <v>39</v>
      </c>
      <c r="P44" s="19" t="str">
        <f t="shared" si="5"/>
        <v>多良間村</v>
      </c>
      <c r="Q44" s="20">
        <v>1378018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1134</v>
      </c>
      <c r="Y44" s="20">
        <v>0</v>
      </c>
      <c r="Z44" s="20">
        <v>0</v>
      </c>
      <c r="AB44" s="18">
        <v>39</v>
      </c>
      <c r="AC44" s="19" t="str">
        <f t="shared" si="6"/>
        <v>多良間村</v>
      </c>
      <c r="AD44" s="20">
        <v>5216273</v>
      </c>
      <c r="AE44" s="20">
        <v>11393983</v>
      </c>
      <c r="AF44" s="20">
        <v>10546194</v>
      </c>
      <c r="AG44" s="20">
        <v>1576935</v>
      </c>
      <c r="AH44" s="20">
        <v>1523814</v>
      </c>
      <c r="AI44" s="20">
        <v>737251</v>
      </c>
      <c r="AJ44" s="20">
        <v>706531</v>
      </c>
      <c r="AK44" s="20">
        <v>1571</v>
      </c>
      <c r="AL44" s="20">
        <v>5585</v>
      </c>
      <c r="AM44" s="20">
        <v>5040</v>
      </c>
      <c r="AN44" s="7" t="str">
        <f>IF('内訳（地積等１）○'!IN44+SUM(D44,Q44)='内訳（地積等２）○'!AD44,"○","ERRRR")</f>
        <v>○</v>
      </c>
      <c r="AO44" s="7" t="str">
        <f>IF('内訳（地積等１）○'!IO44+SUM(E44,R44)='内訳（地積等２）○'!AE44,"○","ERRRR")</f>
        <v>○</v>
      </c>
      <c r="AP44" s="7" t="str">
        <f>IF('内訳（地積等１）○'!IP44+SUM(F44,S44)='内訳（地積等２）○'!AF44,"○","ERRRR")</f>
        <v>○</v>
      </c>
      <c r="AQ44" s="7" t="str">
        <f>IF('内訳（地積等１）○'!IQ44+SUM(G44,T44)='内訳（地積等２）○'!AG44,"○","ERRRR")</f>
        <v>○</v>
      </c>
      <c r="AR44" s="7" t="str">
        <f>IF('内訳（地積等１）○'!IR44+SUM(H44,U44)='内訳（地積等２）○'!AH44,"○","ERRRR")</f>
        <v>○</v>
      </c>
      <c r="AS44" s="7" t="str">
        <f>IF('内訳（地積等１）○'!IS44+SUM(J44,W44)='内訳（地積等２）○'!AJ44,"○","ERRRR")</f>
        <v>○</v>
      </c>
      <c r="AT44" s="7" t="str">
        <f>IF('内訳（地積等１）○'!IT44+SUM(K44,X44)='内訳（地積等２）○'!AK44,"○","ERRRR")</f>
        <v>○</v>
      </c>
      <c r="AU44" s="7" t="str">
        <f>IF('内訳（地積等１）○'!IU44+SUM(L44,Y44)='内訳（地積等２）○'!AL44,"○","ERRRR")</f>
        <v>○</v>
      </c>
      <c r="AV44" s="7" t="str">
        <f>IF('内訳（地積等１）○'!IV44+SUM(M44,Z44)='内訳（地積等２）○'!AM44,"○","ERRRR")</f>
        <v>○</v>
      </c>
    </row>
    <row r="45" spans="2:48" s="7" customFormat="1" ht="15" customHeight="1">
      <c r="B45" s="18">
        <v>40</v>
      </c>
      <c r="C45" s="19" t="s">
        <v>93</v>
      </c>
      <c r="D45" s="20">
        <v>1377542</v>
      </c>
      <c r="E45" s="20">
        <v>368801</v>
      </c>
      <c r="F45" s="20">
        <v>330195</v>
      </c>
      <c r="G45" s="20">
        <v>19078</v>
      </c>
      <c r="H45" s="20">
        <v>18012</v>
      </c>
      <c r="I45" s="20">
        <v>19078</v>
      </c>
      <c r="J45" s="20">
        <v>17944</v>
      </c>
      <c r="K45" s="20">
        <v>1256</v>
      </c>
      <c r="L45" s="20">
        <v>408</v>
      </c>
      <c r="M45" s="20">
        <v>343</v>
      </c>
      <c r="O45" s="18">
        <v>40</v>
      </c>
      <c r="P45" s="19" t="str">
        <f t="shared" si="5"/>
        <v>竹 富 町</v>
      </c>
      <c r="Q45" s="20">
        <v>12777985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9596</v>
      </c>
      <c r="Y45" s="20">
        <v>0</v>
      </c>
      <c r="Z45" s="20">
        <v>0</v>
      </c>
      <c r="AB45" s="18">
        <v>40</v>
      </c>
      <c r="AC45" s="19" t="str">
        <f t="shared" si="6"/>
        <v>竹 富 町</v>
      </c>
      <c r="AD45" s="20">
        <v>281210513</v>
      </c>
      <c r="AE45" s="20">
        <v>53183876</v>
      </c>
      <c r="AF45" s="20">
        <v>46283604</v>
      </c>
      <c r="AG45" s="20">
        <v>7386449</v>
      </c>
      <c r="AH45" s="20">
        <v>7094604</v>
      </c>
      <c r="AI45" s="20">
        <v>4002226</v>
      </c>
      <c r="AJ45" s="20">
        <v>3849401</v>
      </c>
      <c r="AK45" s="20">
        <v>13564</v>
      </c>
      <c r="AL45" s="20">
        <v>26778</v>
      </c>
      <c r="AM45" s="20">
        <v>20486</v>
      </c>
      <c r="AN45" s="7" t="str">
        <f>IF('内訳（地積等１）○'!IN45+SUM(D45,Q45)='内訳（地積等２）○'!AD45,"○","ERRRR")</f>
        <v>○</v>
      </c>
      <c r="AO45" s="7" t="str">
        <f>IF('内訳（地積等１）○'!IO45+SUM(E45,R45)='内訳（地積等２）○'!AE45,"○","ERRRR")</f>
        <v>○</v>
      </c>
      <c r="AP45" s="7" t="str">
        <f>IF('内訳（地積等１）○'!IP45+SUM(F45,S45)='内訳（地積等２）○'!AF45,"○","ERRRR")</f>
        <v>○</v>
      </c>
      <c r="AQ45" s="7" t="str">
        <f>IF('内訳（地積等１）○'!IQ45+SUM(G45,T45)='内訳（地積等２）○'!AG45,"○","ERRRR")</f>
        <v>○</v>
      </c>
      <c r="AR45" s="7" t="str">
        <f>IF('内訳（地積等１）○'!IR45+SUM(H45,U45)='内訳（地積等２）○'!AH45,"○","ERRRR")</f>
        <v>○</v>
      </c>
      <c r="AS45" s="7" t="str">
        <f>IF('内訳（地積等１）○'!IS45+SUM(J45,W45)='内訳（地積等２）○'!AJ45,"○","ERRRR")</f>
        <v>○</v>
      </c>
      <c r="AT45" s="7" t="str">
        <f>IF('内訳（地積等１）○'!IT45+SUM(K45,X45)='内訳（地積等２）○'!AK45,"○","ERRRR")</f>
        <v>○</v>
      </c>
      <c r="AU45" s="7" t="str">
        <f>IF('内訳（地積等１）○'!IU45+SUM(L45,Y45)='内訳（地積等２）○'!AL45,"○","ERRRR")</f>
        <v>○</v>
      </c>
      <c r="AV45" s="7" t="str">
        <f>IF('内訳（地積等１）○'!IV45+SUM(M45,Z45)='内訳（地積等２）○'!AM45,"○","ERRRR")</f>
        <v>○</v>
      </c>
    </row>
    <row r="46" spans="2:48" s="7" customFormat="1" ht="15" customHeight="1">
      <c r="B46" s="18">
        <v>41</v>
      </c>
      <c r="C46" s="19" t="s">
        <v>94</v>
      </c>
      <c r="D46" s="20">
        <v>1009751</v>
      </c>
      <c r="E46" s="20">
        <v>287516</v>
      </c>
      <c r="F46" s="20">
        <v>265937</v>
      </c>
      <c r="G46" s="20">
        <v>15514</v>
      </c>
      <c r="H46" s="20">
        <v>14133</v>
      </c>
      <c r="I46" s="20">
        <v>13352</v>
      </c>
      <c r="J46" s="20">
        <v>12225</v>
      </c>
      <c r="K46" s="20">
        <v>398</v>
      </c>
      <c r="L46" s="20">
        <v>132</v>
      </c>
      <c r="M46" s="20">
        <v>106</v>
      </c>
      <c r="O46" s="18">
        <v>41</v>
      </c>
      <c r="P46" s="19" t="str">
        <f t="shared" si="5"/>
        <v>与那国町</v>
      </c>
      <c r="Q46" s="20">
        <v>1319794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2731</v>
      </c>
      <c r="Y46" s="20">
        <v>0</v>
      </c>
      <c r="Z46" s="20">
        <v>0</v>
      </c>
      <c r="AB46" s="18">
        <v>41</v>
      </c>
      <c r="AC46" s="19" t="str">
        <f t="shared" si="6"/>
        <v>与那国町</v>
      </c>
      <c r="AD46" s="20">
        <v>16284676</v>
      </c>
      <c r="AE46" s="20">
        <v>11572459</v>
      </c>
      <c r="AF46" s="20">
        <v>8922473</v>
      </c>
      <c r="AG46" s="20">
        <v>2149875</v>
      </c>
      <c r="AH46" s="20">
        <v>2005680</v>
      </c>
      <c r="AI46" s="20">
        <v>980035</v>
      </c>
      <c r="AJ46" s="20">
        <v>908617</v>
      </c>
      <c r="AK46" s="20">
        <v>3996</v>
      </c>
      <c r="AL46" s="20">
        <v>5675</v>
      </c>
      <c r="AM46" s="20">
        <v>4179</v>
      </c>
      <c r="AN46" s="7" t="str">
        <f>IF('内訳（地積等１）○'!IN46+SUM(D46,Q46)='内訳（地積等２）○'!AD46,"○","ERRRR")</f>
        <v>○</v>
      </c>
      <c r="AO46" s="7" t="str">
        <f>IF('内訳（地積等１）○'!IO46+SUM(E46,R46)='内訳（地積等２）○'!AE46,"○","ERRRR")</f>
        <v>○</v>
      </c>
      <c r="AP46" s="7" t="str">
        <f>IF('内訳（地積等１）○'!IP46+SUM(F46,S46)='内訳（地積等２）○'!AF46,"○","ERRRR")</f>
        <v>○</v>
      </c>
      <c r="AQ46" s="7" t="str">
        <f>IF('内訳（地積等１）○'!IQ46+SUM(G46,T46)='内訳（地積等２）○'!AG46,"○","ERRRR")</f>
        <v>○</v>
      </c>
      <c r="AR46" s="7" t="str">
        <f>IF('内訳（地積等１）○'!IR46+SUM(H46,U46)='内訳（地積等２）○'!AH46,"○","ERRRR")</f>
        <v>○</v>
      </c>
      <c r="AS46" s="7" t="str">
        <f>IF('内訳（地積等１）○'!IS46+SUM(J46,W46)='内訳（地積等２）○'!AJ46,"○","ERRRR")</f>
        <v>○</v>
      </c>
      <c r="AT46" s="7" t="str">
        <f>IF('内訳（地積等１）○'!IT46+SUM(K46,X46)='内訳（地積等２）○'!AK46,"○","ERRRR")</f>
        <v>○</v>
      </c>
      <c r="AU46" s="7" t="str">
        <f>IF('内訳（地積等１）○'!IU46+SUM(L46,Y46)='内訳（地積等２）○'!AL46,"○","ERRRR")</f>
        <v>○</v>
      </c>
      <c r="AV46" s="7" t="str">
        <f>IF('内訳（地積等１）○'!IV46+SUM(M46,Z46)='内訳（地積等２）○'!AM46,"○","ERRRR")</f>
        <v>○</v>
      </c>
    </row>
    <row r="47" spans="2:48" s="7" customFormat="1" ht="15" customHeight="1">
      <c r="B47" s="35"/>
      <c r="C47" s="36" t="s">
        <v>44</v>
      </c>
      <c r="D47" s="37">
        <f>SUM(D17:D46)</f>
        <v>58547292</v>
      </c>
      <c r="E47" s="37">
        <f aca="true" t="shared" si="7" ref="E47:M47">SUM(E17:E46)</f>
        <v>50483314</v>
      </c>
      <c r="F47" s="37">
        <f t="shared" si="7"/>
        <v>47209996</v>
      </c>
      <c r="G47" s="37">
        <f t="shared" si="7"/>
        <v>379933922</v>
      </c>
      <c r="H47" s="37">
        <f t="shared" si="7"/>
        <v>379571125</v>
      </c>
      <c r="I47" s="37">
        <f t="shared" si="7"/>
        <v>232198951</v>
      </c>
      <c r="J47" s="37">
        <f t="shared" si="7"/>
        <v>231909601</v>
      </c>
      <c r="K47" s="37">
        <f t="shared" si="7"/>
        <v>21974</v>
      </c>
      <c r="L47" s="37">
        <f t="shared" si="7"/>
        <v>66694</v>
      </c>
      <c r="M47" s="37">
        <f t="shared" si="7"/>
        <v>59361</v>
      </c>
      <c r="O47" s="35"/>
      <c r="P47" s="36" t="s">
        <v>44</v>
      </c>
      <c r="Q47" s="37">
        <f aca="true" t="shared" si="8" ref="Q47:Z47">SUM(Q17:Q46)</f>
        <v>130829855</v>
      </c>
      <c r="R47" s="37">
        <f t="shared" si="8"/>
        <v>0</v>
      </c>
      <c r="S47" s="37">
        <f t="shared" si="8"/>
        <v>0</v>
      </c>
      <c r="T47" s="37">
        <f t="shared" si="8"/>
        <v>0</v>
      </c>
      <c r="U47" s="37">
        <f t="shared" si="8"/>
        <v>0</v>
      </c>
      <c r="V47" s="37">
        <f t="shared" si="8"/>
        <v>0</v>
      </c>
      <c r="W47" s="37">
        <f t="shared" si="8"/>
        <v>0</v>
      </c>
      <c r="X47" s="37">
        <f t="shared" si="8"/>
        <v>238918</v>
      </c>
      <c r="Y47" s="37">
        <f t="shared" si="8"/>
        <v>0</v>
      </c>
      <c r="Z47" s="37">
        <f t="shared" si="8"/>
        <v>0</v>
      </c>
      <c r="AB47" s="35"/>
      <c r="AC47" s="36" t="s">
        <v>44</v>
      </c>
      <c r="AD47" s="37">
        <f aca="true" t="shared" si="9" ref="AD47:AM47">SUM(AD17:AD46)</f>
        <v>751032174</v>
      </c>
      <c r="AE47" s="37">
        <f t="shared" si="9"/>
        <v>487939770</v>
      </c>
      <c r="AF47" s="37">
        <f t="shared" si="9"/>
        <v>394181765</v>
      </c>
      <c r="AG47" s="37">
        <f t="shared" si="9"/>
        <v>1261689819</v>
      </c>
      <c r="AH47" s="37">
        <f t="shared" si="9"/>
        <v>1254239286</v>
      </c>
      <c r="AI47" s="37">
        <f t="shared" si="9"/>
        <v>520281794</v>
      </c>
      <c r="AJ47" s="37">
        <f t="shared" si="9"/>
        <v>517005339</v>
      </c>
      <c r="AK47" s="37">
        <f t="shared" si="9"/>
        <v>309425</v>
      </c>
      <c r="AL47" s="37">
        <f t="shared" si="9"/>
        <v>581713</v>
      </c>
      <c r="AM47" s="37">
        <f t="shared" si="9"/>
        <v>443719</v>
      </c>
      <c r="AN47" s="7" t="str">
        <f>IF('内訳（地積等１）○'!IN47+SUM(D47,Q47)='内訳（地積等２）○'!AD47,"○","ERRRR")</f>
        <v>○</v>
      </c>
      <c r="AO47" s="7" t="str">
        <f>IF('内訳（地積等１）○'!IO47+SUM(E47,R47)='内訳（地積等２）○'!AE47,"○","ERRRR")</f>
        <v>○</v>
      </c>
      <c r="AP47" s="7" t="str">
        <f>IF('内訳（地積等１）○'!IP47+SUM(F47,S47)='内訳（地積等２）○'!AF47,"○","ERRRR")</f>
        <v>○</v>
      </c>
      <c r="AQ47" s="7" t="str">
        <f>IF('内訳（地積等１）○'!IQ47+SUM(G47,T47)='内訳（地積等２）○'!AG47,"○","ERRRR")</f>
        <v>○</v>
      </c>
      <c r="AR47" s="7" t="str">
        <f>IF('内訳（地積等１）○'!IR47+SUM(H47,U47)='内訳（地積等２）○'!AH47,"○","ERRRR")</f>
        <v>○</v>
      </c>
      <c r="AS47" s="7" t="str">
        <f>IF('内訳（地積等１）○'!IS47+SUM(J47,W47)='内訳（地積等２）○'!AJ47,"○","ERRRR")</f>
        <v>○</v>
      </c>
      <c r="AT47" s="7" t="str">
        <f>IF('内訳（地積等１）○'!IT47+SUM(K47,X47)='内訳（地積等２）○'!AK47,"○","ERRRR")</f>
        <v>○</v>
      </c>
      <c r="AU47" s="7" t="str">
        <f>IF('内訳（地積等１）○'!IU47+SUM(L47,Y47)='内訳（地積等２）○'!AL47,"○","ERRRR")</f>
        <v>○</v>
      </c>
      <c r="AV47" s="7" t="str">
        <f>IF('内訳（地積等１）○'!IV47+SUM(M47,Z47)='内訳（地積等２）○'!AM47,"○","ERRRR")</f>
        <v>○</v>
      </c>
    </row>
    <row r="48" spans="2:48" s="42" customFormat="1" ht="15" customHeight="1">
      <c r="B48" s="38"/>
      <c r="C48" s="39" t="s">
        <v>45</v>
      </c>
      <c r="D48" s="40">
        <f>SUM(D47,D16)</f>
        <v>89718921</v>
      </c>
      <c r="E48" s="40">
        <f aca="true" t="shared" si="10" ref="E48:M48">SUM(E47,E16)</f>
        <v>112490438</v>
      </c>
      <c r="F48" s="40">
        <f t="shared" si="10"/>
        <v>108195345</v>
      </c>
      <c r="G48" s="40">
        <f t="shared" si="10"/>
        <v>1239925895</v>
      </c>
      <c r="H48" s="40">
        <f t="shared" si="10"/>
        <v>1239169105</v>
      </c>
      <c r="I48" s="40">
        <f t="shared" si="10"/>
        <v>756018177</v>
      </c>
      <c r="J48" s="40">
        <f t="shared" si="10"/>
        <v>755474013</v>
      </c>
      <c r="K48" s="40">
        <f t="shared" si="10"/>
        <v>46255</v>
      </c>
      <c r="L48" s="40">
        <f t="shared" si="10"/>
        <v>158533</v>
      </c>
      <c r="M48" s="40">
        <f t="shared" si="10"/>
        <v>147456</v>
      </c>
      <c r="N48" s="7"/>
      <c r="O48" s="38"/>
      <c r="P48" s="39" t="s">
        <v>45</v>
      </c>
      <c r="Q48" s="40">
        <f aca="true" t="shared" si="11" ref="Q48:Z48">SUM(Q47,Q16)</f>
        <v>255107197</v>
      </c>
      <c r="R48" s="40">
        <f t="shared" si="11"/>
        <v>0</v>
      </c>
      <c r="S48" s="40">
        <f t="shared" si="11"/>
        <v>0</v>
      </c>
      <c r="T48" s="40">
        <f t="shared" si="11"/>
        <v>0</v>
      </c>
      <c r="U48" s="40">
        <f t="shared" si="11"/>
        <v>0</v>
      </c>
      <c r="V48" s="40">
        <f t="shared" si="11"/>
        <v>0</v>
      </c>
      <c r="W48" s="40">
        <f t="shared" si="11"/>
        <v>0</v>
      </c>
      <c r="X48" s="40">
        <f t="shared" si="11"/>
        <v>630908</v>
      </c>
      <c r="Y48" s="40">
        <f t="shared" si="11"/>
        <v>0</v>
      </c>
      <c r="Z48" s="40">
        <f t="shared" si="11"/>
        <v>0</v>
      </c>
      <c r="AA48" s="7"/>
      <c r="AB48" s="38"/>
      <c r="AC48" s="39" t="s">
        <v>45</v>
      </c>
      <c r="AD48" s="40">
        <f aca="true" t="shared" si="12" ref="AD48:AM48">SUM(AD47,AD16)</f>
        <v>1141907134</v>
      </c>
      <c r="AE48" s="40">
        <f t="shared" si="12"/>
        <v>1041435566</v>
      </c>
      <c r="AF48" s="40">
        <f t="shared" si="12"/>
        <v>867602224</v>
      </c>
      <c r="AG48" s="40">
        <f t="shared" si="12"/>
        <v>5648962252</v>
      </c>
      <c r="AH48" s="40">
        <f t="shared" si="12"/>
        <v>5631903305</v>
      </c>
      <c r="AI48" s="40">
        <f t="shared" si="12"/>
        <v>2204362607</v>
      </c>
      <c r="AJ48" s="40">
        <f t="shared" si="12"/>
        <v>2197513774</v>
      </c>
      <c r="AK48" s="40">
        <f t="shared" si="12"/>
        <v>778393</v>
      </c>
      <c r="AL48" s="40">
        <f t="shared" si="12"/>
        <v>1399578</v>
      </c>
      <c r="AM48" s="40">
        <f t="shared" si="12"/>
        <v>1163270</v>
      </c>
      <c r="AN48" s="42" t="str">
        <f>IF('内訳（地積等１）○'!IN48+SUM(D48,Q48)='内訳（地積等２）○'!AD48,"○","ERRRR")</f>
        <v>○</v>
      </c>
      <c r="AO48" s="42" t="str">
        <f>IF('内訳（地積等１）○'!IO48+SUM(E48,R48)='内訳（地積等２）○'!AE48,"○","ERRRR")</f>
        <v>○</v>
      </c>
      <c r="AP48" s="42" t="str">
        <f>IF('内訳（地積等１）○'!IP48+SUM(F48,S48)='内訳（地積等２）○'!AF48,"○","ERRRR")</f>
        <v>○</v>
      </c>
      <c r="AQ48" s="42" t="str">
        <f>IF('内訳（地積等１）○'!IQ48+SUM(G48,T48)='内訳（地積等２）○'!AG48,"○","ERRRR")</f>
        <v>○</v>
      </c>
      <c r="AR48" s="42" t="str">
        <f>IF('内訳（地積等１）○'!IR48+SUM(H48,U48)='内訳（地積等２）○'!AH48,"○","ERRRR")</f>
        <v>○</v>
      </c>
      <c r="AS48" s="42" t="str">
        <f>IF('内訳（地積等１）○'!IS48+SUM(J48,W48)='内訳（地積等２）○'!AJ48,"○","ERRRR")</f>
        <v>○</v>
      </c>
      <c r="AT48" s="42" t="str">
        <f>IF('内訳（地積等１）○'!IT48+SUM(K48,X48)='内訳（地積等２）○'!AK48,"○","ERRRR")</f>
        <v>○</v>
      </c>
      <c r="AU48" s="42" t="str">
        <f>IF('内訳（地積等１）○'!IU48+SUM(L48,Y48)='内訳（地積等２）○'!AL48,"○","ERRRR")</f>
        <v>○</v>
      </c>
      <c r="AV48" s="42" t="str">
        <f>IF('内訳（地積等１）○'!IV48+SUM(M48,Z48)='内訳（地積等２）○'!AM48,"○","ERRRR")</f>
        <v>○</v>
      </c>
    </row>
  </sheetData>
  <sheetProtection/>
  <mergeCells count="18">
    <mergeCell ref="T3:U3"/>
    <mergeCell ref="V3:W3"/>
    <mergeCell ref="AG3:AH3"/>
    <mergeCell ref="AD3:AF3"/>
    <mergeCell ref="AK3:AM3"/>
    <mergeCell ref="X3:Z3"/>
    <mergeCell ref="AB3:AB4"/>
    <mergeCell ref="AC3:AC4"/>
    <mergeCell ref="AI3:AJ3"/>
    <mergeCell ref="B3:B4"/>
    <mergeCell ref="C3:C4"/>
    <mergeCell ref="D3:F3"/>
    <mergeCell ref="G3:H3"/>
    <mergeCell ref="Q3:S3"/>
    <mergeCell ref="I3:J3"/>
    <mergeCell ref="K3:M3"/>
    <mergeCell ref="O3:O4"/>
    <mergeCell ref="P3:P4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4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税政班 志村</cp:lastModifiedBy>
  <cp:lastPrinted>2014-01-16T02:22:19Z</cp:lastPrinted>
  <dcterms:created xsi:type="dcterms:W3CDTF">2003-03-10T08:29:16Z</dcterms:created>
  <dcterms:modified xsi:type="dcterms:W3CDTF">2016-06-15T04:39:50Z</dcterms:modified>
  <cp:category/>
  <cp:version/>
  <cp:contentType/>
  <cp:contentStatus/>
</cp:coreProperties>
</file>